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Override PartName="/xl/threadedComments/threadedComment2.xml" ContentType="application/vnd.ms-excel.threadedcomments+xml"/>
  <Override PartName="/xl/threadedComments/threadedComment3.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G:\KITT\Ausschreibung\2026\26 - Ersthelfer-App\2 Ausschreibung\1 Ausschreibungsunterlagen\"/>
    </mc:Choice>
  </mc:AlternateContent>
  <xr:revisionPtr revIDLastSave="0" documentId="13_ncr:1_{96D32350-B40B-4C9D-9945-B7883CA86611}" xr6:coauthVersionLast="47" xr6:coauthVersionMax="47" xr10:uidLastSave="{00000000-0000-0000-0000-000000000000}"/>
  <bookViews>
    <workbookView xWindow="-120" yWindow="-120" windowWidth="29040" windowHeight="17520" xr2:uid="{00000000-000D-0000-FFFF-FFFF00000000}"/>
  </bookViews>
  <sheets>
    <sheet name="Erläuterungen" sheetId="1" r:id="rId1"/>
    <sheet name="Teil A " sheetId="2" r:id="rId2"/>
    <sheet name="Teil B " sheetId="3" r:id="rId3"/>
    <sheet name="Teil C " sheetId="4" r:id="rId4"/>
    <sheet name="Auswertungsmatrix" sheetId="6" r:id="rId5"/>
    <sheet name="Auswertungsmatrix (2)" sheetId="7" state="hidden" r:id="rId6"/>
  </sheets>
  <definedNames>
    <definedName name="Google_Sheet_Link_1972093189">s._Anlage</definedName>
    <definedName name="Google_Sheet_Link_710669615">s.Anlage</definedName>
    <definedName name="s._Anlage">'Teil B '!$F$20</definedName>
    <definedName name="s.Anlage">'Teil B '!$F$18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40" i="3" l="1"/>
  <c r="J63" i="3"/>
  <c r="J42" i="3"/>
  <c r="J66" i="3"/>
  <c r="I93" i="2"/>
  <c r="I30" i="2"/>
  <c r="I11" i="2" l="1"/>
  <c r="I9" i="2"/>
  <c r="I97" i="2"/>
  <c r="I40" i="2" l="1"/>
  <c r="D29" i="4" l="1"/>
  <c r="D30" i="4" s="1"/>
  <c r="D14" i="4"/>
  <c r="D17" i="4"/>
  <c r="D18" i="4" s="1"/>
  <c r="G121" i="2" l="1"/>
  <c r="I122" i="2"/>
  <c r="G119" i="2"/>
  <c r="I42" i="2" l="1"/>
  <c r="I34" i="2" l="1"/>
  <c r="I7" i="2" l="1"/>
  <c r="H95" i="3"/>
  <c r="E7" i="7" s="1"/>
  <c r="E6" i="6"/>
  <c r="H7" i="7"/>
  <c r="I7" i="7" s="1"/>
  <c r="G7" i="7"/>
  <c r="D7" i="7"/>
  <c r="H6" i="7"/>
  <c r="G6" i="7"/>
  <c r="E6" i="7"/>
  <c r="D6" i="7"/>
  <c r="C6" i="7"/>
  <c r="B6" i="7"/>
  <c r="B9" i="7" s="1"/>
  <c r="J98" i="3"/>
  <c r="G7" i="6" s="1"/>
  <c r="H97" i="3"/>
  <c r="H7" i="6" s="1"/>
  <c r="J92" i="3"/>
  <c r="J90" i="3"/>
  <c r="J71" i="3"/>
  <c r="J44" i="3"/>
  <c r="J38" i="3"/>
  <c r="J36" i="3"/>
  <c r="J34" i="3"/>
  <c r="J26" i="3"/>
  <c r="J22" i="3"/>
  <c r="G6" i="6"/>
  <c r="H6" i="6"/>
  <c r="I63" i="2"/>
  <c r="I56" i="2"/>
  <c r="I52" i="2"/>
  <c r="I50" i="2"/>
  <c r="I48" i="2"/>
  <c r="I44" i="2"/>
  <c r="I120" i="2" l="1"/>
  <c r="D6" i="6" s="1"/>
  <c r="B6" i="6" s="1"/>
  <c r="I6" i="6"/>
  <c r="I6" i="7"/>
  <c r="J96" i="3"/>
  <c r="D7" i="6" s="1"/>
  <c r="I7" i="6"/>
  <c r="E7" i="6"/>
  <c r="B7" i="7"/>
  <c r="B7" i="6" l="1"/>
  <c r="B9" i="6" s="1"/>
</calcChain>
</file>

<file path=xl/sharedStrings.xml><?xml version="1.0" encoding="utf-8"?>
<sst xmlns="http://schemas.openxmlformats.org/spreadsheetml/2006/main" count="531" uniqueCount="297">
  <si>
    <t>Ausfüllhinweise / Erläuterungen</t>
  </si>
  <si>
    <t>Ausfüllhinweise</t>
  </si>
  <si>
    <t>Teil A - Fachlicher Anforderungskatalog</t>
  </si>
  <si>
    <t>Spalte F und G</t>
  </si>
  <si>
    <t xml:space="preserve">Teil B - Technischer Anforderungskatalog </t>
  </si>
  <si>
    <t>Kriterien</t>
  </si>
  <si>
    <t>K.O.-Kriterien</t>
  </si>
  <si>
    <t>Bei den K.O.-Kriterien handelt es sich um Ausschlusskriterien. Hierfür werden keine Punkte vergeben.</t>
  </si>
  <si>
    <t>Bieter, die nicht alle K.O.-Kriterien erfüllen, scheiden aus.</t>
  </si>
  <si>
    <t>Informative Kriterien</t>
  </si>
  <si>
    <t xml:space="preserve">Einige Anforderungen haben nur einen informativen Charakter. </t>
  </si>
  <si>
    <t>Sie werden daher nicht mit Punkten bewertet und sind mit der Bemerkung "informativ" gekennzeichnet.</t>
  </si>
  <si>
    <t>Bewertungskriterien</t>
  </si>
  <si>
    <t xml:space="preserve">Kriterien, welche bei der Leistungsbetrachtung Berücksichtigung finden </t>
  </si>
  <si>
    <t>Wertung</t>
  </si>
  <si>
    <t xml:space="preserve">Die Bewertung der eingehenden Angebote erfolgt durch den Auftraggeber nach den in der Ausschreibung bekanntgegebenen Kriterien. Es gelten folgende Definitionen: </t>
  </si>
  <si>
    <t>max. erreichbare Bewertungspunkte</t>
  </si>
  <si>
    <t>Entsprechend der Wichtigkeit für den Auftraggeber werden die Bewertungskriterien mit unterschiedlichen maximalen Punktzahlen unterlegt (3, 5, 7).</t>
  </si>
  <si>
    <t>Grad der Erfüllung</t>
  </si>
  <si>
    <t>Ergebnis</t>
  </si>
  <si>
    <t>Der Grad  der Erfüllung wird je Kriterium mit dem maximal erreichbaren Wertung multipliziert.</t>
  </si>
  <si>
    <t>Summierung der Positionspunktzahlen</t>
  </si>
  <si>
    <t>Die Summe aller Ergebniswerte für Teil A und Teil B gehen gesondert in die Schlusswertung ein.</t>
  </si>
  <si>
    <t>Priorität</t>
  </si>
  <si>
    <t xml:space="preserve">Tabelle </t>
  </si>
  <si>
    <t>Nummer</t>
  </si>
  <si>
    <t>Anforderung</t>
  </si>
  <si>
    <t xml:space="preserve">Wird die Anforderung aus Spalte E durch das angebotene Produkt erfüllt und wenn ja, in welchem Umfang? (vom Bieter auszufüllen) </t>
  </si>
  <si>
    <t>Zusätzliche Angaben / Erläuterungen in einer Anlage vorhanden?
Ja / Nein
(vom Bieter auszufüllen)</t>
  </si>
  <si>
    <t>Grad der Erfüllung
(vom Auftraggeber auszufüllen)</t>
  </si>
  <si>
    <t>Ergebnis 
(wird berechnet)</t>
  </si>
  <si>
    <t>1. Nutzung der Applikation</t>
  </si>
  <si>
    <t>K.O.-Kriterium</t>
  </si>
  <si>
    <t>A</t>
  </si>
  <si>
    <t>Mehrere Einsätze können parallel mit Ersthelfern beschickt werden.</t>
  </si>
  <si>
    <t>Die Software wird bereits von mindestens 50.000 registrierten Ersthelfern genutzt (Anzahl angeben).</t>
  </si>
  <si>
    <t>Bewertung</t>
  </si>
  <si>
    <t>2. Funktionale Anforderungen</t>
  </si>
  <si>
    <t>2.1</t>
  </si>
  <si>
    <t>Für unterschiedliche Einsatzstichworte stehen unterschiedliche Alarmalgorithmen zur Verfügung.</t>
  </si>
  <si>
    <t>Informativ</t>
  </si>
  <si>
    <t>2.2</t>
  </si>
  <si>
    <t>Ersthelferaufgaben müssen klar definiert sein und eindeutige Anweisungen enthalten.</t>
  </si>
  <si>
    <t>2.3</t>
  </si>
  <si>
    <t>Die Ortung und Alarmierung der Ersthelfer, die sich in der Nähe des Notfallortes befinden, erfolgt vollautomatisch ohne weitere Handlungen des Einsatzsachbearbeiters.</t>
  </si>
  <si>
    <t>2.4</t>
  </si>
  <si>
    <t>2.5</t>
  </si>
  <si>
    <t xml:space="preserve">Registrierte Nutzer werden nach Freischaltung in der App in allen durch den Anbieter versorgten Gebietskörperschaften alarmiert, ohne dass ein Ummelden oder erneutes Registrieren an Grenzen der Gebietskörperschaften nötig ist. </t>
  </si>
  <si>
    <t>2.6</t>
  </si>
  <si>
    <t>Eine verkehrsmittelabhängige Routenberechnung zum Notfallort wird für jeden Ersthelfenden durchgeführt. Diejenigen Ersthelfenden, welche den Notfallort als erste erreichen, werden automatisch ausgewählt und zum Notfallort geroutet.</t>
  </si>
  <si>
    <t>2.7</t>
  </si>
  <si>
    <t>Sollte die AED-Zubringung gemäß Routing erst nach Eintreffen des ersten Rettungsmittels möglich sein, wird diese Aufgabe nicht vergeben.</t>
  </si>
  <si>
    <t>2.8</t>
  </si>
  <si>
    <t>Vom System werden nur zum Zeitpunkt der Alarmierung öffentlich zugängliche AED berücksichtigt.</t>
  </si>
  <si>
    <t>2.9</t>
  </si>
  <si>
    <t>2.10</t>
  </si>
  <si>
    <t>24/7 verfügbare AED sind in der Karte der Applikation von nicht dauerhaft verfügbaren Geräten abweichend dargestellt.</t>
  </si>
  <si>
    <t>2.11</t>
  </si>
  <si>
    <t>Tatsächlich alarmierten Ersthelfenden wird während der Zeit der Zuordnung zum Einsatz – und nur dann – ein digitaler Ersthelferausweis als Nachweis an der Einsatzstelle verfügbar gemacht. Dieser muss einen Schutz gegen einfache Kopie enthalten.</t>
  </si>
  <si>
    <t>2.12</t>
  </si>
  <si>
    <t>Am Einsatz beteiligte Ersthelfende können während der Zuweisung direkt aus der App mit den anderen beteiligten Ersthelfenden und der zuständigen Leitstelle kommunizieren.</t>
  </si>
  <si>
    <t>2.13</t>
  </si>
  <si>
    <t>2.14</t>
  </si>
  <si>
    <t>Das Versenden von Nachrichten an registrierte Personen (einzeln, gruppiert nach Gebietskörperschaft, alle Regionen) ist vom Backend aus möglich.</t>
  </si>
  <si>
    <t>2.15</t>
  </si>
  <si>
    <t>Ein Einsatzabbruch und dessen Signalisierung an die alarmierten Ersthelfenden ist jederzeit möglich.</t>
  </si>
  <si>
    <t>2.16</t>
  </si>
  <si>
    <t>3. Qualitätsmanagement und Statistik</t>
  </si>
  <si>
    <t>3.2</t>
  </si>
  <si>
    <t>Im Falle von Rohdaten müssen die den Datenbankfeldern zugehörigen Einträge eindeutig voneinander abgegrenzt sein.</t>
  </si>
  <si>
    <t>3.3</t>
  </si>
  <si>
    <t>3.4</t>
  </si>
  <si>
    <t>3.5</t>
  </si>
  <si>
    <t>Auszuwertende Datensätze erfüllen die Anforderungen aus dem internationalen Reporting Standard für Ersthelfersysteme (Resuscitation 2024; 195:110087).</t>
  </si>
  <si>
    <t>3.6</t>
  </si>
  <si>
    <t>Lieferung einer Dokumentation zur Datenbank, welche die Datenbankfelder und deren Eintrag beschreibt.</t>
  </si>
  <si>
    <t>4. Daten- und Benutzermanagement</t>
  </si>
  <si>
    <t>4.1</t>
  </si>
  <si>
    <t>4.2</t>
  </si>
  <si>
    <t>Die Einwilligung in die Datenschutzerklärung, Teilnahmebedingungen und Schweigepflichterklärung müssen über die App hochgeladen oder akzeptiert werden können.</t>
  </si>
  <si>
    <t>4.3</t>
  </si>
  <si>
    <t>Ersthelfende müssen im Registrierungsprozess Qualifikationsnachweise hochladen können.</t>
  </si>
  <si>
    <t>4.4</t>
  </si>
  <si>
    <t>Der Anbieter stellt für alle Ersthelfenden, die in Deutschland über die jeweilige App alarmiert werden, eine subsidiäre Haftpflichtversicherung.</t>
  </si>
  <si>
    <t>4.5</t>
  </si>
  <si>
    <t>Nach Einsatzende werden bei Ersthelfenden alle zum Einsatz gehörigen Daten so gelöscht, dass sie weder in der App noch auf andere Weise in deren Endgeräten verfügbar sind.</t>
  </si>
  <si>
    <t>4.6</t>
  </si>
  <si>
    <t>Das angebotene Produkt enthält eine Lizenz zur Nutzung eines deutschlandweiten AED-Registers mit verifizierten AED-Standorten.</t>
  </si>
  <si>
    <t>Die im Register enthaltenen AED werden ohne Zutun des Auftraggebers automatisch in der Software eingebunden.</t>
  </si>
  <si>
    <t>Freischaltung als auch Ablehnung sich registrierender Personen sind möglich.</t>
  </si>
  <si>
    <t>5. Schulung und Dienstleistung</t>
  </si>
  <si>
    <t>5.1</t>
  </si>
  <si>
    <t>Der Auftragnehmer hat alle erforderlichen Begleitdokumente zur Einführung der Software zur Ersthelferapp zu erstellen und mit dem Auftraggeber abzustimmen.</t>
  </si>
  <si>
    <t>5.2</t>
  </si>
  <si>
    <t>5.3</t>
  </si>
  <si>
    <t>5.4</t>
  </si>
  <si>
    <t>5.5</t>
  </si>
  <si>
    <t>Benutzerhandbücher und Tutorials zur Applikation sind für den Nutzer beim Anbieter online abrufbar.</t>
  </si>
  <si>
    <t>SUMME:</t>
  </si>
  <si>
    <t>davon erreicht:</t>
  </si>
  <si>
    <t>Anzahl K.O.-Kriterium:</t>
  </si>
  <si>
    <t>davon erfüllt:</t>
  </si>
  <si>
    <t>Weitere Hinweise / Verweise o.ä.</t>
  </si>
  <si>
    <t>Zusätzliche Angaben / Erläuterungen in einer Anlage vorhanden? 
Ja / Nein
(vom Bieter auszufüllen)</t>
  </si>
  <si>
    <t>1. Allgemeine Rahmenbedingungen (Gegenstand des Vertrages, Art und Umfang der Leistung, Nutzungsverbote etc.)</t>
  </si>
  <si>
    <t>B</t>
  </si>
  <si>
    <t>1.1</t>
  </si>
  <si>
    <r>
      <t xml:space="preserve">Bereitgestellt wird eine Leistung als Software-as-a-Service (SaaS) Anwendung innerhalb einer </t>
    </r>
    <r>
      <rPr>
        <u/>
        <sz val="10"/>
        <color indexed="2"/>
        <rFont val="Aptos"/>
        <family val="2"/>
      </rPr>
      <t>Public Cloud</t>
    </r>
    <r>
      <rPr>
        <sz val="10"/>
        <color indexed="2"/>
        <rFont val="Aptos"/>
        <family val="2"/>
      </rPr>
      <t>.</t>
    </r>
  </si>
  <si>
    <t>Siehe Kriterienkatalog für Cloudleistungen zum EVB-IT Cloudvertrag Kriterien-Nr. 1.1
(https://www.digitale-verwaltung.de/SharedDocs/downloads/Webs/DV/DE/digitale-loesungen/it-einkauf/evb-it-bvb/basisvertraege/cloud/EVB_IT_Cloud_Kriterienkatalog_fuer_Cloudleistungen.docx?__blob=publicationFile&amp;v=3)</t>
  </si>
  <si>
    <t>1.2</t>
  </si>
  <si>
    <t>Siehe Kriterienkatalog für Cloudleistungen zum EVB-IT Cloudvertrag Kriterien-Nr. 1.7</t>
  </si>
  <si>
    <t>1.3</t>
  </si>
  <si>
    <t>1.4</t>
  </si>
  <si>
    <t>Es müssen alle Nutzer gleichzeitig ohne signifikante Abnahme der Leistung in der Software arbeiten können.</t>
  </si>
  <si>
    <t>1.5</t>
  </si>
  <si>
    <t>Die SaaS-Anwendung bietet eine einheitliche, app- oder webbasierte Benutzeroberfläche, die aus deutschsprachigen Bedienelementen, Texten und Dialogen (z.B. Auswahllisten, Labeln und Menüs) besteht.</t>
  </si>
  <si>
    <t>2. Leistungsort, Zugriff / Speicherplatz</t>
  </si>
  <si>
    <t>Die Speicherung und sonstige Verarbeitung von Daten des Auftraggebers durch den Auftragnehmer erfolgt ausschließlich innerhalb der EU und des EWR.</t>
  </si>
  <si>
    <t>Weiterführend in EVB-IT Cloud AGB Ziffer 4
(https://www.digitale-verwaltung.de/SharedDocs/downloads/Webs/DV/DE/digitale-loesungen/it-einkauf/evb-it-bvb/basisvertraege/cloud/EVB_IT_Cloud_AGB.docx?__blob=publicationFile&amp;v=7)</t>
  </si>
  <si>
    <t>Der Zugriff auf die Leistung erfolgt über das öffentliche Internet mit einem marktüblichen Webbrowser ohne unangemessene oder marktunübliche Browser-Einstellungen und über native Zugriffssoftware für mobile Geräte (Apps) für iOS und Android.
Der Übergabepunkt ist das Gateway des Auftragnehmers in das Internet.</t>
  </si>
  <si>
    <t>Weiterführend in EVB-IT Cloud AGB Ziffer 5.1
Siehe Kriterienkatalog für Cloudleistungen zum EVB-IT Cloudvertrag Kriterien-Nr. 1.12</t>
  </si>
  <si>
    <t>Datenabfragen oder Datenmanipulationen können via APIs (bevorzugt REST) durchgeführt werden und sind hinreichend in einem Nutzer- oder Betriebshandbuch dokumentiert.
Die Anbindung an das beim Auftraggeber vorhandene Einsatzleitsystem wird über die Plattform der rescuetrack GmbH und deren GraphQL API realisiert.</t>
  </si>
  <si>
    <t>Siehe Kriterienkatalog für Cloudleistungen zum EVB-IT Cloudvertrag Kriterien-Nr. 1.12</t>
  </si>
  <si>
    <t>Die Größe des zur Verfügung stehenden Speichers ist dem Auftraggeber je nach SaaS Leistungsumfang aufzuzeigen.</t>
  </si>
  <si>
    <t>Siehe Kriterienkatalog für Cloudleistungen zum EVB-IT Cloudvertrag Kriterien-Nr. 1.13</t>
  </si>
  <si>
    <t>Soweit der Auftraggeber die Größe des ihm zur Verfügung stehenden Speicherplatzes nicht selbst bestimmen kann, z.B. durch Konfiguration des Dienstes und auch keine bestimmte Größe vereinbart ist, stellt der Auftragnehmer dem Auftraggeber für die vertragsgemäße Nutzung der Leistung ausreichenden Speicherplatz zur Verfügung.</t>
  </si>
  <si>
    <t>Weiterführend in EVB-IT Cloud AGB Ziffer 5.5</t>
  </si>
  <si>
    <t>3. IT-Sicherheit, Datenschutz und Vertraulichkeit</t>
  </si>
  <si>
    <t>3.1</t>
  </si>
  <si>
    <t>Die SaaS Anwendung verfügt über ein Identitäts- und Berechtigungsmanagement. 
Zugangs- und Zugriffsberechtigungen können durch den Auftraggeber frei definiert werden.</t>
  </si>
  <si>
    <t>Siehe Kriterienkatalog für Cloudleistungen zum EVB-IT Cloudvertrag Kriterien-Nr. 1.10
Cloud Computing Compliance Criteria Catalogue - C5 Zusatzkriterium IDM-02
https://www.bsi.bund.de/SharedDocs/Downloads/DE/BSI/Publikationen/Broschueren/C5_2020.pd</t>
  </si>
  <si>
    <t>Es besteht ein Rechte- und Rollenkonzept für verschiedene User-Gruppen, das Lese- / Schreibzugriffs- / Löschrechte für interne / externe User differenziert ausgestaltet.</t>
  </si>
  <si>
    <t>Das Berechtigungskonzept erstreckt sich auch auf alle in der SaaS Anwendung möglichen Recherche- und Auswertungsmöglichkeiten.</t>
  </si>
  <si>
    <t>Die Lösung kann grundlegend in der Lage sein, die Authentifizierung über ein externes Single-Sign-On System (SSO), wie z.B. KeyCloak, zu ermöglichen.</t>
  </si>
  <si>
    <t>3.7</t>
  </si>
  <si>
    <t>3.8</t>
  </si>
  <si>
    <r>
      <t>Hybrid-Authentifizierung (SSO + externe Authentifizierung)                                              
Da SSO nur für interne Mitarbeiter genutzt werden soll, kann</t>
    </r>
    <r>
      <rPr>
        <sz val="10"/>
        <color indexed="2"/>
        <rFont val="Aptos"/>
        <family val="2"/>
      </rPr>
      <t xml:space="preserve"> </t>
    </r>
    <r>
      <rPr>
        <sz val="10"/>
        <rFont val="Aptos"/>
        <family val="2"/>
      </rPr>
      <t>ein separater Authentifizierungs-Kanal für externe Benutzerkonten angeboten und vorzugsweise beide Stränge parallel ermöglicht werden.</t>
    </r>
  </si>
  <si>
    <t>3.9</t>
  </si>
  <si>
    <t>3.10</t>
  </si>
  <si>
    <t>Der Auftragnehmer ist verpflichtet, die Einhaltung der Vorgaben an die IT-Sicherheit nachzuweisen. Auf Anforderung des Auftraggebers legt der Auftragnehmer insbesondere die gemäß Mindeststandard für externe Cloudleistungen des BSI geforderten Sicherheitsnachweise vor.</t>
  </si>
  <si>
    <t>Weiterführend in: EVB-IT Cloud AGB Ziffer 6.4</t>
  </si>
  <si>
    <t>3.11</t>
  </si>
  <si>
    <t>Der Auftragnehmer erbringt die Leistungen unter Einhaltung des bei Vertragsschluss jeweils aktuellen Cloud Computing Compliance Criteria Catalogue - C5 (Basiskriterien). Zudem beachtet der Auftragnehmer die durch den Auftraggeber zum Vertragsinhalt gemachten Sicherheitsanforderungen, z.B. aus seiner Sicherheitsrichtlinie im Sinne des Mindeststandard(s) des Bundesamts für Sicherheit in der Informationstechnik (BSI) zur Nutzung externer Cloud-Dienste.</t>
  </si>
  <si>
    <t>EVB-IT Cloud AGB Ziffer 1.2</t>
  </si>
  <si>
    <t>3.12</t>
  </si>
  <si>
    <t>EVB-IT Cloud AGB Ziffer 6.1</t>
  </si>
  <si>
    <t>4. Datensicherung, Backup und Datenwiederherstellung</t>
  </si>
  <si>
    <t>Welches Verfahren empfehlen Sie für die Datensicherung (z. B. DB im Offline-Modus, DB im Online-Modus / Agenten, Export o. a.).</t>
  </si>
  <si>
    <t>Beschreiben Sie Ihr Datenrücksicherungskonzept mit Rahmenparametern und möglichen Auswirkungen.</t>
  </si>
  <si>
    <t>Der Auftragnehmer ist zur Erstellung von Backups der Daten des Auftraggebers verpflichtet und garantiert Mechanismen für ein vollständiges Desaster Recovery (Notfallwiederherstellung).</t>
  </si>
  <si>
    <t>Siehe Kriterienkatalog für Cloudleistungen zum EVB-IT Cloudvertrag Kriterien-Nr. 1.16</t>
  </si>
  <si>
    <t>EVB-IT Cloud AGB Ziffer 7.3</t>
  </si>
  <si>
    <t>Der Auftragnehmer gewährleistet eine revisionssichere Archivierung und Aufbewahrung der Prozessdaten über einen Zeitraum von 10 Jahren, einschließlich der Möglichkeit zur lesbaren und exportierbaren Bereitstellung auf Anforderung des Auftraggebers. Es wird eine nachvollziehbare Löschung nach Fristablauf sowie die Einordnung in die EVB-IT-Cloud-konformen Regelungen zu Datenexport, Löschung und gesetzlichen Aufbewahrungspflichten sichergestellt.</t>
  </si>
  <si>
    <t>Siehe Kriterienkatalog für Cloudleistungen zum EVB-IT Cloudvertrag Kriterien-Nr. 1.16, 1.17 und 2.3
EVB-IT Cloud AGB Ziffer 7</t>
  </si>
  <si>
    <t>5. Verfügbarkeit</t>
  </si>
  <si>
    <t>Sofern nicht anders vereinbart schuldet der Auftragnehmer die vereinbarte Verfügbarkeit der Leistung am geschuldeten Übergabepunkt unter Verwendung des vereinbarten Zugriffs während der Betriebszeit.
Es wird mindestens die Verfügbarkeitsklasse VK1 - Standard Sicherheit nach IT Grundschutz bei normalem Verfügbarkeitsbedarf - Minimale Verfügbarkeit 99% - gewährleistet.</t>
  </si>
  <si>
    <t>EVB-IT Cloud AGB Ziffer 8 (8.3)</t>
  </si>
  <si>
    <t>6. Protokollierung und Reportingpflichten</t>
  </si>
  <si>
    <t>6.1</t>
  </si>
  <si>
    <t>Es werden Fehlerprotokolle aus der SaaS Anwendung heraus erzeugt. Diese dürfen keine sicherheits- oder DSGVO-relevanten Daten enthalten.</t>
  </si>
  <si>
    <t>6.2</t>
  </si>
  <si>
    <t>Protokolle über die Zugriffe auf die vom Auftraggeber genutzten Leistungen einschließlich der entsprechenden Daten und Datensicherungen. Protokolliert werden muss dabei mindestens, durch wen, wann, wie und wie lange ein Zugriff erfolgte.</t>
  </si>
  <si>
    <t>Siehe Kriterienkatalog für Cloudleistungen zum EVB-IT Cloudvertrag Kriterien-Nr. 2.3</t>
  </si>
  <si>
    <t>6.3</t>
  </si>
  <si>
    <t>7. Aktualisierung</t>
  </si>
  <si>
    <t>7.1</t>
  </si>
  <si>
    <t>Der Auftragnehmer ist verpflichtet, folgende Programmstände zu installieren und zu integrieren, sobald verfügbar:
- Updates
- Upgrades
- neue Releases/Versionen
- neue Firmwarestände</t>
  </si>
  <si>
    <t>Siehe Kriterienkatalog für Cloudleistungen zum EVB-IT Cloudvertrag Kriterien-Nr. 2.4</t>
  </si>
  <si>
    <t>8. Störungsklassifizierung und Störungsbeseitigung</t>
  </si>
  <si>
    <t>8.1</t>
  </si>
  <si>
    <t>Sofern nicht anders vereinbart, gelten EVB-IT Cloud AGB Ziffer 10 und Ziffer 11.</t>
  </si>
  <si>
    <t>8.2</t>
  </si>
  <si>
    <t>Siehe Kriterienkatalog für Cloudleistungen zum EVB-IT Cloudvertrag Kriterien-Nr. 2.2</t>
  </si>
  <si>
    <t>9. Dokumentation</t>
  </si>
  <si>
    <t>9.1</t>
  </si>
  <si>
    <t>Es steht ein deutschsprachiges Handbuch für den Anwender zur Verfügung.</t>
  </si>
  <si>
    <t>9.2</t>
  </si>
  <si>
    <t>Der Auftragnehmer hat ein aktuelles Schaubild der Softwarearchitektur der SaaS-Anwendung bereitzustellen. Das Schaubild muss die wesentlichen Systemkomponenten, Schnittstellen, Datenflüsse sowie relevante Sicherheits- und Systemgrenzen nachvollziehbar darstellen und ist bei wesentlichen Änderungen während der Vertragslaufzeit fortzuschreiben.</t>
  </si>
  <si>
    <t>10. Test und Schulungsbetrieb</t>
  </si>
  <si>
    <t>10.1</t>
  </si>
  <si>
    <t>10.2</t>
  </si>
  <si>
    <t>Es werden kostenlose Lizenzen für den Schulungsbetrieb der SaaS Anwendung bereitgestellt, sofern nicht via Self-Service im Usermanagement selbst konfigurierbar.</t>
  </si>
  <si>
    <r>
      <t>Der Kundensupport des Auftragsnehmers kann</t>
    </r>
    <r>
      <rPr>
        <sz val="10"/>
        <color indexed="2"/>
        <rFont val="Aptos"/>
        <family val="2"/>
      </rPr>
      <t xml:space="preserve"> </t>
    </r>
    <r>
      <rPr>
        <sz val="10"/>
        <rFont val="Aptos"/>
        <family val="2"/>
      </rPr>
      <t>werktags bei Anfragen durch den Auftraggeber innerhalb von 24 Stunden reagieren.</t>
    </r>
  </si>
  <si>
    <t>Der Support muss in deutscher Sprache erfolgen.</t>
  </si>
  <si>
    <t xml:space="preserve">Ersthelferapp
</t>
  </si>
  <si>
    <t>-</t>
  </si>
  <si>
    <t>Bereitstellung und Betrieb einer Ersthelferapp</t>
  </si>
  <si>
    <t>Leistungserbringung gemäß "Leistungsverzeichnis"</t>
  </si>
  <si>
    <t>I. Implementierungskosten</t>
  </si>
  <si>
    <r>
      <t>Preis in €</t>
    </r>
    <r>
      <rPr>
        <i/>
        <sz val="11"/>
        <rFont val="Aptos"/>
        <family val="2"/>
      </rPr>
      <t xml:space="preserve"> 
(ohne Umsatzsteuer)</t>
    </r>
  </si>
  <si>
    <t>I.1</t>
  </si>
  <si>
    <t>I.2</t>
  </si>
  <si>
    <t>I.3</t>
  </si>
  <si>
    <t>Zwischensumme I.</t>
  </si>
  <si>
    <t>II. Jährliche Fixkosten</t>
  </si>
  <si>
    <t>II.1</t>
  </si>
  <si>
    <t>Zwischensumme II.</t>
  </si>
  <si>
    <t>III. Stunden-/Tagessätze für zusätzliche Leistungen 
(zur Information)</t>
  </si>
  <si>
    <t>III.1</t>
  </si>
  <si>
    <t>III.2</t>
  </si>
  <si>
    <t>III.3</t>
  </si>
  <si>
    <t>Bewertungspreis:</t>
  </si>
  <si>
    <t>Gesamtpreis netto</t>
  </si>
  <si>
    <t>Gesamtpreis brutto</t>
  </si>
  <si>
    <t>AUSWERTUNG</t>
  </si>
  <si>
    <t>Übersicht Auswertung</t>
  </si>
  <si>
    <t>umge- rechnete Punkte</t>
  </si>
  <si>
    <t>Punkte</t>
  </si>
  <si>
    <t>"Ausschluss" oder "weiter"</t>
  </si>
  <si>
    <t>erreicht</t>
  </si>
  <si>
    <t xml:space="preserve">von </t>
  </si>
  <si>
    <t>erfüllt</t>
  </si>
  <si>
    <t>von insgesamt</t>
  </si>
  <si>
    <t xml:space="preserve">Teil A </t>
  </si>
  <si>
    <t xml:space="preserve">Teil B </t>
  </si>
  <si>
    <t xml:space="preserve">Teil C </t>
  </si>
  <si>
    <t>Summe</t>
  </si>
  <si>
    <t>Hinweis zur Punktevergabe:</t>
  </si>
  <si>
    <t>Da für das Zuschlagskriterium Qualität der angebotenen Leistung für Teil A nur maximal 50 Punkte und für Teil B nur maximal 20 Punkte vergeben werden können, werden die in A und B erreichten Punkte in für die Wertung zu berücksichtigende Punkte umgerechnet:</t>
  </si>
  <si>
    <t>Die Formel für die Umrechnung der beim Angebot tatsächlich erreichten Punkte lautet:
(Für Teil A): 50 x (erreichte Punkte des Angebotes (Inhalt Zelle D6) / max. erreichbare Punkte (Inhalt Zelle E6))
(Für Teil B): 20 x (erreichte Punkte des Angebotes (Inhalt Zelle D7) / max. erreichbare Punkte (Inhalt Zelle E7)) 
(Für Teil C): 30 x (günstigstes Angebot / Angebotssumme)</t>
  </si>
  <si>
    <t>Bitte beachten Sie die Mindestanforderung von 25 umgerechneten Punkten für Teil A</t>
  </si>
  <si>
    <t>Workshops und Schulungen (mind. 2) für mindestens 10 Personen - Pauschalpreis</t>
  </si>
  <si>
    <t>Durch den Bieter sind in den Tabellenblättern "Teil A", "Teil B" und  "Teil C"  die jeweils blau hinterlegten Felder auszufüllen. Dies betrifft:</t>
  </si>
  <si>
    <t>Die Software muss über eine Schnittstelle an Data-Warehouse- bzw. Business-Intelligence-Systeme angebunden werden können.</t>
  </si>
  <si>
    <t>Ersthelfende müssen sich direkt über die App registrieren können.</t>
  </si>
  <si>
    <t>Personen die sich registrieren, müssen durch den Auftraggeber hinsichtlich ihrer medizinischen Eignung geprüft werden können.</t>
  </si>
  <si>
    <t>Die technischen und organisatorischen Maßnahmen zur Gewährleistung des Rechtes auf informationelle Selbstbestimmung ergeben sich aus dem ThürDSG sowie den Anforderungen aus den IT-Grundschutz-Katalogen des BSI. Hierbei geht es um die Sicherheits- bzw. Schutzziele "Vertraulichkeit, Integrität (Verlässlichkeit), Verfügbarkeit, Authentizität (Verbindlichkeit), Revisionsfähigkeit und Transparenz".</t>
  </si>
  <si>
    <t>Die Berechtigungen können auf verschiedenen Ebenen (Teilbereichen) der Organisation differenziert werden.</t>
  </si>
  <si>
    <t>Kompatibilität und Unterstützung von OpenID Connect (OIDC)                                              
Die zu beschaffende Lösung kann eine standardkonforme Integration mit einem OpenID Connect Identity Provider (IdP) ermöglichen, um eine zentrale Authentifizierung sicherzustellen.</t>
  </si>
  <si>
    <t>Der Auftragnehmer verpflichtet sich ein Änderungsprotokoll zu pflegen (Changelog), indem in aggregierter Form die durchgeführten Änderungen aus Anforderung 7.1 (Aktualisierung) dokumentiert werden und stellt diese dem Auftraggeber zur Verfügung.</t>
  </si>
  <si>
    <t>Eine Änderung des Erstpasswortes kann erzwungen werden und folgt den Mindestanforderungen des Auftraggebers</t>
  </si>
  <si>
    <t>Etablierung in mindestens einem an den Jenaer Leitstellenbereich angrenzenden Landkreis oder einer kreisfreien Stadt oder eines Leitstellenbereiches</t>
  </si>
  <si>
    <t>Eine direkte Kontaktierung des Ersthelfenden durch die Leitstelle ist möglich. Beispielsweise werden Mobilfunknummer und Name der eingesetzten App-Nutzer in geeigneter Weise visualisiert.</t>
  </si>
  <si>
    <t>Der Auftragnehmer muss ein Schulungskonzept für alle Softwarekomponenten anbieten. Das Schulungskonzept ist inhaltlich auf die verschiedenen Zielgruppen (Disponenten / Anwender, Multiplikatoren, Administratoren / Datenpfleger) auszurichten und mit den Auftraggebern abzustimmen. Ziel ist es insbesondere, Multiplikatoren des Auftraggebers in der technischen und organisatorischen Administration des Systems und Einsatzsachbearbeiter in den Abläufen der Helferalarmierung und -kommunikation zu schulen.</t>
  </si>
  <si>
    <t>Bei einem Herz-Kreislauf-Stillstand als ursächliches Stichwort müssen mindestens die Rollen zur Reanimation, zum Zubringen des Automatisierter Externer Defibrillator (AED) und zur Einweisung des Rettungsdienstes vergeben werden.</t>
  </si>
  <si>
    <t>Sofern SaaS-Leistungen Gegenstand des Vertrages sind, hat der Auftragnehmer den jeweils enthaltenen Leistungs- und Funktionsumfang in Abhängigkeit von der jeweiligen Preiskategorie transparent und nachvollziehbar darzustellen.</t>
  </si>
  <si>
    <t>Es werden mind. 15 namentliche Benutzerlizenzen oder  Benutzeraccounts bereitgestellt.</t>
  </si>
  <si>
    <t>Es wird eine Demo- / Testinstanz bzw.  Account, Tenant oder Namespace für Test- und Schulungszwecke in der SaaS Anwendung kostenlos zur Verfügung gestellt, um User Experience und User Interface kennenzulernen.</t>
  </si>
  <si>
    <t>Der AG bewertet die Angaben des Bieters unter Berücksichtigung der Eintragungen der jeweiligen Tabellenzeile sowie Angaben aus der einzureichenden Leistungsdarstellung. Hierbei vergibt der AG die Werte 0 - nicht erfüllt; 0,5 - teilweise erfüllt; 1 - vollständig erfüllt.</t>
  </si>
  <si>
    <t>2.17</t>
  </si>
  <si>
    <t>2.18</t>
  </si>
  <si>
    <t>2.19</t>
  </si>
  <si>
    <t>2.20</t>
  </si>
  <si>
    <t>2.21</t>
  </si>
  <si>
    <t>Administratoren müssen in Punkt 2.13 benannte Daten und Fotos zu den AED einpflegen können.</t>
  </si>
  <si>
    <t>Bereits verfügbare Stichworte zur Alarmierung von Ersthelfenden sind durch den Bieter darzustellen.</t>
  </si>
  <si>
    <t>Auswertungen grundlegender Daten sind innerhalb der Anwendung für die mit diesem Recht versehenen Personengruppen mittels Dashboard möglich. Hier sollen beispielsweise die Anzahl der  Alarmierungen und tatsächliche Einsatzübernahmen ersichtlich sein.</t>
  </si>
  <si>
    <t>Schulung für Administratoren zur Pflege und Administration der Software (Adminschulungen) für 5 Administratoren / Datenpfleger vor Ort.</t>
  </si>
  <si>
    <t>Der Anbieter muss alle Schulungen durch eigenes Personal  anbieten.</t>
  </si>
  <si>
    <t>Die Schulungen sind innerhalb eines Zeitraums von 3 Monaten nach Absprache mit dem Auftraggeber und Integration in das Schichtsystem durchzuführen. </t>
  </si>
  <si>
    <t>5.6</t>
  </si>
  <si>
    <t>Der Auftragnehmer ist bereit, die vom Auftraggeber beigefügte Vereinbarung zur Auftragsdatenverarbeitung (VAV) gem. Art. 28 DSGVO - Anlage 3.3 -abzuschließen.</t>
  </si>
  <si>
    <t>Eine Übersicht über Art und Inhalt der gespeicherten Daten und aller für das Verzeichnis für Verarbeitungstätigkeiten gem. DSGVO notwendigen Angaben wird vom Auftragnehmer zur Verfügung gestellt.</t>
  </si>
  <si>
    <t>6. Datenschutz</t>
  </si>
  <si>
    <t>Die App berücksichtigt gesetzliche Bestimmungen bzgl. der datenschutzkonformen Anonymisierung von Bürgern/ Patienten/ Ersthelfern.
Gelöscht werden nach einer festgelegten Frist alle Informationen, die auf die Person Rückschlüsse zulassen würden. Gelöscht werden die zur Akte angehängten und im System gespeicherten Dokumente und Dateien, alle Historien, Notizen, Korrespondenzen.</t>
  </si>
  <si>
    <t>8. Sonstiges</t>
  </si>
  <si>
    <t>7. Vertragsgestaltung</t>
  </si>
  <si>
    <t>Der Anbieter informiert den Kunden rechtzeitig (mindestens 3 Werktage im Voraus) über geplante Wartungsfenster. Die Information ist per E-Mail zu erfolgen, die genaue Adresse wird nach Zuschlagserteilung bekannt gegeben.</t>
  </si>
  <si>
    <t>7.2</t>
  </si>
  <si>
    <t xml:space="preserve">Ertüchtigung und Anpassung der Schnittstelle zum Leitsystem </t>
  </si>
  <si>
    <r>
      <t xml:space="preserve">Dienstleistungskosten </t>
    </r>
    <r>
      <rPr>
        <sz val="10"/>
        <rFont val="Aptos"/>
        <family val="2"/>
      </rPr>
      <t>(inkl. Updates/Upgrades/neue Releases, Hosting, allgemeiner Betrieb, Datensicherheit)</t>
    </r>
  </si>
  <si>
    <t>I.4</t>
  </si>
  <si>
    <t>Aufsetzen der Software/ Installation (Setup) - Pauschalpreis</t>
  </si>
  <si>
    <t>Pflege &amp; Support während des Setups- Pauschalpreis</t>
  </si>
  <si>
    <r>
      <t>Einzelpreis pro Jahr in €</t>
    </r>
    <r>
      <rPr>
        <i/>
        <sz val="11"/>
        <rFont val="Aptos"/>
        <family val="2"/>
      </rPr>
      <t xml:space="preserve"> 
(ohne Umsatzsteuer)</t>
    </r>
  </si>
  <si>
    <r>
      <t>Gesamtpreis über 4 Jahre in €</t>
    </r>
    <r>
      <rPr>
        <i/>
        <sz val="11"/>
        <rFont val="Aptos"/>
        <family val="2"/>
      </rPr>
      <t xml:space="preserve"> 
(ohne Umsatzsteuer)</t>
    </r>
  </si>
  <si>
    <r>
      <t>Stundensatz
Preis in €</t>
    </r>
    <r>
      <rPr>
        <i/>
        <sz val="11"/>
        <rFont val="Aptos"/>
        <family val="2"/>
      </rPr>
      <t xml:space="preserve"> 
(ohne Umsatzsteuer)</t>
    </r>
  </si>
  <si>
    <r>
      <t>Tagessatz
Preis in €</t>
    </r>
    <r>
      <rPr>
        <i/>
        <sz val="11"/>
        <rFont val="Aptos"/>
        <family val="2"/>
      </rPr>
      <t xml:space="preserve"> 
(ohne Umsatzsteuer)</t>
    </r>
  </si>
  <si>
    <t xml:space="preserve">Projektleiter*in </t>
  </si>
  <si>
    <t>Projektbearbeiter*innen</t>
  </si>
  <si>
    <t>technische Mitarbeiter*innen</t>
  </si>
  <si>
    <t>Die Betriebskosten sind auf 4 Jahre angesetzt. Es besteht die Möglichkeit einer optionalen jährlichen Verlängerung nach 2 Jahren Mindestlaufzeit.</t>
  </si>
  <si>
    <t xml:space="preserve">SUMME: Zwischensumme I. + Zwischensumme II. </t>
  </si>
  <si>
    <t>Da für das Zuschlagskriterium Qualität der angebotenen Leistung für Teil A nur maximal 30 Punkte und für Teil B nur maximal 20 Punkte vergeben werden können, werden die in A und B erreichten Punkte in für die Wertung zu berücksichtigende Punkte umgerechnet:</t>
  </si>
  <si>
    <t>Die Formel für die Umrechnung der beim Angebot tatsächlich erreichten Punkte lautet:
(Für Teil A): 30 x (erreichte Punkte des Angebotes (Inhalt Zelle D6) / max. erreichbare Punkte (Inhalt Zelle E6))
(Für Teil B): 20 x (erreichte Punkte des Angebotes (Inhalt Zelle D7) / max. erreichbare Punkte (Inhalt Zelle E7)) 
(Für Teil C): Es gilt, dass der beste (günstigste) Preis die maximale Wertung von 50 Punkten erhält. Das 2-fache des besten Preises entspricht 0. Alle weiteren Angebote werden entsprechend Ihrer Abweichungen linear interpoliert. Der geringste erreichbare Wert ist 0.</t>
  </si>
  <si>
    <t>Spalte E und F</t>
  </si>
  <si>
    <t>Spalte C und D</t>
  </si>
  <si>
    <t>AED-Standorte müssen in der App sichtbar sein.</t>
  </si>
  <si>
    <t>Fotos zum AED mit wesentlichen Inhalten wie Ansicht des Gebäudes, Zugang zum Gerät u.ä. sind in der App sichtbar.</t>
  </si>
  <si>
    <t>Der Auftragnehmer verfügt für die Bereitstellung der Leistung (inklusive der dazu notwendigen infrastrukturellen, organisatorischen, personellen und technischen Komponenten) über ein angemessenes, dokumentiertes und implementiertes Sicherheitskonzept und ein Informationssicherheits-Managementsystem (ISMS) jeweils gemäß ISO 27001 einschließlich eines Notfall-Managements und legt entsprechende Nachweise bei Aufforderung durch den Auftraggeber vor.</t>
  </si>
  <si>
    <t>Die SaaS-Anwendung erfüllt die Anforderungen der DSGVO. Die Einhaltung ist nach Aufforderung des Auftraggebers durch geeignete Nachweise zu belegen (z. B. TOMs, Muster einer AVV nach Art. 28 DSGVO oder gleichwertige Nachweise).</t>
  </si>
  <si>
    <t>Die Datensicherung und -wiederherstellung ist so auszugestalten, dass die Daten des Auftraggebers entweder zu jeder Zeit selbstständig durch den Auftraggeber oder, soweit dies aus technischen Gründen nicht möglich ist, mit Unterstützung durch den Auftragnehmer aus der Cloudinfrastruktur in einem marktüblichen Austauschformat exportiert werden können. Damit muss auch der Export von, vom Auftraggeber bestimmten Teilen der Daten möglich sein. Soweit die Daten verschlüsselt sind, ist diese Pflicht nur dann erfüllt, wenn der Auftraggeber über den Schlüssel verfügt. Für den Export der Daten und deren Sicherung bei dem Export ist der Auftraggeber verantwortlich.</t>
  </si>
  <si>
    <t>Beschreiben Sie den Umfang und die genauen Spezifikation des Supports.</t>
  </si>
  <si>
    <t>Siehe Kriterienkatalog für Cloudleistungen zum EVB-IT Cloudvertrag Kriterien-Nr. 1.18
Weiterführend in EVB-IT Cloud AGB Ziffer 6.2.1</t>
  </si>
  <si>
    <t>5.7</t>
  </si>
  <si>
    <t>5.8</t>
  </si>
  <si>
    <t>5.9</t>
  </si>
  <si>
    <t>Im Rahmen des SaaS-Betriebs ist durch den Auftragnehmer ein Verfahren zur Klassifizierung und Bearbeitung von Störungen bereitzustellen und anzuwenden. 
Die Regelungen orientieren sich an den Vorgaben des jeweiligen EVB-IT-Vertrages sowie den dort definierten Service- und Supportprozessen.
Der Auftragnehmer MUSS sicherstellen, dass Störungen entsprechend ihrer Klassifizierung innerhalb definierter Reaktions- und Wiederherstellungszeiten bearbeitet und behoben werden. Die konkreten Reaktions- und Lösungszeiten sind im Rahmen der EVB-IT-Vertragsvereinbarungen festzulegen.
Die Prozesse zur Störungsbearbeitung sind so zu gestalten, dass eine nachvollziehbare, revisionssichere Dokumentation gemäß den Anforderungen des EVB-IT-Vertrages gewährleistet ist.
Die Störungsklassifizierung sowie die zugehörigen maximal zulässigen Reaktions- und Wiederherstellungszeiten werden wie folgt festgelegt:
- Schwerwiegende Störungen sind Störungen mit erheblichen Auswirkungen auf den Betrieb (z.B. Systemausfall oder wesentliche Funktionseinschränkung). Für diese gilt eine maximale Reaktionszeit von 2 Stunden sowie eine maximale Wiederherstellungszeit von 4 Stunden, jeweils innerhalb der vereinbarten Servicezeiten an Werktagen.
- Erhebliche Störungen sind Störungen mit spürbaren Einschränkungen des Betriebs ohne vollständigen Systemausfall. Für diese gilt eine maximale Reaktionszeit von 4 Stunden sowie eine maximale Wiederherstellungszeit von 48 Stunden, jeweils innerhalb der vereinbarten Servicezeiten an Werktagen.
- Leichte Störungen sind Störungen mit geringfügigen Auswirkungen auf den Betrieb. Für diese gilt eine maximale Reaktionszeit von 8 Stunden sowie eine maximale Wiederherstellungszeit von 72 Stunden, jeweils innerhalb der vereinbarten Servicezeiten an Werktagen.</t>
  </si>
  <si>
    <t>2.22</t>
  </si>
  <si>
    <t>Auswertungsmatrix</t>
  </si>
  <si>
    <t xml:space="preserve">Der Reiter Auswertungsmatrix ist für den Bieter rein informativ. 
Hier erfolgt die automatische Zusammenführung der Wertung der Einzelbereiche. 
Der Teil A (fachliche Wertung) geht in die Schlusswertung mit 30% ein, 20% der Schlusswertung gehen über die Bewertung des Teil B (technische Wertung) und 50% über den Preis aus Teil C ein. </t>
  </si>
  <si>
    <t>Nutzung der App in Thüringen ist bereits vertraglich mit mindestens einem weiteren Partner gesichert. Ziel ist hierbei das Erreichen möglichst vieler Helfer z.B. im Rahmen von Berufspendlern.</t>
  </si>
  <si>
    <t>2.23</t>
  </si>
  <si>
    <t>Die angebotene Anwendung muss den Anforderungen des Barrierefreiheitsstärkungsgesetzes (BFSG) entsprechen.</t>
  </si>
  <si>
    <t>Bereitstellung eines Zugangs zur Desktop-Visualisierung des AED-Registers, für mindestens 15 Arbeitsplätze gleichzeitig nutzbar.</t>
  </si>
  <si>
    <t>Teil C - Preisblatt</t>
  </si>
  <si>
    <t>Nach einer Mindestvertragslaufzeit von 2 Jahren ist der Vertrag mit einer Kündigungsfrist von 6 Monaten zum Ablauf eines Kalendermonats kündbar.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</si>
</sst>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quot; €&quot;;[Red]\-#,##0.00&quot; €&quot;"/>
    <numFmt numFmtId="165" formatCode="#,##0.00\ [$€-407];[Red]\-#,##0.00\ [$€-407]"/>
    <numFmt numFmtId="166" formatCode="0.0"/>
  </numFmts>
  <fonts count="44" x14ac:knownFonts="1">
    <font>
      <sz val="11"/>
      <color theme="1"/>
      <name val="Calibri"/>
    </font>
    <font>
      <b/>
      <sz val="11"/>
      <color rgb="FF3F3F3F"/>
      <name val="Arial"/>
      <family val="2"/>
    </font>
    <font>
      <sz val="11"/>
      <color theme="1"/>
      <name val="Aptos"/>
      <family val="2"/>
    </font>
    <font>
      <sz val="11"/>
      <name val="Aptos"/>
      <family val="2"/>
    </font>
    <font>
      <b/>
      <sz val="14"/>
      <name val="Aptos"/>
      <family val="2"/>
    </font>
    <font>
      <b/>
      <sz val="12"/>
      <name val="Aptos"/>
      <family val="2"/>
    </font>
    <font>
      <b/>
      <sz val="10"/>
      <name val="Aptos"/>
      <family val="2"/>
    </font>
    <font>
      <sz val="10"/>
      <name val="Aptos"/>
      <family val="2"/>
    </font>
    <font>
      <u/>
      <sz val="10"/>
      <name val="Aptos"/>
      <family val="2"/>
    </font>
    <font>
      <sz val="10"/>
      <color indexed="2"/>
      <name val="Aptos"/>
      <family val="2"/>
    </font>
    <font>
      <sz val="10"/>
      <color rgb="FF70AD47"/>
      <name val="Aptos"/>
      <family val="2"/>
    </font>
    <font>
      <b/>
      <u/>
      <sz val="10"/>
      <name val="Aptos"/>
      <family val="2"/>
    </font>
    <font>
      <sz val="11"/>
      <color indexed="2"/>
      <name val="Aptos"/>
      <family val="2"/>
    </font>
    <font>
      <b/>
      <sz val="10"/>
      <color indexed="2"/>
      <name val="Aptos"/>
      <family val="2"/>
    </font>
    <font>
      <sz val="10"/>
      <color theme="1"/>
      <name val="Aptos"/>
      <family val="2"/>
    </font>
    <font>
      <b/>
      <sz val="10"/>
      <color indexed="65"/>
      <name val="Aptos"/>
      <family val="2"/>
    </font>
    <font>
      <sz val="10"/>
      <color rgb="FF3F3F3F"/>
      <name val="Aptos"/>
      <family val="2"/>
    </font>
    <font>
      <sz val="10"/>
      <color rgb="FF00B050"/>
      <name val="Aptos"/>
      <family val="2"/>
    </font>
    <font>
      <sz val="12"/>
      <color theme="1"/>
      <name val="Aptos"/>
      <family val="2"/>
    </font>
    <font>
      <sz val="12"/>
      <name val="Aptos"/>
      <family val="2"/>
    </font>
    <font>
      <b/>
      <sz val="10"/>
      <color theme="1"/>
      <name val="Aptos"/>
      <family val="2"/>
    </font>
    <font>
      <u/>
      <sz val="10"/>
      <color indexed="4"/>
      <name val="Aptos"/>
      <family val="2"/>
    </font>
    <font>
      <b/>
      <sz val="11"/>
      <name val="Aptos"/>
      <family val="2"/>
    </font>
    <font>
      <b/>
      <i/>
      <sz val="11"/>
      <name val="Aptos"/>
      <family val="2"/>
    </font>
    <font>
      <b/>
      <u/>
      <sz val="11"/>
      <name val="Aptos"/>
      <family val="2"/>
    </font>
    <font>
      <sz val="14"/>
      <name val="Aptos"/>
      <family val="2"/>
    </font>
    <font>
      <u/>
      <sz val="12"/>
      <name val="Aptos"/>
      <family val="2"/>
    </font>
    <font>
      <sz val="11"/>
      <name val="Arial"/>
      <family val="2"/>
    </font>
    <font>
      <sz val="14"/>
      <name val="Arial"/>
      <family val="2"/>
    </font>
    <font>
      <sz val="11"/>
      <color indexed="2"/>
      <name val="Arial"/>
      <family val="2"/>
    </font>
    <font>
      <b/>
      <sz val="11"/>
      <name val="Arial"/>
      <family val="2"/>
    </font>
    <font>
      <b/>
      <sz val="10"/>
      <name val="Arial"/>
      <family val="2"/>
    </font>
    <font>
      <sz val="10"/>
      <name val="Arial"/>
      <family val="2"/>
    </font>
    <font>
      <b/>
      <sz val="10"/>
      <color indexed="2"/>
      <name val="Arial"/>
      <family val="2"/>
    </font>
    <font>
      <b/>
      <u/>
      <sz val="11"/>
      <name val="Arial"/>
      <family val="2"/>
    </font>
    <font>
      <u/>
      <sz val="12"/>
      <name val="Arial"/>
      <family val="2"/>
    </font>
    <font>
      <u/>
      <sz val="10"/>
      <name val="Arial"/>
      <family val="2"/>
    </font>
    <font>
      <sz val="10"/>
      <color indexed="2"/>
      <name val="Arial"/>
      <family val="2"/>
    </font>
    <font>
      <b/>
      <sz val="11"/>
      <color indexed="2"/>
      <name val="Arial"/>
      <family val="2"/>
    </font>
    <font>
      <u/>
      <sz val="10"/>
      <color indexed="2"/>
      <name val="Aptos"/>
      <family val="2"/>
    </font>
    <font>
      <i/>
      <sz val="11"/>
      <name val="Aptos"/>
      <family val="2"/>
    </font>
    <font>
      <sz val="10"/>
      <name val="Aptos"/>
      <family val="2"/>
    </font>
    <font>
      <sz val="10"/>
      <color rgb="FFFF0000"/>
      <name val="Aptos"/>
      <family val="2"/>
    </font>
    <font>
      <sz val="10"/>
      <color indexed="2"/>
      <name val="Aptos"/>
      <family val="2"/>
    </font>
  </fonts>
  <fills count="25">
    <fill>
      <patternFill patternType="none"/>
    </fill>
    <fill>
      <patternFill patternType="gray125"/>
    </fill>
    <fill>
      <patternFill patternType="solid">
        <fgColor rgb="FFF2F2F2"/>
        <bgColor rgb="FFE9E9E9"/>
      </patternFill>
    </fill>
    <fill>
      <patternFill patternType="solid">
        <fgColor rgb="FFD9D9D9"/>
        <bgColor rgb="FFD6DCE4"/>
      </patternFill>
    </fill>
    <fill>
      <patternFill patternType="solid">
        <fgColor rgb="FFDEEAF6"/>
        <bgColor rgb="FFF2F2F2"/>
      </patternFill>
    </fill>
    <fill>
      <patternFill patternType="solid">
        <fgColor rgb="FFF2F2F2"/>
        <bgColor rgb="FFDEEAF6"/>
      </patternFill>
    </fill>
    <fill>
      <patternFill patternType="solid">
        <fgColor rgb="FF002060"/>
        <bgColor indexed="18"/>
      </patternFill>
    </fill>
    <fill>
      <patternFill patternType="solid">
        <fgColor indexed="65"/>
        <bgColor rgb="FFF2F2F2"/>
      </patternFill>
    </fill>
    <fill>
      <patternFill patternType="lightGray"/>
    </fill>
    <fill>
      <patternFill patternType="solid">
        <fgColor theme="0"/>
      </patternFill>
    </fill>
    <fill>
      <patternFill patternType="solid">
        <fgColor theme="0" tint="-0.14999847407452621"/>
        <bgColor indexed="65"/>
      </patternFill>
    </fill>
    <fill>
      <patternFill patternType="solid">
        <fgColor theme="0" tint="-0.14999847407452621"/>
        <bgColor rgb="FFF2F2F2"/>
      </patternFill>
    </fill>
    <fill>
      <patternFill patternType="solid">
        <fgColor theme="0"/>
        <bgColor rgb="FFF2F2F2"/>
      </patternFill>
    </fill>
    <fill>
      <patternFill patternType="solid">
        <fgColor theme="0"/>
        <bgColor rgb="FFD6DCE4"/>
      </patternFill>
    </fill>
    <fill>
      <patternFill patternType="solid">
        <fgColor rgb="FFD9D9D9"/>
      </patternFill>
    </fill>
    <fill>
      <patternFill patternType="solid">
        <fgColor indexed="65"/>
      </patternFill>
    </fill>
    <fill>
      <patternFill patternType="darkHorizontal">
        <fgColor rgb="FFD6DCE4"/>
        <bgColor rgb="FFD9D9D9"/>
      </patternFill>
    </fill>
    <fill>
      <patternFill patternType="solid">
        <fgColor rgb="FFD6DCE4"/>
        <bgColor rgb="FFD9D9D9"/>
      </patternFill>
    </fill>
    <fill>
      <patternFill patternType="solid">
        <fgColor rgb="FF7F7F7F"/>
        <bgColor indexed="54"/>
      </patternFill>
    </fill>
    <fill>
      <patternFill patternType="solid">
        <fgColor rgb="FFAEABAB"/>
        <bgColor rgb="FFAFABAB"/>
      </patternFill>
    </fill>
    <fill>
      <patternFill patternType="solid">
        <fgColor rgb="FFAFABAB"/>
        <bgColor rgb="FFAEABAB"/>
      </patternFill>
    </fill>
    <fill>
      <patternFill patternType="solid">
        <fgColor rgb="FFA9D18E"/>
        <bgColor indexed="22"/>
      </patternFill>
    </fill>
    <fill>
      <patternFill patternType="solid">
        <fgColor theme="1" tint="0.499984740745262"/>
        <bgColor rgb="FFE9E9E9"/>
      </patternFill>
    </fill>
    <fill>
      <patternFill patternType="solid">
        <fgColor theme="0"/>
        <bgColor indexed="64"/>
      </patternFill>
    </fill>
    <fill>
      <patternFill patternType="lightGray">
        <bgColor theme="0"/>
      </patternFill>
    </fill>
  </fills>
  <borders count="38">
    <border>
      <left/>
      <right/>
      <top/>
      <bottom/>
      <diagonal/>
    </border>
    <border>
      <left style="thin">
        <color rgb="FF3F3F3F"/>
      </left>
      <right style="thin">
        <color rgb="FF3F3F3F"/>
      </right>
      <top style="thin">
        <color rgb="FF3F3F3F"/>
      </top>
      <bottom style="thin">
        <color rgb="FF3F3F3F"/>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top/>
      <bottom/>
      <diagonal/>
    </border>
    <border>
      <left style="medium">
        <color auto="1"/>
      </left>
      <right style="medium">
        <color auto="1"/>
      </right>
      <top/>
      <bottom/>
      <diagonal/>
    </border>
    <border>
      <left style="medium">
        <color auto="1"/>
      </left>
      <right/>
      <top style="medium">
        <color auto="1"/>
      </top>
      <bottom/>
      <diagonal/>
    </border>
    <border>
      <left/>
      <right/>
      <top style="medium">
        <color auto="1"/>
      </top>
      <bottom/>
      <diagonal/>
    </border>
    <border>
      <left style="medium">
        <color auto="1"/>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thin">
        <color auto="1"/>
      </right>
      <top/>
      <bottom style="thin">
        <color auto="1"/>
      </bottom>
      <diagonal/>
    </border>
    <border>
      <left/>
      <right/>
      <top style="medium">
        <color auto="1"/>
      </top>
      <bottom style="medium">
        <color auto="1"/>
      </bottom>
      <diagonal/>
    </border>
    <border>
      <left style="thin">
        <color auto="1"/>
      </left>
      <right style="thin">
        <color auto="1"/>
      </right>
      <top style="thin">
        <color auto="1"/>
      </top>
      <bottom/>
      <diagonal/>
    </border>
  </borders>
  <cellStyleXfs count="2">
    <xf numFmtId="0" fontId="0" fillId="0" borderId="0"/>
    <xf numFmtId="0" fontId="1" fillId="2" borderId="1" applyProtection="0"/>
  </cellStyleXfs>
  <cellXfs count="286">
    <xf numFmtId="0" fontId="0" fillId="0" borderId="0" xfId="0"/>
    <xf numFmtId="0" fontId="2" fillId="0" borderId="0" xfId="0" applyFont="1"/>
    <xf numFmtId="0" fontId="3" fillId="3" borderId="0" xfId="0" applyFont="1" applyFill="1"/>
    <xf numFmtId="0" fontId="3" fillId="0" borderId="0" xfId="0" applyFont="1"/>
    <xf numFmtId="0" fontId="4" fillId="3" borderId="0" xfId="0" applyFont="1" applyFill="1"/>
    <xf numFmtId="0" fontId="5" fillId="3" borderId="0" xfId="0" applyFont="1" applyFill="1"/>
    <xf numFmtId="49" fontId="6" fillId="4" borderId="2" xfId="0" applyNumberFormat="1" applyFont="1" applyFill="1" applyBorder="1" applyAlignment="1">
      <alignment vertical="top"/>
    </xf>
    <xf numFmtId="0" fontId="7" fillId="4" borderId="3" xfId="0" applyFont="1" applyFill="1" applyBorder="1"/>
    <xf numFmtId="49" fontId="8" fillId="4" borderId="4" xfId="0" applyNumberFormat="1" applyFont="1" applyFill="1" applyBorder="1" applyAlignment="1">
      <alignment horizontal="left" vertical="top" wrapText="1"/>
    </xf>
    <xf numFmtId="49" fontId="7" fillId="4" borderId="6" xfId="0" applyNumberFormat="1" applyFont="1" applyFill="1" applyBorder="1" applyAlignment="1">
      <alignment vertical="top" wrapText="1"/>
    </xf>
    <xf numFmtId="0" fontId="9" fillId="0" borderId="7" xfId="0" applyFont="1" applyBorder="1" applyAlignment="1">
      <alignment vertical="top"/>
    </xf>
    <xf numFmtId="0" fontId="7" fillId="0" borderId="8" xfId="0" applyFont="1" applyBorder="1"/>
    <xf numFmtId="0" fontId="9" fillId="0" borderId="9" xfId="0" applyFont="1" applyBorder="1" applyAlignment="1">
      <alignment vertical="top"/>
    </xf>
    <xf numFmtId="0" fontId="7" fillId="0" borderId="10" xfId="0" applyFont="1" applyBorder="1"/>
    <xf numFmtId="0" fontId="7" fillId="0" borderId="11" xfId="0" applyFont="1" applyBorder="1"/>
    <xf numFmtId="0" fontId="9" fillId="0" borderId="12" xfId="0" applyFont="1" applyBorder="1" applyAlignment="1">
      <alignment vertical="top"/>
    </xf>
    <xf numFmtId="0" fontId="7" fillId="0" borderId="0" xfId="0" applyFont="1"/>
    <xf numFmtId="0" fontId="10" fillId="0" borderId="7" xfId="0" applyFont="1" applyBorder="1" applyAlignment="1">
      <alignment vertical="top"/>
    </xf>
    <xf numFmtId="0" fontId="10" fillId="0" borderId="8" xfId="0" applyFont="1" applyBorder="1"/>
    <xf numFmtId="0" fontId="10" fillId="0" borderId="9" xfId="0" applyFont="1" applyBorder="1" applyAlignment="1">
      <alignment vertical="top"/>
    </xf>
    <xf numFmtId="0" fontId="10" fillId="0" borderId="10" xfId="0" applyFont="1" applyBorder="1"/>
    <xf numFmtId="0" fontId="10" fillId="0" borderId="11" xfId="0" applyFont="1" applyBorder="1"/>
    <xf numFmtId="0" fontId="10" fillId="0" borderId="12" xfId="0" applyFont="1" applyBorder="1" applyAlignment="1">
      <alignment vertical="top"/>
    </xf>
    <xf numFmtId="49" fontId="7" fillId="0" borderId="13" xfId="0" applyNumberFormat="1" applyFont="1" applyBorder="1" applyAlignment="1">
      <alignment vertical="top"/>
    </xf>
    <xf numFmtId="0" fontId="7" fillId="0" borderId="14" xfId="0" applyFont="1" applyBorder="1"/>
    <xf numFmtId="0" fontId="7" fillId="0" borderId="15" xfId="0" applyFont="1" applyBorder="1" applyAlignment="1">
      <alignment vertical="top" wrapText="1"/>
    </xf>
    <xf numFmtId="0" fontId="7" fillId="0" borderId="0" xfId="0" applyFont="1" applyAlignment="1">
      <alignment vertical="top"/>
    </xf>
    <xf numFmtId="0" fontId="5" fillId="0" borderId="0" xfId="0" applyFont="1"/>
    <xf numFmtId="49" fontId="6" fillId="0" borderId="13" xfId="0" applyNumberFormat="1" applyFont="1" applyBorder="1" applyAlignment="1">
      <alignment vertical="top" wrapText="1"/>
    </xf>
    <xf numFmtId="49" fontId="6" fillId="0" borderId="14" xfId="0" applyNumberFormat="1" applyFont="1" applyBorder="1" applyAlignment="1">
      <alignment vertical="top" wrapText="1"/>
    </xf>
    <xf numFmtId="0" fontId="7" fillId="0" borderId="15" xfId="0" applyFont="1" applyBorder="1" applyAlignment="1">
      <alignment vertical="center" wrapText="1"/>
    </xf>
    <xf numFmtId="49" fontId="11" fillId="0" borderId="13" xfId="0" applyNumberFormat="1" applyFont="1" applyBorder="1" applyAlignment="1">
      <alignment vertical="center" wrapText="1"/>
    </xf>
    <xf numFmtId="49" fontId="6" fillId="0" borderId="14" xfId="0" applyNumberFormat="1" applyFont="1" applyBorder="1" applyAlignment="1">
      <alignment vertical="center" wrapText="1"/>
    </xf>
    <xf numFmtId="0" fontId="3" fillId="0" borderId="0" xfId="0" applyFont="1" applyAlignment="1">
      <alignment vertical="center"/>
    </xf>
    <xf numFmtId="0" fontId="7" fillId="14" borderId="16" xfId="0" applyFont="1" applyFill="1" applyBorder="1" applyAlignment="1" applyProtection="1">
      <alignment horizontal="left" vertical="center" wrapText="1"/>
      <protection locked="0"/>
    </xf>
    <xf numFmtId="0" fontId="3" fillId="5" borderId="0" xfId="0" applyFont="1" applyFill="1"/>
    <xf numFmtId="0" fontId="25" fillId="5" borderId="0" xfId="0" applyFont="1" applyFill="1"/>
    <xf numFmtId="0" fontId="12" fillId="5" borderId="0" xfId="0" applyFont="1" applyFill="1"/>
    <xf numFmtId="0" fontId="7" fillId="21" borderId="0" xfId="0" applyFont="1" applyFill="1" applyAlignment="1">
      <alignment vertical="top" wrapText="1"/>
    </xf>
    <xf numFmtId="0" fontId="22" fillId="21" borderId="0" xfId="0" applyFont="1" applyFill="1" applyAlignment="1">
      <alignment horizontal="center" vertical="center" wrapText="1"/>
    </xf>
    <xf numFmtId="0" fontId="7" fillId="0" borderId="0" xfId="0" applyFont="1" applyAlignment="1">
      <alignment vertical="top" wrapText="1"/>
    </xf>
    <xf numFmtId="0" fontId="3" fillId="0" borderId="0" xfId="0" applyFont="1" applyAlignment="1">
      <alignment vertical="top"/>
    </xf>
    <xf numFmtId="0" fontId="22" fillId="21" borderId="32" xfId="0" applyFont="1" applyFill="1" applyBorder="1" applyAlignment="1">
      <alignment horizontal="center" vertical="center" wrapText="1"/>
    </xf>
    <xf numFmtId="0" fontId="22" fillId="21" borderId="33" xfId="0" applyFont="1" applyFill="1" applyBorder="1" applyAlignment="1">
      <alignment horizontal="center" vertical="center" wrapText="1"/>
    </xf>
    <xf numFmtId="0" fontId="7" fillId="21" borderId="32" xfId="0" applyFont="1" applyFill="1" applyBorder="1" applyAlignment="1">
      <alignment horizontal="center" vertical="center" wrapText="1"/>
    </xf>
    <xf numFmtId="0" fontId="7" fillId="21" borderId="34" xfId="0" applyFont="1" applyFill="1" applyBorder="1" applyAlignment="1">
      <alignment horizontal="center" vertical="center" wrapText="1"/>
    </xf>
    <xf numFmtId="0" fontId="22" fillId="20" borderId="25" xfId="0" applyFont="1" applyFill="1" applyBorder="1" applyAlignment="1">
      <alignment vertical="center" wrapText="1"/>
    </xf>
    <xf numFmtId="166" fontId="22" fillId="20" borderId="25" xfId="0" applyNumberFormat="1" applyFont="1" applyFill="1" applyBorder="1" applyAlignment="1">
      <alignment vertical="center" wrapText="1"/>
    </xf>
    <xf numFmtId="0" fontId="13" fillId="21" borderId="0" xfId="0" applyFont="1" applyFill="1" applyAlignment="1">
      <alignment horizontal="center" vertical="center" wrapText="1"/>
    </xf>
    <xf numFmtId="0" fontId="7" fillId="21" borderId="35" xfId="0" applyFont="1" applyFill="1" applyBorder="1" applyAlignment="1">
      <alignment horizontal="center" vertical="top" wrapText="1"/>
    </xf>
    <xf numFmtId="0" fontId="7" fillId="21" borderId="16" xfId="0" applyFont="1" applyFill="1" applyBorder="1" applyAlignment="1">
      <alignment horizontal="center" vertical="top" wrapText="1"/>
    </xf>
    <xf numFmtId="2" fontId="22" fillId="20" borderId="25" xfId="0" applyNumberFormat="1" applyFont="1" applyFill="1" applyBorder="1" applyAlignment="1">
      <alignment vertical="center" wrapText="1"/>
    </xf>
    <xf numFmtId="166" fontId="24" fillId="20" borderId="25" xfId="0" applyNumberFormat="1" applyFont="1" applyFill="1" applyBorder="1" applyAlignment="1">
      <alignment vertical="center" wrapText="1"/>
    </xf>
    <xf numFmtId="0" fontId="9" fillId="21" borderId="0" xfId="0" applyFont="1" applyFill="1" applyAlignment="1">
      <alignment horizontal="center" vertical="top"/>
    </xf>
    <xf numFmtId="0" fontId="7" fillId="21" borderId="0" xfId="0" applyFont="1" applyFill="1" applyAlignment="1">
      <alignment horizontal="center" vertical="top"/>
    </xf>
    <xf numFmtId="0" fontId="27" fillId="5" borderId="0" xfId="0" applyFont="1" applyFill="1"/>
    <xf numFmtId="0" fontId="28" fillId="5" borderId="0" xfId="0" applyFont="1" applyFill="1"/>
    <xf numFmtId="0" fontId="29" fillId="5" borderId="0" xfId="0" applyFont="1" applyFill="1"/>
    <xf numFmtId="0" fontId="32" fillId="21" borderId="0" xfId="0" applyFont="1" applyFill="1" applyAlignment="1">
      <alignment vertical="top" wrapText="1"/>
    </xf>
    <xf numFmtId="0" fontId="30" fillId="21" borderId="0" xfId="0" applyFont="1" applyFill="1" applyAlignment="1">
      <alignment horizontal="center" vertical="center" wrapText="1"/>
    </xf>
    <xf numFmtId="0" fontId="32" fillId="0" borderId="0" xfId="0" applyFont="1" applyAlignment="1">
      <alignment vertical="top" wrapText="1"/>
    </xf>
    <xf numFmtId="0" fontId="27" fillId="0" borderId="0" xfId="0" applyFont="1" applyAlignment="1">
      <alignment vertical="top"/>
    </xf>
    <xf numFmtId="0" fontId="30" fillId="21" borderId="32" xfId="0" applyFont="1" applyFill="1" applyBorder="1" applyAlignment="1">
      <alignment horizontal="center" vertical="center" wrapText="1"/>
    </xf>
    <xf numFmtId="0" fontId="30" fillId="21" borderId="33" xfId="0" applyFont="1" applyFill="1" applyBorder="1" applyAlignment="1">
      <alignment horizontal="center" vertical="center" wrapText="1"/>
    </xf>
    <xf numFmtId="0" fontId="32" fillId="21" borderId="32" xfId="0" applyFont="1" applyFill="1" applyBorder="1" applyAlignment="1">
      <alignment horizontal="center" vertical="top" wrapText="1"/>
    </xf>
    <xf numFmtId="0" fontId="32" fillId="21" borderId="34" xfId="0" applyFont="1" applyFill="1" applyBorder="1" applyAlignment="1">
      <alignment horizontal="center" vertical="top" wrapText="1"/>
    </xf>
    <xf numFmtId="0" fontId="30" fillId="20" borderId="25" xfId="0" applyFont="1" applyFill="1" applyBorder="1" applyAlignment="1">
      <alignment vertical="center" wrapText="1"/>
    </xf>
    <xf numFmtId="166" fontId="30" fillId="20" borderId="25" xfId="0" applyNumberFormat="1" applyFont="1" applyFill="1" applyBorder="1" applyAlignment="1">
      <alignment vertical="center" wrapText="1"/>
    </xf>
    <xf numFmtId="0" fontId="33" fillId="21" borderId="0" xfId="0" applyFont="1" applyFill="1" applyAlignment="1">
      <alignment horizontal="center" vertical="center" wrapText="1"/>
    </xf>
    <xf numFmtId="0" fontId="32" fillId="21" borderId="35" xfId="0" applyFont="1" applyFill="1" applyBorder="1" applyAlignment="1">
      <alignment horizontal="center" vertical="top" wrapText="1"/>
    </xf>
    <xf numFmtId="0" fontId="32" fillId="21" borderId="16" xfId="0" applyFont="1" applyFill="1" applyBorder="1" applyAlignment="1">
      <alignment horizontal="center" vertical="top" wrapText="1"/>
    </xf>
    <xf numFmtId="2" fontId="30" fillId="20" borderId="25" xfId="0" applyNumberFormat="1" applyFont="1" applyFill="1" applyBorder="1" applyAlignment="1">
      <alignment vertical="center" wrapText="1"/>
    </xf>
    <xf numFmtId="166" fontId="34" fillId="20" borderId="25" xfId="0" applyNumberFormat="1" applyFont="1" applyFill="1" applyBorder="1" applyAlignment="1">
      <alignment vertical="center" wrapText="1"/>
    </xf>
    <xf numFmtId="0" fontId="37" fillId="21" borderId="0" xfId="0" applyFont="1" applyFill="1" applyAlignment="1">
      <alignment horizontal="center" vertical="top"/>
    </xf>
    <xf numFmtId="0" fontId="32" fillId="21" borderId="0" xfId="0" applyFont="1" applyFill="1" applyAlignment="1">
      <alignment horizontal="center" vertical="top"/>
    </xf>
    <xf numFmtId="0" fontId="42" fillId="7" borderId="1" xfId="1" applyFont="1" applyFill="1" applyAlignment="1" applyProtection="1">
      <alignment horizontal="center" vertical="center"/>
    </xf>
    <xf numFmtId="49" fontId="42" fillId="0" borderId="16" xfId="1" applyNumberFormat="1" applyFont="1" applyFill="1" applyBorder="1" applyAlignment="1" applyProtection="1">
      <alignment vertical="center"/>
    </xf>
    <xf numFmtId="0" fontId="42" fillId="0" borderId="15" xfId="1" applyFont="1" applyFill="1" applyBorder="1" applyAlignment="1" applyProtection="1">
      <alignment horizontal="center" vertical="center"/>
    </xf>
    <xf numFmtId="0" fontId="7" fillId="4" borderId="16" xfId="0" applyFont="1" applyFill="1" applyBorder="1" applyAlignment="1" applyProtection="1">
      <alignment horizontal="left" vertical="center" wrapText="1"/>
      <protection locked="0"/>
    </xf>
    <xf numFmtId="0" fontId="7" fillId="4" borderId="16" xfId="0" applyFont="1" applyFill="1" applyBorder="1" applyAlignment="1" applyProtection="1">
      <alignment horizontal="center" vertical="center" wrapText="1"/>
      <protection locked="0"/>
    </xf>
    <xf numFmtId="0" fontId="7" fillId="5" borderId="0" xfId="0" applyFont="1" applyFill="1" applyAlignment="1" applyProtection="1">
      <alignment wrapText="1"/>
    </xf>
    <xf numFmtId="0" fontId="7" fillId="5" borderId="0" xfId="0" applyFont="1" applyFill="1" applyAlignment="1" applyProtection="1">
      <alignment horizontal="left" vertical="center" wrapText="1"/>
    </xf>
    <xf numFmtId="0" fontId="7" fillId="5" borderId="0" xfId="0" applyFont="1" applyFill="1" applyAlignment="1" applyProtection="1">
      <alignment horizontal="center" vertical="center" wrapText="1"/>
    </xf>
    <xf numFmtId="0" fontId="7" fillId="0" borderId="0" xfId="0" applyFont="1" applyAlignment="1" applyProtection="1">
      <alignment wrapText="1"/>
    </xf>
    <xf numFmtId="0" fontId="5" fillId="5" borderId="0" xfId="0" applyFont="1" applyFill="1" applyProtection="1"/>
    <xf numFmtId="0" fontId="5" fillId="5" borderId="0" xfId="0" applyFont="1" applyFill="1" applyAlignment="1" applyProtection="1">
      <alignment horizontal="left" vertical="center" wrapText="1"/>
    </xf>
    <xf numFmtId="0" fontId="5" fillId="5" borderId="0" xfId="0" applyFont="1" applyFill="1" applyAlignment="1" applyProtection="1">
      <alignment horizontal="center" vertical="center" wrapText="1"/>
    </xf>
    <xf numFmtId="0" fontId="5" fillId="5" borderId="0" xfId="0" applyFont="1" applyFill="1" applyAlignment="1" applyProtection="1">
      <alignment wrapText="1"/>
    </xf>
    <xf numFmtId="0" fontId="5" fillId="0" borderId="0" xfId="0" applyFont="1" applyAlignment="1" applyProtection="1">
      <alignment wrapText="1"/>
    </xf>
    <xf numFmtId="49" fontId="7" fillId="3" borderId="16" xfId="0" applyNumberFormat="1" applyFont="1" applyFill="1" applyBorder="1" applyAlignment="1" applyProtection="1">
      <alignment horizontal="left" vertical="center" textRotation="90"/>
    </xf>
    <xf numFmtId="0" fontId="7" fillId="3" borderId="16" xfId="0" applyFont="1" applyFill="1" applyBorder="1" applyAlignment="1" applyProtection="1">
      <alignment horizontal="left" vertical="center" textRotation="90"/>
    </xf>
    <xf numFmtId="0" fontId="7" fillId="3" borderId="16" xfId="0" applyFont="1" applyFill="1" applyBorder="1" applyAlignment="1" applyProtection="1">
      <alignment horizontal="center" vertical="center" textRotation="90"/>
    </xf>
    <xf numFmtId="0" fontId="7" fillId="3" borderId="16" xfId="0" applyFont="1" applyFill="1" applyBorder="1" applyAlignment="1" applyProtection="1">
      <alignment horizontal="left" vertical="center" wrapText="1"/>
    </xf>
    <xf numFmtId="0" fontId="7" fillId="3" borderId="16" xfId="0" applyFont="1" applyFill="1" applyBorder="1" applyAlignment="1" applyProtection="1">
      <alignment horizontal="center" vertical="center" textRotation="90" wrapText="1"/>
    </xf>
    <xf numFmtId="0" fontId="14" fillId="0" borderId="0" xfId="0" applyFont="1" applyAlignment="1" applyProtection="1">
      <alignment wrapText="1"/>
    </xf>
    <xf numFmtId="0" fontId="14" fillId="0" borderId="0" xfId="0" applyFont="1" applyProtection="1"/>
    <xf numFmtId="0" fontId="6" fillId="0" borderId="0" xfId="0" applyFont="1" applyAlignment="1" applyProtection="1">
      <alignment wrapText="1"/>
    </xf>
    <xf numFmtId="14" fontId="7" fillId="0" borderId="16" xfId="0" quotePrefix="1" applyNumberFormat="1" applyFont="1" applyBorder="1" applyAlignment="1" applyProtection="1">
      <alignment horizontal="left" vertical="center" wrapText="1"/>
    </xf>
    <xf numFmtId="0" fontId="7" fillId="0" borderId="16" xfId="0" applyFont="1" applyBorder="1" applyAlignment="1" applyProtection="1">
      <alignment horizontal="left" vertical="center" wrapText="1"/>
    </xf>
    <xf numFmtId="0" fontId="7" fillId="0" borderId="16" xfId="0" applyFont="1" applyBorder="1" applyAlignment="1" applyProtection="1">
      <alignment horizontal="center" vertical="center" wrapText="1"/>
    </xf>
    <xf numFmtId="0" fontId="7" fillId="7" borderId="16" xfId="0" applyFont="1" applyFill="1" applyBorder="1" applyAlignment="1" applyProtection="1">
      <alignment horizontal="center" vertical="center" wrapText="1"/>
    </xf>
    <xf numFmtId="49" fontId="7" fillId="3" borderId="16" xfId="0" applyNumberFormat="1" applyFont="1" applyFill="1" applyBorder="1" applyAlignment="1" applyProtection="1">
      <alignment horizontal="left" vertical="center" wrapText="1"/>
    </xf>
    <xf numFmtId="0" fontId="16" fillId="3" borderId="16" xfId="0" applyFont="1" applyFill="1" applyBorder="1" applyAlignment="1" applyProtection="1">
      <alignment horizontal="center" vertical="center" wrapText="1"/>
    </xf>
    <xf numFmtId="0" fontId="7" fillId="3" borderId="16" xfId="0" applyFont="1" applyFill="1" applyBorder="1" applyAlignment="1" applyProtection="1">
      <alignment wrapText="1"/>
    </xf>
    <xf numFmtId="0" fontId="7" fillId="3" borderId="16" xfId="0" applyFont="1" applyFill="1" applyBorder="1" applyAlignment="1" applyProtection="1">
      <alignment horizontal="center" vertical="center" wrapText="1"/>
    </xf>
    <xf numFmtId="0" fontId="7" fillId="23" borderId="16" xfId="0" applyFont="1" applyFill="1" applyBorder="1" applyAlignment="1" applyProtection="1">
      <alignment horizontal="left" vertical="center" wrapText="1"/>
    </xf>
    <xf numFmtId="0" fontId="7" fillId="0" borderId="16" xfId="0" quotePrefix="1" applyFont="1" applyBorder="1" applyAlignment="1" applyProtection="1">
      <alignment horizontal="left" vertical="center" wrapText="1"/>
    </xf>
    <xf numFmtId="0" fontId="13" fillId="0" borderId="0" xfId="0" applyFont="1" applyAlignment="1" applyProtection="1">
      <alignment wrapText="1"/>
    </xf>
    <xf numFmtId="49" fontId="9" fillId="7" borderId="16" xfId="0" applyNumberFormat="1" applyFont="1" applyFill="1" applyBorder="1" applyAlignment="1" applyProtection="1">
      <alignment horizontal="left" vertical="center" wrapText="1"/>
    </xf>
    <xf numFmtId="0" fontId="9" fillId="0" borderId="16" xfId="0" applyFont="1" applyBorder="1" applyAlignment="1" applyProtection="1">
      <alignment horizontal="left" vertical="center" wrapText="1"/>
    </xf>
    <xf numFmtId="0" fontId="9" fillId="7" borderId="16" xfId="0" applyFont="1" applyFill="1" applyBorder="1" applyAlignment="1" applyProtection="1">
      <alignment horizontal="center" vertical="center" wrapText="1"/>
    </xf>
    <xf numFmtId="0" fontId="7" fillId="8" borderId="16" xfId="0" applyFont="1" applyFill="1" applyBorder="1" applyAlignment="1" applyProtection="1">
      <alignment horizontal="center" vertical="center" wrapText="1"/>
    </xf>
    <xf numFmtId="0" fontId="9" fillId="0" borderId="0" xfId="0" applyFont="1" applyAlignment="1" applyProtection="1">
      <alignment wrapText="1"/>
    </xf>
    <xf numFmtId="49" fontId="9" fillId="0" borderId="16" xfId="0" quotePrefix="1" applyNumberFormat="1" applyFont="1" applyBorder="1" applyAlignment="1" applyProtection="1">
      <alignment horizontal="left" vertical="center" wrapText="1"/>
    </xf>
    <xf numFmtId="0" fontId="9" fillId="0" borderId="16" xfId="0" applyFont="1" applyBorder="1" applyAlignment="1" applyProtection="1">
      <alignment horizontal="center" vertical="center" wrapText="1"/>
    </xf>
    <xf numFmtId="0" fontId="10" fillId="0" borderId="0" xfId="0" applyFont="1" applyAlignment="1" applyProtection="1">
      <alignment wrapText="1"/>
    </xf>
    <xf numFmtId="49" fontId="17" fillId="7" borderId="16" xfId="0" quotePrefix="1" applyNumberFormat="1" applyFont="1" applyFill="1" applyBorder="1" applyAlignment="1" applyProtection="1">
      <alignment horizontal="left" vertical="center" wrapText="1"/>
    </xf>
    <xf numFmtId="0" fontId="17" fillId="0" borderId="16" xfId="0" applyFont="1" applyBorder="1" applyAlignment="1" applyProtection="1">
      <alignment horizontal="left" vertical="center" wrapText="1"/>
    </xf>
    <xf numFmtId="0" fontId="17" fillId="7" borderId="16" xfId="0" applyFont="1" applyFill="1" applyBorder="1" applyAlignment="1" applyProtection="1">
      <alignment horizontal="center" vertical="center" wrapText="1"/>
    </xf>
    <xf numFmtId="49" fontId="9" fillId="7" borderId="16" xfId="0" quotePrefix="1" applyNumberFormat="1" applyFont="1" applyFill="1" applyBorder="1" applyAlignment="1" applyProtection="1">
      <alignment horizontal="left" vertical="center" wrapText="1"/>
    </xf>
    <xf numFmtId="49" fontId="7" fillId="7" borderId="16" xfId="0" applyNumberFormat="1" applyFont="1" applyFill="1" applyBorder="1" applyAlignment="1" applyProtection="1">
      <alignment horizontal="left" vertical="center" wrapText="1"/>
    </xf>
    <xf numFmtId="0" fontId="7" fillId="9" borderId="16" xfId="0" applyFont="1" applyFill="1" applyBorder="1" applyAlignment="1" applyProtection="1">
      <alignment horizontal="left" vertical="center" wrapText="1"/>
    </xf>
    <xf numFmtId="0" fontId="16" fillId="7" borderId="16" xfId="0" applyFont="1" applyFill="1" applyBorder="1" applyAlignment="1" applyProtection="1">
      <alignment horizontal="center" vertical="center" wrapText="1"/>
    </xf>
    <xf numFmtId="0" fontId="7" fillId="12" borderId="16" xfId="0" applyFont="1" applyFill="1" applyBorder="1" applyAlignment="1" applyProtection="1">
      <alignment horizontal="left" vertical="center" wrapText="1"/>
    </xf>
    <xf numFmtId="0" fontId="9" fillId="23" borderId="16" xfId="0" applyFont="1" applyFill="1" applyBorder="1" applyAlignment="1" applyProtection="1">
      <alignment horizontal="left" vertical="center" wrapText="1"/>
    </xf>
    <xf numFmtId="49" fontId="42" fillId="7" borderId="16" xfId="0" applyNumberFormat="1" applyFont="1" applyFill="1" applyBorder="1" applyAlignment="1" applyProtection="1">
      <alignment horizontal="left" vertical="center" wrapText="1"/>
    </xf>
    <xf numFmtId="0" fontId="42" fillId="0" borderId="16" xfId="0" applyFont="1" applyBorder="1" applyAlignment="1" applyProtection="1">
      <alignment horizontal="left" vertical="center" wrapText="1"/>
    </xf>
    <xf numFmtId="0" fontId="42" fillId="7" borderId="16" xfId="0" applyFont="1" applyFill="1" applyBorder="1" applyAlignment="1" applyProtection="1">
      <alignment horizontal="center" vertical="center" wrapText="1"/>
    </xf>
    <xf numFmtId="49" fontId="7" fillId="11" borderId="16" xfId="0" applyNumberFormat="1" applyFont="1" applyFill="1" applyBorder="1" applyAlignment="1" applyProtection="1">
      <alignment horizontal="left" vertical="center" wrapText="1"/>
    </xf>
    <xf numFmtId="0" fontId="7" fillId="10" borderId="16" xfId="0" applyFont="1" applyFill="1" applyBorder="1" applyAlignment="1" applyProtection="1">
      <alignment horizontal="left" vertical="center" wrapText="1"/>
    </xf>
    <xf numFmtId="0" fontId="16" fillId="11" borderId="16" xfId="0" applyFont="1" applyFill="1" applyBorder="1" applyAlignment="1" applyProtection="1">
      <alignment horizontal="center" vertical="center" wrapText="1"/>
    </xf>
    <xf numFmtId="0" fontId="7" fillId="11" borderId="16" xfId="0" applyFont="1" applyFill="1" applyBorder="1" applyAlignment="1" applyProtection="1">
      <alignment horizontal="left" vertical="center" wrapText="1"/>
    </xf>
    <xf numFmtId="0" fontId="7" fillId="11" borderId="16" xfId="0" applyFont="1" applyFill="1" applyBorder="1" applyAlignment="1" applyProtection="1">
      <alignment horizontal="center" vertical="center" wrapText="1"/>
    </xf>
    <xf numFmtId="0" fontId="41" fillId="0" borderId="16" xfId="0" applyFont="1" applyBorder="1" applyAlignment="1" applyProtection="1">
      <alignment horizontal="left" vertical="center" wrapText="1"/>
    </xf>
    <xf numFmtId="0" fontId="42" fillId="0" borderId="16" xfId="0" applyFont="1" applyBorder="1" applyAlignment="1" applyProtection="1">
      <alignment horizontal="center" vertical="center" wrapText="1"/>
    </xf>
    <xf numFmtId="49" fontId="9" fillId="13" borderId="16" xfId="0" applyNumberFormat="1" applyFont="1" applyFill="1" applyBorder="1" applyAlignment="1" applyProtection="1">
      <alignment horizontal="left" vertical="center" wrapText="1"/>
    </xf>
    <xf numFmtId="0" fontId="43" fillId="0" borderId="16" xfId="0" applyFont="1" applyBorder="1" applyAlignment="1" applyProtection="1">
      <alignment horizontal="left" vertical="center" wrapText="1"/>
    </xf>
    <xf numFmtId="49" fontId="9" fillId="12" borderId="16" xfId="0" applyNumberFormat="1" applyFont="1" applyFill="1" applyBorder="1" applyAlignment="1" applyProtection="1">
      <alignment horizontal="left" vertical="center" wrapText="1"/>
    </xf>
    <xf numFmtId="0" fontId="9" fillId="13" borderId="16" xfId="0" applyFont="1" applyFill="1" applyBorder="1" applyAlignment="1" applyProtection="1">
      <alignment horizontal="center" vertical="center" wrapText="1"/>
    </xf>
    <xf numFmtId="16" fontId="9" fillId="0" borderId="16" xfId="0" quotePrefix="1" applyNumberFormat="1" applyFont="1" applyBorder="1" applyAlignment="1" applyProtection="1">
      <alignment horizontal="left" vertical="center" wrapText="1"/>
    </xf>
    <xf numFmtId="0" fontId="7" fillId="10" borderId="16" xfId="0" applyFont="1" applyFill="1" applyBorder="1" applyAlignment="1" applyProtection="1">
      <alignment horizontal="center" vertical="center" wrapText="1"/>
    </xf>
    <xf numFmtId="0" fontId="43" fillId="0" borderId="16" xfId="0" applyFont="1" applyBorder="1" applyAlignment="1" applyProtection="1">
      <alignment horizontal="center" vertical="center" wrapText="1"/>
    </xf>
    <xf numFmtId="49" fontId="7" fillId="3" borderId="14" xfId="0" applyNumberFormat="1" applyFont="1" applyFill="1" applyBorder="1" applyAlignment="1" applyProtection="1">
      <alignment horizontal="left" vertical="center" wrapText="1"/>
    </xf>
    <xf numFmtId="0" fontId="7" fillId="3" borderId="14" xfId="0" applyFont="1" applyFill="1" applyBorder="1" applyAlignment="1" applyProtection="1">
      <alignment horizontal="left" vertical="center" wrapText="1"/>
    </xf>
    <xf numFmtId="0" fontId="16" fillId="3" borderId="14" xfId="0" applyFont="1" applyFill="1" applyBorder="1" applyAlignment="1" applyProtection="1">
      <alignment horizontal="center" vertical="center" wrapText="1"/>
    </xf>
    <xf numFmtId="0" fontId="7" fillId="3" borderId="15" xfId="0" applyFont="1" applyFill="1" applyBorder="1" applyAlignment="1" applyProtection="1">
      <alignment wrapText="1"/>
    </xf>
    <xf numFmtId="0" fontId="7" fillId="3" borderId="14" xfId="0" applyFont="1" applyFill="1" applyBorder="1" applyAlignment="1" applyProtection="1">
      <alignment horizontal="center" vertical="center" wrapText="1"/>
    </xf>
    <xf numFmtId="0" fontId="7" fillId="3" borderId="15" xfId="0" applyFont="1" applyFill="1" applyBorder="1" applyAlignment="1" applyProtection="1">
      <alignment horizontal="center" vertical="center" wrapText="1"/>
    </xf>
    <xf numFmtId="49" fontId="7" fillId="0" borderId="16" xfId="0" quotePrefix="1" applyNumberFormat="1" applyFont="1" applyBorder="1" applyAlignment="1" applyProtection="1">
      <alignment horizontal="left" vertical="center" wrapText="1"/>
    </xf>
    <xf numFmtId="49" fontId="7" fillId="0" borderId="16" xfId="0" applyNumberFormat="1" applyFont="1" applyBorder="1" applyAlignment="1" applyProtection="1">
      <alignment horizontal="center" vertical="center" wrapText="1"/>
    </xf>
    <xf numFmtId="0" fontId="16" fillId="3" borderId="16" xfId="0" applyFont="1" applyFill="1" applyBorder="1" applyAlignment="1" applyProtection="1">
      <alignment horizontal="left" vertical="center" wrapText="1"/>
    </xf>
    <xf numFmtId="0" fontId="9" fillId="0" borderId="16" xfId="0" quotePrefix="1" applyFont="1" applyBorder="1" applyAlignment="1" applyProtection="1">
      <alignment vertical="center" wrapText="1"/>
    </xf>
    <xf numFmtId="0" fontId="9" fillId="0" borderId="16" xfId="0" applyFont="1" applyBorder="1" applyAlignment="1" applyProtection="1">
      <alignment vertical="center" wrapText="1"/>
    </xf>
    <xf numFmtId="49" fontId="17" fillId="0" borderId="16" xfId="0" applyNumberFormat="1" applyFont="1" applyBorder="1" applyAlignment="1" applyProtection="1">
      <alignment horizontal="left" vertical="center" wrapText="1"/>
    </xf>
    <xf numFmtId="49" fontId="17" fillId="0" borderId="16" xfId="0" applyNumberFormat="1" applyFont="1" applyBorder="1" applyAlignment="1" applyProtection="1">
      <alignment horizontal="center" vertical="center" wrapText="1"/>
    </xf>
    <xf numFmtId="16" fontId="42" fillId="12" borderId="16" xfId="0" quotePrefix="1" applyNumberFormat="1" applyFont="1" applyFill="1" applyBorder="1" applyAlignment="1" applyProtection="1">
      <alignment horizontal="left" vertical="center" wrapText="1"/>
    </xf>
    <xf numFmtId="0" fontId="42" fillId="7" borderId="0" xfId="0" applyFont="1" applyFill="1" applyAlignment="1" applyProtection="1">
      <alignment horizontal="left" vertical="center" wrapText="1"/>
    </xf>
    <xf numFmtId="0" fontId="7" fillId="8" borderId="13" xfId="0" applyFont="1" applyFill="1" applyBorder="1" applyAlignment="1" applyProtection="1">
      <alignment horizontal="center" vertical="center" wrapText="1"/>
    </xf>
    <xf numFmtId="0" fontId="0" fillId="0" borderId="0" xfId="0" applyProtection="1"/>
    <xf numFmtId="0" fontId="42" fillId="12" borderId="16" xfId="0" quotePrefix="1" applyFont="1" applyFill="1" applyBorder="1" applyAlignment="1" applyProtection="1">
      <alignment horizontal="left" vertical="center" wrapText="1"/>
    </xf>
    <xf numFmtId="0" fontId="42" fillId="0" borderId="16" xfId="0" applyFont="1" applyBorder="1" applyAlignment="1" applyProtection="1">
      <alignment vertical="center" wrapText="1"/>
    </xf>
    <xf numFmtId="0" fontId="12" fillId="8" borderId="16" xfId="0" applyFont="1" applyFill="1" applyBorder="1" applyProtection="1"/>
    <xf numFmtId="0" fontId="9" fillId="10" borderId="16" xfId="0" applyFont="1" applyFill="1" applyBorder="1" applyAlignment="1" applyProtection="1">
      <alignment wrapText="1"/>
    </xf>
    <xf numFmtId="0" fontId="7" fillId="0" borderId="0" xfId="0" applyFont="1" applyAlignment="1" applyProtection="1">
      <alignment horizontal="left" vertical="center" wrapText="1"/>
    </xf>
    <xf numFmtId="0" fontId="7" fillId="0" borderId="0" xfId="0" applyFont="1" applyAlignment="1" applyProtection="1">
      <alignment horizontal="center" vertical="center" wrapText="1"/>
    </xf>
    <xf numFmtId="0" fontId="6" fillId="3" borderId="17" xfId="0" applyFont="1" applyFill="1" applyBorder="1" applyAlignment="1" applyProtection="1">
      <alignment horizontal="left" vertical="center" wrapText="1"/>
    </xf>
    <xf numFmtId="0" fontId="6" fillId="3" borderId="0" xfId="0" applyFont="1" applyFill="1" applyAlignment="1" applyProtection="1">
      <alignment horizontal="center" vertical="center"/>
    </xf>
    <xf numFmtId="0" fontId="6" fillId="3" borderId="18" xfId="0" applyFont="1" applyFill="1" applyBorder="1" applyAlignment="1" applyProtection="1">
      <alignment horizontal="center" vertical="center"/>
    </xf>
    <xf numFmtId="0" fontId="7" fillId="3" borderId="17" xfId="0" applyFont="1" applyFill="1" applyBorder="1" applyAlignment="1" applyProtection="1">
      <alignment horizontal="left" vertical="center" wrapText="1"/>
    </xf>
    <xf numFmtId="0" fontId="7" fillId="3" borderId="0" xfId="0" applyFont="1" applyFill="1" applyAlignment="1" applyProtection="1">
      <alignment horizontal="center" vertical="center"/>
    </xf>
    <xf numFmtId="0" fontId="7" fillId="3" borderId="18" xfId="0" applyFont="1" applyFill="1" applyBorder="1" applyAlignment="1" applyProtection="1">
      <alignment horizontal="center" vertical="center"/>
    </xf>
    <xf numFmtId="0" fontId="13" fillId="3" borderId="19" xfId="0" applyFont="1" applyFill="1" applyBorder="1" applyProtection="1"/>
    <xf numFmtId="0" fontId="6" fillId="3" borderId="20" xfId="0" applyFont="1" applyFill="1" applyBorder="1" applyAlignment="1" applyProtection="1">
      <alignment horizontal="center" vertical="center"/>
    </xf>
    <xf numFmtId="0" fontId="7" fillId="3" borderId="20" xfId="0" applyFont="1" applyFill="1" applyBorder="1" applyAlignment="1" applyProtection="1">
      <alignment horizontal="center" vertical="center"/>
    </xf>
    <xf numFmtId="0" fontId="7" fillId="3" borderId="21" xfId="0" applyFont="1" applyFill="1" applyBorder="1" applyAlignment="1" applyProtection="1">
      <alignment horizontal="center" vertical="center"/>
    </xf>
    <xf numFmtId="0" fontId="9" fillId="3" borderId="22" xfId="0" applyFont="1" applyFill="1" applyBorder="1" applyAlignment="1" applyProtection="1">
      <alignment horizontal="left" vertical="center" wrapText="1"/>
    </xf>
    <xf numFmtId="0" fontId="7" fillId="3" borderId="23" xfId="0" applyFont="1" applyFill="1" applyBorder="1" applyAlignment="1" applyProtection="1">
      <alignment horizontal="center" vertical="center"/>
    </xf>
    <xf numFmtId="0" fontId="7" fillId="3" borderId="24" xfId="0" applyFont="1" applyFill="1" applyBorder="1" applyAlignment="1" applyProtection="1">
      <alignment horizontal="center" vertical="center"/>
    </xf>
    <xf numFmtId="0" fontId="8" fillId="4" borderId="16" xfId="0" applyFont="1" applyFill="1" applyBorder="1" applyAlignment="1" applyProtection="1">
      <alignment horizontal="left" vertical="center" wrapText="1"/>
      <protection locked="0"/>
    </xf>
    <xf numFmtId="0" fontId="7" fillId="3" borderId="14" xfId="0" applyFont="1" applyFill="1" applyBorder="1" applyAlignment="1" applyProtection="1">
      <alignment horizontal="left" vertical="center" wrapText="1"/>
      <protection locked="0"/>
    </xf>
    <xf numFmtId="0" fontId="7" fillId="3" borderId="15" xfId="0" applyFont="1" applyFill="1" applyBorder="1" applyAlignment="1" applyProtection="1">
      <alignment wrapText="1"/>
      <protection locked="0"/>
    </xf>
    <xf numFmtId="0" fontId="7" fillId="5" borderId="0" xfId="0" applyFont="1" applyFill="1" applyProtection="1"/>
    <xf numFmtId="0" fontId="7" fillId="5" borderId="0" xfId="0" applyFont="1" applyFill="1" applyAlignment="1" applyProtection="1">
      <alignment horizontal="center" vertical="center"/>
    </xf>
    <xf numFmtId="0" fontId="7" fillId="5" borderId="0" xfId="0" applyFont="1" applyFill="1" applyAlignment="1" applyProtection="1">
      <alignment horizontal="left" vertical="center"/>
    </xf>
    <xf numFmtId="0" fontId="19" fillId="5" borderId="0" xfId="0" applyFont="1" applyFill="1" applyAlignment="1" applyProtection="1">
      <alignment horizontal="center" vertical="center"/>
    </xf>
    <xf numFmtId="0" fontId="19" fillId="5" borderId="0" xfId="0" applyFont="1" applyFill="1" applyAlignment="1" applyProtection="1">
      <alignment horizontal="left" vertical="center"/>
    </xf>
    <xf numFmtId="0" fontId="19" fillId="5" borderId="0" xfId="0" applyFont="1" applyFill="1" applyAlignment="1" applyProtection="1">
      <alignment horizontal="left" vertical="center" wrapText="1"/>
    </xf>
    <xf numFmtId="0" fontId="19" fillId="5" borderId="0" xfId="0" applyFont="1" applyFill="1" applyProtection="1"/>
    <xf numFmtId="0" fontId="18" fillId="0" borderId="0" xfId="0" applyFont="1" applyAlignment="1" applyProtection="1">
      <alignment wrapText="1"/>
    </xf>
    <xf numFmtId="0" fontId="18" fillId="0" borderId="0" xfId="0" applyFont="1" applyProtection="1"/>
    <xf numFmtId="0" fontId="7" fillId="0" borderId="0" xfId="0" applyFont="1" applyProtection="1"/>
    <xf numFmtId="0" fontId="7" fillId="0" borderId="0" xfId="0" applyFont="1" applyAlignment="1" applyProtection="1">
      <alignment horizontal="center" vertical="center"/>
    </xf>
    <xf numFmtId="0" fontId="7" fillId="0" borderId="0" xfId="0" applyFont="1" applyAlignment="1" applyProtection="1">
      <alignment horizontal="left" vertical="center"/>
    </xf>
    <xf numFmtId="0" fontId="20" fillId="0" borderId="0" xfId="0" applyFont="1" applyAlignment="1" applyProtection="1">
      <alignment wrapText="1"/>
    </xf>
    <xf numFmtId="49" fontId="9" fillId="0" borderId="16" xfId="0" applyNumberFormat="1" applyFont="1" applyBorder="1" applyAlignment="1" applyProtection="1">
      <alignment horizontal="left" vertical="center" wrapText="1"/>
    </xf>
    <xf numFmtId="49" fontId="9" fillId="0" borderId="16" xfId="0" applyNumberFormat="1" applyFont="1" applyBorder="1" applyAlignment="1" applyProtection="1">
      <alignment horizontal="center" vertical="center" wrapText="1"/>
    </xf>
    <xf numFmtId="16" fontId="17" fillId="0" borderId="16" xfId="0" quotePrefix="1" applyNumberFormat="1" applyFont="1" applyBorder="1" applyAlignment="1" applyProtection="1">
      <alignment horizontal="left" vertical="center" wrapText="1"/>
    </xf>
    <xf numFmtId="0" fontId="17" fillId="0" borderId="16" xfId="0" applyFont="1" applyBorder="1" applyAlignment="1" applyProtection="1">
      <alignment horizontal="center" vertical="center" wrapText="1"/>
    </xf>
    <xf numFmtId="0" fontId="7" fillId="14" borderId="16" xfId="0" applyFont="1" applyFill="1" applyBorder="1" applyAlignment="1" applyProtection="1">
      <alignment horizontal="left" vertical="center" wrapText="1"/>
    </xf>
    <xf numFmtId="0" fontId="16" fillId="14" borderId="16" xfId="0" applyFont="1" applyFill="1" applyBorder="1" applyAlignment="1" applyProtection="1">
      <alignment horizontal="center" vertical="center" wrapText="1"/>
    </xf>
    <xf numFmtId="0" fontId="16" fillId="14" borderId="16" xfId="0" applyFont="1" applyFill="1" applyBorder="1" applyAlignment="1" applyProtection="1">
      <alignment horizontal="left" vertical="center" wrapText="1"/>
    </xf>
    <xf numFmtId="0" fontId="7" fillId="14" borderId="16" xfId="0" applyFont="1" applyFill="1" applyBorder="1" applyAlignment="1" applyProtection="1">
      <alignment horizontal="center" vertical="center" wrapText="1"/>
    </xf>
    <xf numFmtId="0" fontId="7" fillId="0" borderId="0" xfId="0" applyFont="1" applyAlignment="1" applyProtection="1">
      <alignment vertical="center" wrapText="1"/>
    </xf>
    <xf numFmtId="49" fontId="7" fillId="0" borderId="16" xfId="0" applyNumberFormat="1" applyFont="1" applyBorder="1" applyAlignment="1" applyProtection="1">
      <alignment horizontal="left" vertical="center" wrapText="1"/>
    </xf>
    <xf numFmtId="0" fontId="7" fillId="16" borderId="16" xfId="0" applyFont="1" applyFill="1" applyBorder="1" applyAlignment="1" applyProtection="1">
      <alignment horizontal="center" vertical="center" wrapText="1"/>
    </xf>
    <xf numFmtId="49" fontId="7" fillId="14" borderId="16" xfId="0" applyNumberFormat="1" applyFont="1" applyFill="1" applyBorder="1" applyAlignment="1" applyProtection="1">
      <alignment horizontal="left" vertical="center" wrapText="1"/>
    </xf>
    <xf numFmtId="0" fontId="14" fillId="0" borderId="16" xfId="0" applyFont="1" applyBorder="1" applyAlignment="1" applyProtection="1">
      <alignment horizontal="left" vertical="center" wrapText="1"/>
    </xf>
    <xf numFmtId="0" fontId="9" fillId="14" borderId="16" xfId="0" applyFont="1" applyFill="1" applyBorder="1" applyAlignment="1" applyProtection="1">
      <alignment horizontal="left" vertical="center" wrapText="1"/>
    </xf>
    <xf numFmtId="0" fontId="7" fillId="15" borderId="16" xfId="0" applyFont="1" applyFill="1" applyBorder="1" applyAlignment="1" applyProtection="1">
      <alignment horizontal="center" vertical="center" wrapText="1"/>
    </xf>
    <xf numFmtId="0" fontId="7" fillId="24" borderId="16" xfId="0" applyFont="1" applyFill="1" applyBorder="1" applyAlignment="1" applyProtection="1">
      <alignment horizontal="center" vertical="center" wrapText="1"/>
    </xf>
    <xf numFmtId="0" fontId="14" fillId="0" borderId="0" xfId="0" applyFont="1" applyAlignment="1" applyProtection="1">
      <alignment horizontal="center" vertical="center"/>
    </xf>
    <xf numFmtId="0" fontId="7" fillId="3" borderId="16" xfId="0" applyFont="1" applyFill="1" applyBorder="1" applyAlignment="1" applyProtection="1">
      <alignment horizontal="left" vertical="center" wrapText="1"/>
      <protection locked="0"/>
    </xf>
    <xf numFmtId="0" fontId="21" fillId="4" borderId="16" xfId="0" applyFont="1" applyFill="1" applyBorder="1" applyAlignment="1" applyProtection="1">
      <alignment horizontal="left" vertical="center" wrapText="1"/>
      <protection locked="0"/>
    </xf>
    <xf numFmtId="0" fontId="2" fillId="0" borderId="0" xfId="0" applyFont="1" applyAlignment="1" applyProtection="1">
      <alignment vertical="center" wrapText="1"/>
    </xf>
    <xf numFmtId="0" fontId="2" fillId="0" borderId="0" xfId="0" applyFont="1" applyAlignment="1" applyProtection="1">
      <alignment vertical="top" wrapText="1"/>
    </xf>
    <xf numFmtId="0" fontId="3" fillId="0" borderId="0" xfId="0" applyFont="1" applyAlignment="1" applyProtection="1">
      <alignment vertical="top" wrapText="1"/>
    </xf>
    <xf numFmtId="0" fontId="3" fillId="0" borderId="0" xfId="0" applyFont="1" applyAlignment="1" applyProtection="1">
      <alignment wrapText="1"/>
    </xf>
    <xf numFmtId="0" fontId="3" fillId="0" borderId="0" xfId="0" applyFont="1" applyAlignment="1" applyProtection="1">
      <alignment vertical="center" wrapText="1"/>
    </xf>
    <xf numFmtId="0" fontId="23" fillId="18" borderId="25" xfId="0" applyFont="1" applyFill="1" applyBorder="1" applyAlignment="1" applyProtection="1">
      <alignment vertical="center" wrapText="1"/>
    </xf>
    <xf numFmtId="0" fontId="3" fillId="5" borderId="26" xfId="0" applyFont="1" applyFill="1" applyBorder="1" applyAlignment="1" applyProtection="1">
      <alignment vertical="center" wrapText="1"/>
    </xf>
    <xf numFmtId="164" fontId="22" fillId="5" borderId="25" xfId="0" applyNumberFormat="1" applyFont="1" applyFill="1" applyBorder="1" applyAlignment="1" applyProtection="1">
      <alignment vertical="center" wrapText="1"/>
    </xf>
    <xf numFmtId="0" fontId="22" fillId="0" borderId="0" xfId="0" applyFont="1" applyAlignment="1" applyProtection="1">
      <alignment vertical="center" wrapText="1"/>
    </xf>
    <xf numFmtId="0" fontId="23" fillId="22" borderId="25" xfId="0" applyFont="1" applyFill="1" applyBorder="1" applyAlignment="1" applyProtection="1">
      <alignment vertical="top" wrapText="1"/>
    </xf>
    <xf numFmtId="0" fontId="3" fillId="5" borderId="27" xfId="0" applyFont="1" applyFill="1" applyBorder="1" applyAlignment="1" applyProtection="1">
      <alignment vertical="center" wrapText="1"/>
    </xf>
    <xf numFmtId="164" fontId="22" fillId="2" borderId="25" xfId="0" applyNumberFormat="1" applyFont="1" applyFill="1" applyBorder="1" applyAlignment="1" applyProtection="1">
      <alignment vertical="center"/>
    </xf>
    <xf numFmtId="0" fontId="23" fillId="22" borderId="25" xfId="0" applyFont="1" applyFill="1" applyBorder="1" applyAlignment="1" applyProtection="1">
      <alignment horizontal="center" vertical="top" wrapText="1"/>
    </xf>
    <xf numFmtId="0" fontId="23" fillId="22" borderId="28" xfId="0" applyFont="1" applyFill="1" applyBorder="1" applyAlignment="1" applyProtection="1">
      <alignment horizontal="center" vertical="top" wrapText="1"/>
    </xf>
    <xf numFmtId="165" fontId="22" fillId="19" borderId="0" xfId="0" applyNumberFormat="1" applyFont="1" applyFill="1" applyAlignment="1" applyProtection="1">
      <alignment vertical="center" wrapText="1"/>
    </xf>
    <xf numFmtId="165" fontId="24" fillId="19" borderId="0" xfId="0" applyNumberFormat="1" applyFont="1" applyFill="1" applyAlignment="1" applyProtection="1">
      <alignment vertical="center" wrapText="1"/>
    </xf>
    <xf numFmtId="164" fontId="3" fillId="4" borderId="25" xfId="0" applyNumberFormat="1" applyFont="1" applyFill="1" applyBorder="1" applyAlignment="1" applyProtection="1">
      <alignment vertical="center" wrapText="1"/>
      <protection locked="0"/>
    </xf>
    <xf numFmtId="0" fontId="7" fillId="4" borderId="5" xfId="0" applyFont="1" applyFill="1" applyBorder="1" applyAlignment="1">
      <alignment horizontal="left"/>
    </xf>
    <xf numFmtId="0" fontId="5" fillId="0" borderId="16" xfId="0" applyFont="1" applyBorder="1" applyAlignment="1">
      <alignment wrapText="1"/>
    </xf>
    <xf numFmtId="16" fontId="15" fillId="6" borderId="16" xfId="0" quotePrefix="1" applyNumberFormat="1" applyFont="1" applyFill="1" applyBorder="1" applyAlignment="1" applyProtection="1">
      <alignment horizontal="left" vertical="center" wrapText="1"/>
    </xf>
    <xf numFmtId="0" fontId="15" fillId="6" borderId="16" xfId="0" applyFont="1" applyFill="1" applyBorder="1" applyAlignment="1" applyProtection="1">
      <alignment horizontal="left" vertical="center" wrapText="1"/>
    </xf>
    <xf numFmtId="0" fontId="15" fillId="6" borderId="7" xfId="0" applyFont="1" applyFill="1" applyBorder="1" applyAlignment="1" applyProtection="1">
      <alignment horizontal="left" vertical="center" wrapText="1"/>
    </xf>
    <xf numFmtId="0" fontId="15" fillId="6" borderId="8" xfId="0" applyFont="1" applyFill="1" applyBorder="1" applyAlignment="1" applyProtection="1">
      <alignment horizontal="left" vertical="center" wrapText="1"/>
    </xf>
    <xf numFmtId="0" fontId="15" fillId="6" borderId="9" xfId="0" applyFont="1" applyFill="1" applyBorder="1" applyAlignment="1" applyProtection="1">
      <alignment horizontal="left" vertical="center" wrapText="1"/>
    </xf>
    <xf numFmtId="0" fontId="15" fillId="6" borderId="13" xfId="0" applyFont="1" applyFill="1" applyBorder="1" applyAlignment="1" applyProtection="1">
      <alignment horizontal="left" vertical="center" wrapText="1"/>
    </xf>
    <xf numFmtId="0" fontId="15" fillId="6" borderId="14" xfId="0" applyFont="1" applyFill="1" applyBorder="1" applyAlignment="1" applyProtection="1">
      <alignment horizontal="left" vertical="center" wrapText="1"/>
    </xf>
    <xf numFmtId="0" fontId="15" fillId="6" borderId="15" xfId="0" applyFont="1" applyFill="1" applyBorder="1" applyAlignment="1" applyProtection="1">
      <alignment horizontal="left" vertical="center" wrapText="1"/>
    </xf>
    <xf numFmtId="0" fontId="9" fillId="0" borderId="16" xfId="0" applyFont="1" applyBorder="1" applyAlignment="1" applyProtection="1">
      <alignment horizontal="left" vertical="center" wrapText="1"/>
    </xf>
    <xf numFmtId="0" fontId="7" fillId="4" borderId="16" xfId="0" applyFont="1" applyFill="1" applyBorder="1" applyAlignment="1" applyProtection="1">
      <alignment horizontal="left" vertical="center" wrapText="1"/>
      <protection locked="0"/>
    </xf>
    <xf numFmtId="0" fontId="7" fillId="8" borderId="37" xfId="0" applyFont="1" applyFill="1" applyBorder="1" applyAlignment="1" applyProtection="1">
      <alignment horizontal="center" vertical="center" wrapText="1"/>
    </xf>
    <xf numFmtId="0" fontId="7" fillId="8" borderId="35" xfId="0" applyFont="1" applyFill="1" applyBorder="1" applyAlignment="1" applyProtection="1">
      <alignment horizontal="center" vertical="center" wrapText="1"/>
    </xf>
    <xf numFmtId="49" fontId="9" fillId="0" borderId="16" xfId="0" applyNumberFormat="1" applyFont="1" applyBorder="1" applyAlignment="1" applyProtection="1">
      <alignment horizontal="left" vertical="center" wrapText="1"/>
    </xf>
    <xf numFmtId="49" fontId="9" fillId="0" borderId="16" xfId="0" applyNumberFormat="1" applyFont="1" applyBorder="1" applyAlignment="1" applyProtection="1">
      <alignment horizontal="center" vertical="center" wrapText="1"/>
    </xf>
    <xf numFmtId="0" fontId="7" fillId="7" borderId="16" xfId="0" applyFont="1" applyFill="1" applyBorder="1" applyAlignment="1" applyProtection="1">
      <alignment horizontal="left" vertical="center" wrapText="1"/>
    </xf>
    <xf numFmtId="0" fontId="4" fillId="5" borderId="0" xfId="0" applyFont="1" applyFill="1" applyAlignment="1" applyProtection="1">
      <alignment horizontal="left" vertical="center" wrapText="1"/>
    </xf>
    <xf numFmtId="0" fontId="5" fillId="17" borderId="0" xfId="0" applyFont="1" applyFill="1" applyAlignment="1" applyProtection="1">
      <alignment horizontal="left" vertical="top" wrapText="1"/>
    </xf>
    <xf numFmtId="0" fontId="2" fillId="0" borderId="0" xfId="0" applyFont="1" applyAlignment="1" applyProtection="1">
      <alignment horizontal="left" vertical="center" wrapText="1"/>
    </xf>
    <xf numFmtId="0" fontId="22" fillId="19" borderId="0" xfId="0" applyFont="1" applyFill="1" applyAlignment="1" applyProtection="1">
      <alignment horizontal="left" vertical="center" wrapText="1"/>
    </xf>
    <xf numFmtId="0" fontId="3" fillId="0" borderId="0" xfId="0" applyFont="1" applyAlignment="1" applyProtection="1">
      <alignment horizontal="left" wrapText="1"/>
    </xf>
    <xf numFmtId="0" fontId="24" fillId="19" borderId="0" xfId="0" applyFont="1" applyFill="1" applyAlignment="1" applyProtection="1">
      <alignment horizontal="left" vertical="center" wrapText="1"/>
    </xf>
    <xf numFmtId="0" fontId="3" fillId="19" borderId="0" xfId="0" applyFont="1" applyFill="1" applyAlignment="1" applyProtection="1">
      <alignment horizontal="left" vertical="center" wrapText="1"/>
    </xf>
    <xf numFmtId="0" fontId="3" fillId="19" borderId="0" xfId="0" applyFont="1" applyFill="1" applyAlignment="1" applyProtection="1">
      <alignment horizontal="center" vertical="center" wrapText="1"/>
    </xf>
    <xf numFmtId="0" fontId="3" fillId="0" borderId="0" xfId="0" applyFont="1" applyAlignment="1" applyProtection="1">
      <alignment horizontal="left" vertical="center" wrapText="1"/>
    </xf>
    <xf numFmtId="0" fontId="22" fillId="18" borderId="26" xfId="0" applyFont="1" applyFill="1" applyBorder="1" applyAlignment="1" applyProtection="1">
      <alignment horizontal="left" vertical="center" wrapText="1"/>
    </xf>
    <xf numFmtId="0" fontId="22" fillId="18" borderId="36" xfId="0" applyFont="1" applyFill="1" applyBorder="1" applyAlignment="1" applyProtection="1">
      <alignment horizontal="left" vertical="center" wrapText="1"/>
    </xf>
    <xf numFmtId="0" fontId="22" fillId="18" borderId="28" xfId="0" applyFont="1" applyFill="1" applyBorder="1" applyAlignment="1" applyProtection="1">
      <alignment horizontal="left" vertical="center" wrapText="1"/>
    </xf>
    <xf numFmtId="0" fontId="3" fillId="5" borderId="36" xfId="0" applyFont="1" applyFill="1" applyBorder="1" applyAlignment="1" applyProtection="1">
      <alignment horizontal="left" vertical="center" wrapText="1"/>
    </xf>
    <xf numFmtId="0" fontId="3" fillId="5" borderId="28" xfId="0" applyFont="1" applyFill="1" applyBorder="1" applyAlignment="1" applyProtection="1">
      <alignment horizontal="left" vertical="center" wrapText="1"/>
    </xf>
    <xf numFmtId="0" fontId="22" fillId="5" borderId="26" xfId="0" applyFont="1" applyFill="1" applyBorder="1" applyAlignment="1" applyProtection="1">
      <alignment horizontal="left" vertical="center" wrapText="1"/>
    </xf>
    <xf numFmtId="0" fontId="22" fillId="5" borderId="36" xfId="0" applyFont="1" applyFill="1" applyBorder="1" applyAlignment="1" applyProtection="1">
      <alignment horizontal="left" vertical="center" wrapText="1"/>
    </xf>
    <xf numFmtId="0" fontId="22" fillId="5" borderId="28" xfId="0" applyFont="1" applyFill="1" applyBorder="1" applyAlignment="1" applyProtection="1">
      <alignment horizontal="left" vertical="center" wrapText="1"/>
    </xf>
    <xf numFmtId="0" fontId="22" fillId="18" borderId="25" xfId="0" applyFont="1" applyFill="1" applyBorder="1" applyAlignment="1" applyProtection="1">
      <alignment horizontal="left" vertical="center" wrapText="1"/>
    </xf>
    <xf numFmtId="0" fontId="13" fillId="21" borderId="35" xfId="0" applyFont="1" applyFill="1" applyBorder="1" applyAlignment="1">
      <alignment horizontal="center" vertical="top" wrapText="1"/>
    </xf>
    <xf numFmtId="0" fontId="13" fillId="21" borderId="16" xfId="0" applyFont="1" applyFill="1" applyBorder="1" applyAlignment="1">
      <alignment horizontal="center" vertical="top" wrapText="1"/>
    </xf>
    <xf numFmtId="0" fontId="26" fillId="3" borderId="0" xfId="0" applyFont="1" applyFill="1" applyAlignment="1">
      <alignment horizontal="left" vertical="center" wrapText="1"/>
    </xf>
    <xf numFmtId="0" fontId="7" fillId="3" borderId="0" xfId="0" applyFont="1" applyFill="1" applyAlignment="1">
      <alignment horizontal="left" vertical="center" wrapText="1"/>
    </xf>
    <xf numFmtId="0" fontId="8" fillId="3" borderId="0" xfId="0" applyFont="1" applyFill="1" applyAlignment="1">
      <alignment horizontal="left" vertical="center" wrapText="1"/>
    </xf>
    <xf numFmtId="0" fontId="22" fillId="20" borderId="25" xfId="0" applyFont="1" applyFill="1" applyBorder="1" applyAlignment="1">
      <alignment horizontal="left" vertical="center" wrapText="1"/>
    </xf>
    <xf numFmtId="0" fontId="6" fillId="20" borderId="25" xfId="0" applyFont="1" applyFill="1" applyBorder="1" applyAlignment="1">
      <alignment horizontal="center" vertical="center" wrapText="1"/>
    </xf>
    <xf numFmtId="0" fontId="22" fillId="21" borderId="29" xfId="0" applyFont="1" applyFill="1" applyBorder="1" applyAlignment="1">
      <alignment horizontal="center" vertical="center" wrapText="1"/>
    </xf>
    <xf numFmtId="0" fontId="13" fillId="21" borderId="30" xfId="0" applyFont="1" applyFill="1" applyBorder="1" applyAlignment="1">
      <alignment horizontal="center" vertical="top" wrapText="1"/>
    </xf>
    <xf numFmtId="0" fontId="13" fillId="21" borderId="31" xfId="0" applyFont="1" applyFill="1" applyBorder="1" applyAlignment="1">
      <alignment horizontal="center" vertical="top" wrapText="1"/>
    </xf>
    <xf numFmtId="0" fontId="38" fillId="3" borderId="0" xfId="0" applyFont="1" applyFill="1" applyAlignment="1">
      <alignment horizontal="left" vertical="center" wrapText="1"/>
    </xf>
    <xf numFmtId="0" fontId="33" fillId="21" borderId="35" xfId="0" applyFont="1" applyFill="1" applyBorder="1" applyAlignment="1">
      <alignment horizontal="center" vertical="top" wrapText="1"/>
    </xf>
    <xf numFmtId="0" fontId="33" fillId="21" borderId="16" xfId="0" applyFont="1" applyFill="1" applyBorder="1" applyAlignment="1">
      <alignment horizontal="center" vertical="top" wrapText="1"/>
    </xf>
    <xf numFmtId="0" fontId="35" fillId="3" borderId="0" xfId="0" applyFont="1" applyFill="1" applyAlignment="1">
      <alignment horizontal="left" vertical="center" wrapText="1"/>
    </xf>
    <xf numFmtId="0" fontId="32" fillId="3" borderId="0" xfId="0" applyFont="1" applyFill="1" applyAlignment="1">
      <alignment horizontal="left" vertical="center" wrapText="1"/>
    </xf>
    <xf numFmtId="0" fontId="36" fillId="3" borderId="0" xfId="0" applyFont="1" applyFill="1" applyAlignment="1">
      <alignment horizontal="left" vertical="center" wrapText="1"/>
    </xf>
    <xf numFmtId="0" fontId="30" fillId="20" borderId="25" xfId="0" applyFont="1" applyFill="1" applyBorder="1" applyAlignment="1">
      <alignment horizontal="left" vertical="center" wrapText="1"/>
    </xf>
    <xf numFmtId="0" fontId="31" fillId="20" borderId="25" xfId="0" applyFont="1" applyFill="1" applyBorder="1" applyAlignment="1">
      <alignment horizontal="center" vertical="center" wrapText="1"/>
    </xf>
    <xf numFmtId="0" fontId="30" fillId="21" borderId="29" xfId="0" applyFont="1" applyFill="1" applyBorder="1" applyAlignment="1">
      <alignment horizontal="center" vertical="center" wrapText="1"/>
    </xf>
    <xf numFmtId="0" fontId="33" fillId="21" borderId="30" xfId="0" applyFont="1" applyFill="1" applyBorder="1" applyAlignment="1">
      <alignment horizontal="center" vertical="top" wrapText="1"/>
    </xf>
    <xf numFmtId="0" fontId="33" fillId="21" borderId="31" xfId="0" applyFont="1" applyFill="1" applyBorder="1" applyAlignment="1">
      <alignment horizontal="center" vertical="top" wrapText="1"/>
    </xf>
  </cellXfs>
  <cellStyles count="2">
    <cellStyle name="Excel Built-in Output" xfId="1" xr:uid="{00000000-0005-0000-0000-000000000000}"/>
    <cellStyle name="Standard" xfId="0" builtinId="0"/>
  </cellStyles>
  <dxfs count="4">
    <dxf>
      <font>
        <color rgb="FF9C0006"/>
      </font>
      <fill>
        <patternFill patternType="solid">
          <fgColor rgb="FFFFC7CE"/>
          <bgColor rgb="FFFFC7CE"/>
        </patternFill>
      </fill>
    </dxf>
    <dxf>
      <fill>
        <patternFill patternType="solid">
          <fgColor rgb="FFFFC7CE"/>
          <bgColor rgb="FFFFC7CE"/>
        </patternFill>
      </fill>
    </dxf>
    <dxf>
      <font>
        <color rgb="FF9C0006"/>
      </font>
      <fill>
        <patternFill patternType="solid">
          <fgColor rgb="FFFFC7CE"/>
          <bgColor rgb="FFFFC7CE"/>
        </patternFill>
      </fill>
    </dxf>
    <dxf>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Lukas Weinert" id="{214CAD99-9650-606A-11C1-576AB6A7B9D8}"/>
  <person displayName="schellee" id="{AB6D2BBF-27DC-E296-CC4A-09348521555E}" userId="51e3a8bd92f9f_schellee" providerId="Teamlab"/>
  <person displayName="Lukas Weinert" id="{60980105-4CBA-17A6-FC54-86506308CCFD}"/>
</personList>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Arial"/>
        <a:cs typeface="Arial"/>
      </a:majorFont>
      <a:minorFont>
        <a:latin typeface="Aptos Narrow"/>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bwMode="auto"/>
      <a:bodyPr/>
      <a:lstStyle/>
      <a:style>
        <a:lnRef idx="2">
          <a:schemeClr val="accent1"/>
        </a:lnRef>
        <a:fillRef idx="0">
          <a:schemeClr val="accent1"/>
        </a:fillRef>
        <a:effectRef idx="1">
          <a:schemeClr val="accent1"/>
        </a:effectRef>
        <a:fontRef idx="minor">
          <a:schemeClr val="tx1"/>
        </a:fontRef>
      </a: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C38" personId="{214CAD99-9650-606A-11C1-576AB6A7B9D8}" id="{00A50072-0062-49FE-AF08-0046001400BE}" done="0">
    <text xml:space="preserve">@Eva: Zahlen müssen angepasst werden.
Welche Punkte sind hier genau zu nehmen?
</text>
  </threadedComment>
  <threadedComment ref="C38" dT="2026-07-31T08:45:46.38Z" personId="{AB6D2BBF-27DC-E296-CC4A-09348521555E}" id="{7916DDB5-6ED7-9799-17B1-1330A9BD14CA}" parentId="{00A50072-0062-49FE-AF08-0046001400BE}" done="0">
    <text xml:space="preserve">Ich hatte Marko so verstanden dass alle Bewertungskriterien gleichwertig sind. D. h. jedes Bewertungskriterium hat maximal 7 Punkte. Ich schaue mir die Berechnung dann noch mal an, wenn alle Kriterien final feststehen.
</text>
  </threadedComment>
</ThreadedComments>
</file>

<file path=xl/threadedComments/threadedComment2.xml><?xml version="1.0" encoding="utf-8"?>
<ThreadedComments xmlns="http://schemas.microsoft.com/office/spreadsheetml/2018/threadedcomments" xmlns:x="http://schemas.openxmlformats.org/spreadsheetml/2006/main">
  <threadedComment ref="E21" personId="{60980105-4CBA-17A6-FC54-86506308CCFD}" id="{00FD00A1-0064-4E86-AAF4-000400510040}" done="0">
    <text xml:space="preserve">gibt es eine Zugriffsmöglichkeit über Webbrowser oder ausschließlich per mobiler App?
</text>
  </threadedComment>
  <threadedComment ref="E42" personId="{60980105-4CBA-17A6-FC54-86506308CCFD}" id="{00BC00E5-0050-4977-9FBB-0065009A00AA}" done="0">
    <text xml:space="preserve">@Marko:
Können die das?
Sollte das besser nur ein Bewertungskriterium sein?
Wieviele stadtinterne Nutzer?
</text>
  </threadedComment>
  <threadedComment ref="E9" personId="{60980105-4CBA-17A6-FC54-86506308CCFD}" id="{005F00AD-008A-41A0-BDCE-008300C700D9}" done="0">
    <text xml:space="preserve">wieviele Benutzerlizenzen benötigen wir mindestens?
</text>
  </threadedComment>
</ThreadedComments>
</file>

<file path=xl/threadedComments/threadedComment3.xml><?xml version="1.0" encoding="utf-8"?>
<ThreadedComments xmlns="http://schemas.microsoft.com/office/spreadsheetml/2018/threadedcomments" xmlns:x="http://schemas.openxmlformats.org/spreadsheetml/2006/main">
  <threadedComment ref="B12" personId="{214CAD99-9650-606A-11C1-576AB6A7B9D8}" id="{00950042-001D-4955-9D06-00AB00F3009E}" done="0">
    <text xml:space="preserve">@Marko:
wieviele Schulungstermine mindestens?
</text>
  </threadedComment>
  <threadedComment ref="B12" dT="2026-07-31T08:43:21.73Z" personId="{AB6D2BBF-27DC-E296-CC4A-09348521555E}" id="{990AF432-0008-6BA8-0769-10430B4D89CC}" parentId="{00950042-001D-4955-9D06-00AB00F3009E}" done="0">
    <text xml:space="preserve">außerdem: für wie viele Personen?
</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hyperlink" Target="https://www.bsi.bund.de/SharedDocs/Downloads/DE/BSI/Publikationen/Broschueren/C5_2020.pd" TargetMode="External"/><Relationship Id="rId4" Type="http://schemas.microsoft.com/office/2017/10/relationships/threadedComment" Target="../threadedComments/threadedComment2.xml"/></Relationships>
</file>

<file path=xl/worksheets/_rels/sheet4.xml.rels><?xml version="1.0" encoding="UTF-8" standalone="yes"?>
<Relationships xmlns="http://schemas.openxmlformats.org/package/2006/relationships"><Relationship Id="rId3" Type="http://schemas.microsoft.com/office/2017/10/relationships/threadedComment" Target="../threadedComments/threadedComment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998"/>
  <sheetViews>
    <sheetView tabSelected="1" zoomScale="110" zoomScaleNormal="110" workbookViewId="0">
      <selection activeCell="C29" sqref="C29"/>
    </sheetView>
  </sheetViews>
  <sheetFormatPr baseColWidth="10" defaultColWidth="14.42578125" defaultRowHeight="15" x14ac:dyDescent="0.25"/>
  <cols>
    <col min="1" max="1" width="21.28515625" style="1" customWidth="1"/>
    <col min="2" max="2" width="15.28515625" style="1" customWidth="1"/>
    <col min="3" max="3" width="95.28515625" style="1" customWidth="1"/>
    <col min="4" max="26" width="11" style="1" customWidth="1"/>
    <col min="27" max="16384" width="14.42578125" style="1"/>
  </cols>
  <sheetData>
    <row r="1" spans="1:26" x14ac:dyDescent="0.25">
      <c r="A1" s="2"/>
      <c r="B1" s="2"/>
      <c r="C1" s="2"/>
      <c r="D1" s="3"/>
      <c r="E1" s="3"/>
      <c r="F1" s="3"/>
      <c r="G1" s="3"/>
      <c r="H1" s="3"/>
      <c r="I1" s="3"/>
      <c r="J1" s="3"/>
      <c r="K1" s="3"/>
      <c r="L1" s="3"/>
      <c r="M1" s="3"/>
      <c r="N1" s="3"/>
      <c r="O1" s="3"/>
      <c r="P1" s="3"/>
      <c r="Q1" s="3"/>
      <c r="R1" s="3"/>
      <c r="S1" s="3"/>
      <c r="T1" s="3"/>
      <c r="U1" s="3"/>
      <c r="V1" s="3"/>
      <c r="W1" s="3"/>
      <c r="X1" s="3"/>
      <c r="Y1" s="3"/>
      <c r="Z1" s="3"/>
    </row>
    <row r="2" spans="1:26" ht="18.75" x14ac:dyDescent="0.3">
      <c r="A2" s="4" t="s">
        <v>0</v>
      </c>
      <c r="B2" s="2"/>
      <c r="C2" s="2"/>
      <c r="D2" s="3"/>
      <c r="E2" s="3"/>
      <c r="F2" s="3"/>
      <c r="G2" s="3"/>
      <c r="H2" s="3"/>
      <c r="I2" s="3"/>
      <c r="J2" s="3"/>
      <c r="K2" s="3"/>
      <c r="L2" s="3"/>
      <c r="M2" s="3"/>
      <c r="N2" s="3"/>
      <c r="O2" s="3"/>
      <c r="P2" s="3"/>
      <c r="Q2" s="3"/>
      <c r="R2" s="3"/>
      <c r="S2" s="3"/>
      <c r="T2" s="3"/>
      <c r="U2" s="3"/>
      <c r="V2" s="3"/>
      <c r="W2" s="3"/>
      <c r="X2" s="3"/>
      <c r="Y2" s="3"/>
      <c r="Z2" s="3"/>
    </row>
    <row r="3" spans="1:26" x14ac:dyDescent="0.25">
      <c r="A3" s="2"/>
      <c r="B3" s="2"/>
      <c r="C3" s="2"/>
      <c r="D3" s="3"/>
      <c r="E3" s="3"/>
      <c r="F3" s="3"/>
      <c r="G3" s="3"/>
      <c r="H3" s="3"/>
      <c r="I3" s="3"/>
      <c r="J3" s="3"/>
      <c r="K3" s="3"/>
      <c r="L3" s="3"/>
      <c r="M3" s="3"/>
      <c r="N3" s="3"/>
      <c r="O3" s="3"/>
      <c r="P3" s="3"/>
      <c r="Q3" s="3"/>
      <c r="R3" s="3"/>
      <c r="S3" s="3"/>
      <c r="T3" s="3"/>
      <c r="U3" s="3"/>
      <c r="V3" s="3"/>
      <c r="W3" s="3"/>
      <c r="X3" s="3"/>
      <c r="Y3" s="3"/>
      <c r="Z3" s="3"/>
    </row>
    <row r="4" spans="1:26" x14ac:dyDescent="0.25">
      <c r="A4" s="3"/>
      <c r="B4" s="3"/>
      <c r="C4" s="3"/>
      <c r="D4" s="3"/>
      <c r="E4" s="3"/>
      <c r="F4" s="3"/>
      <c r="G4" s="3"/>
      <c r="H4" s="3"/>
      <c r="I4" s="3"/>
      <c r="J4" s="3"/>
      <c r="K4" s="3"/>
      <c r="L4" s="3"/>
      <c r="M4" s="3"/>
      <c r="N4" s="3"/>
      <c r="O4" s="3"/>
      <c r="P4" s="3"/>
      <c r="Q4" s="3"/>
      <c r="R4" s="3"/>
      <c r="S4" s="3"/>
      <c r="T4" s="3"/>
      <c r="U4" s="3"/>
      <c r="V4" s="3"/>
      <c r="W4" s="3"/>
      <c r="X4" s="3"/>
      <c r="Y4" s="3"/>
      <c r="Z4" s="3"/>
    </row>
    <row r="5" spans="1:26" ht="15.75" x14ac:dyDescent="0.25">
      <c r="A5" s="5" t="s">
        <v>1</v>
      </c>
      <c r="B5" s="2"/>
      <c r="C5" s="2"/>
      <c r="D5" s="3"/>
      <c r="E5" s="3"/>
      <c r="F5" s="3"/>
      <c r="G5" s="3"/>
      <c r="H5" s="3"/>
      <c r="I5" s="3"/>
      <c r="J5" s="3"/>
      <c r="K5" s="3"/>
      <c r="L5" s="3"/>
      <c r="M5" s="3"/>
      <c r="N5" s="3"/>
      <c r="O5" s="3"/>
      <c r="P5" s="3"/>
      <c r="Q5" s="3"/>
      <c r="R5" s="3"/>
      <c r="S5" s="3"/>
      <c r="T5" s="3"/>
      <c r="U5" s="3"/>
      <c r="V5" s="3"/>
      <c r="W5" s="3"/>
      <c r="X5" s="3"/>
      <c r="Y5" s="3"/>
      <c r="Z5" s="3"/>
    </row>
    <row r="6" spans="1:26" x14ac:dyDescent="0.25">
      <c r="A6" s="3"/>
      <c r="B6" s="3"/>
      <c r="C6" s="3"/>
      <c r="D6" s="3"/>
      <c r="E6" s="3"/>
      <c r="F6" s="3"/>
      <c r="G6" s="3"/>
      <c r="H6" s="3"/>
      <c r="I6" s="3"/>
      <c r="J6" s="3"/>
      <c r="K6" s="3"/>
      <c r="L6" s="3"/>
      <c r="M6" s="3"/>
      <c r="N6" s="3"/>
      <c r="O6" s="3"/>
      <c r="P6" s="3"/>
      <c r="Q6" s="3"/>
      <c r="R6" s="3"/>
      <c r="S6" s="3"/>
      <c r="T6" s="3"/>
      <c r="U6" s="3"/>
      <c r="V6" s="3"/>
      <c r="W6" s="3"/>
      <c r="X6" s="3"/>
      <c r="Y6" s="3"/>
      <c r="Z6" s="3"/>
    </row>
    <row r="7" spans="1:26" x14ac:dyDescent="0.25">
      <c r="A7" s="6" t="s">
        <v>222</v>
      </c>
      <c r="B7" s="7"/>
      <c r="C7" s="8"/>
      <c r="D7" s="3"/>
      <c r="E7" s="3"/>
      <c r="F7" s="3"/>
      <c r="G7" s="3"/>
      <c r="H7" s="3"/>
      <c r="I7" s="3"/>
      <c r="J7" s="3"/>
      <c r="K7" s="3"/>
      <c r="L7" s="3"/>
      <c r="M7" s="3"/>
      <c r="N7" s="3"/>
      <c r="O7" s="3"/>
      <c r="P7" s="3"/>
      <c r="Q7" s="3"/>
      <c r="R7" s="3"/>
      <c r="S7" s="3"/>
      <c r="T7" s="3"/>
      <c r="U7" s="3"/>
      <c r="V7" s="3"/>
      <c r="W7" s="3"/>
      <c r="X7" s="3"/>
      <c r="Y7" s="3"/>
      <c r="Z7" s="3"/>
    </row>
    <row r="8" spans="1:26" x14ac:dyDescent="0.25">
      <c r="A8" s="230" t="s">
        <v>2</v>
      </c>
      <c r="B8" s="230"/>
      <c r="C8" s="9" t="s">
        <v>275</v>
      </c>
      <c r="D8" s="3"/>
      <c r="E8" s="3"/>
      <c r="F8" s="3"/>
      <c r="G8" s="3"/>
      <c r="H8" s="3"/>
      <c r="I8" s="3"/>
      <c r="J8" s="3"/>
      <c r="K8" s="3"/>
      <c r="L8" s="3"/>
      <c r="M8" s="3"/>
      <c r="N8" s="3"/>
      <c r="O8" s="3"/>
      <c r="P8" s="3"/>
      <c r="Q8" s="3"/>
      <c r="R8" s="3"/>
      <c r="S8" s="3"/>
      <c r="T8" s="3"/>
      <c r="U8" s="3"/>
      <c r="V8" s="3"/>
      <c r="W8" s="3"/>
      <c r="X8" s="3"/>
      <c r="Y8" s="3"/>
      <c r="Z8" s="3"/>
    </row>
    <row r="9" spans="1:26" x14ac:dyDescent="0.25">
      <c r="A9" s="230" t="s">
        <v>4</v>
      </c>
      <c r="B9" s="230"/>
      <c r="C9" s="9" t="s">
        <v>3</v>
      </c>
      <c r="D9" s="3"/>
      <c r="E9" s="3"/>
      <c r="F9" s="3"/>
      <c r="G9" s="3"/>
      <c r="H9" s="3"/>
      <c r="I9" s="3"/>
      <c r="J9" s="3"/>
      <c r="K9" s="3"/>
      <c r="L9" s="3"/>
      <c r="M9" s="3"/>
      <c r="N9" s="3"/>
      <c r="O9" s="3"/>
      <c r="P9" s="3"/>
      <c r="Q9" s="3"/>
      <c r="R9" s="3"/>
      <c r="S9" s="3"/>
      <c r="T9" s="3"/>
      <c r="U9" s="3"/>
      <c r="V9" s="3"/>
      <c r="W9" s="3"/>
      <c r="X9" s="3"/>
      <c r="Y9" s="3"/>
      <c r="Z9" s="3"/>
    </row>
    <row r="10" spans="1:26" x14ac:dyDescent="0.25">
      <c r="A10" s="230" t="s">
        <v>295</v>
      </c>
      <c r="B10" s="230"/>
      <c r="C10" s="9" t="s">
        <v>276</v>
      </c>
      <c r="D10" s="3"/>
      <c r="E10" s="3"/>
      <c r="F10" s="3"/>
      <c r="G10" s="3"/>
      <c r="H10" s="3"/>
      <c r="I10" s="3"/>
      <c r="J10" s="3"/>
      <c r="K10" s="3"/>
      <c r="L10" s="3"/>
      <c r="M10" s="3"/>
      <c r="N10" s="3"/>
      <c r="O10" s="3"/>
      <c r="P10" s="3"/>
      <c r="Q10" s="3"/>
      <c r="R10" s="3"/>
      <c r="S10" s="3"/>
      <c r="T10" s="3"/>
      <c r="U10" s="3"/>
      <c r="V10" s="3"/>
      <c r="W10" s="3"/>
      <c r="X10" s="3"/>
      <c r="Y10" s="3"/>
      <c r="Z10" s="3"/>
    </row>
    <row r="11" spans="1:26" x14ac:dyDescent="0.25">
      <c r="A11" s="3"/>
      <c r="B11" s="3"/>
      <c r="C11" s="3"/>
      <c r="D11" s="3"/>
      <c r="E11" s="3"/>
      <c r="F11" s="3"/>
      <c r="G11" s="3"/>
      <c r="H11" s="3"/>
      <c r="I11" s="3"/>
      <c r="J11" s="3"/>
      <c r="K11" s="3"/>
      <c r="L11" s="3"/>
      <c r="M11" s="3"/>
      <c r="N11" s="3"/>
      <c r="O11" s="3"/>
      <c r="P11" s="3"/>
      <c r="Q11" s="3"/>
      <c r="R11" s="3"/>
      <c r="S11" s="3"/>
      <c r="T11" s="3"/>
      <c r="U11" s="3"/>
      <c r="V11" s="3"/>
      <c r="W11" s="3"/>
      <c r="X11" s="3"/>
      <c r="Y11" s="3"/>
      <c r="Z11" s="3"/>
    </row>
    <row r="12" spans="1:26" ht="15.75" x14ac:dyDescent="0.25">
      <c r="A12" s="5" t="s">
        <v>5</v>
      </c>
      <c r="B12" s="2"/>
      <c r="C12" s="2"/>
      <c r="D12" s="3"/>
      <c r="E12" s="3"/>
      <c r="F12" s="3"/>
      <c r="G12" s="3"/>
      <c r="H12" s="3"/>
      <c r="I12" s="3"/>
      <c r="J12" s="3"/>
      <c r="K12" s="3"/>
      <c r="L12" s="3"/>
      <c r="M12" s="3"/>
      <c r="N12" s="3"/>
      <c r="O12" s="3"/>
      <c r="P12" s="3"/>
      <c r="Q12" s="3"/>
      <c r="R12" s="3"/>
      <c r="S12" s="3"/>
      <c r="T12" s="3"/>
      <c r="U12" s="3"/>
      <c r="V12" s="3"/>
      <c r="W12" s="3"/>
      <c r="X12" s="3"/>
      <c r="Y12" s="3"/>
      <c r="Z12" s="3"/>
    </row>
    <row r="13" spans="1:26" x14ac:dyDescent="0.25">
      <c r="A13" s="3"/>
      <c r="B13" s="3"/>
      <c r="C13" s="3"/>
      <c r="D13" s="3"/>
      <c r="E13" s="3"/>
      <c r="F13" s="3"/>
      <c r="G13" s="3"/>
      <c r="H13" s="3"/>
      <c r="I13" s="3"/>
      <c r="J13" s="3"/>
      <c r="K13" s="3"/>
      <c r="L13" s="3"/>
      <c r="M13" s="3"/>
      <c r="N13" s="3"/>
      <c r="O13" s="3"/>
      <c r="P13" s="3"/>
      <c r="Q13" s="3"/>
      <c r="R13" s="3"/>
      <c r="S13" s="3"/>
      <c r="T13" s="3"/>
      <c r="U13" s="3"/>
      <c r="V13" s="3"/>
      <c r="W13" s="3"/>
      <c r="X13" s="3"/>
      <c r="Y13" s="3"/>
      <c r="Z13" s="3"/>
    </row>
    <row r="14" spans="1:26" x14ac:dyDescent="0.25">
      <c r="A14" s="10" t="s">
        <v>6</v>
      </c>
      <c r="B14" s="11"/>
      <c r="C14" s="12" t="s">
        <v>7</v>
      </c>
      <c r="D14" s="3"/>
      <c r="E14" s="3"/>
      <c r="F14" s="3"/>
      <c r="G14" s="3"/>
      <c r="H14" s="3"/>
      <c r="I14" s="3"/>
      <c r="J14" s="3"/>
      <c r="K14" s="3"/>
      <c r="L14" s="3"/>
      <c r="M14" s="3"/>
      <c r="N14" s="3"/>
      <c r="O14" s="3"/>
      <c r="P14" s="3"/>
      <c r="Q14" s="3"/>
      <c r="R14" s="3"/>
      <c r="S14" s="3"/>
      <c r="T14" s="3"/>
      <c r="U14" s="3"/>
      <c r="V14" s="3"/>
      <c r="W14" s="3"/>
      <c r="X14" s="3"/>
      <c r="Y14" s="3"/>
      <c r="Z14" s="3"/>
    </row>
    <row r="15" spans="1:26" x14ac:dyDescent="0.25">
      <c r="A15" s="13"/>
      <c r="B15" s="14"/>
      <c r="C15" s="15" t="s">
        <v>8</v>
      </c>
      <c r="D15" s="3"/>
      <c r="E15" s="3"/>
      <c r="F15" s="3"/>
      <c r="G15" s="3"/>
      <c r="H15" s="3"/>
      <c r="I15" s="3"/>
      <c r="J15" s="3"/>
      <c r="K15" s="3"/>
      <c r="L15" s="3"/>
      <c r="M15" s="3"/>
      <c r="N15" s="3"/>
      <c r="O15" s="3"/>
      <c r="P15" s="3"/>
      <c r="Q15" s="3"/>
      <c r="R15" s="3"/>
      <c r="S15" s="3"/>
      <c r="T15" s="3"/>
      <c r="U15" s="3"/>
      <c r="V15" s="3"/>
      <c r="W15" s="3"/>
      <c r="X15" s="3"/>
      <c r="Y15" s="3"/>
      <c r="Z15" s="3"/>
    </row>
    <row r="16" spans="1:26" x14ac:dyDescent="0.25">
      <c r="A16" s="16"/>
      <c r="B16" s="16"/>
      <c r="C16" s="16"/>
      <c r="D16" s="3"/>
      <c r="E16" s="3"/>
      <c r="F16" s="3"/>
      <c r="G16" s="3"/>
      <c r="H16" s="3"/>
      <c r="I16" s="3"/>
      <c r="J16" s="3"/>
      <c r="K16" s="3"/>
      <c r="L16" s="3"/>
      <c r="M16" s="3"/>
      <c r="N16" s="3"/>
      <c r="O16" s="3"/>
      <c r="P16" s="3"/>
      <c r="Q16" s="3"/>
      <c r="R16" s="3"/>
      <c r="S16" s="3"/>
      <c r="T16" s="3"/>
      <c r="U16" s="3"/>
      <c r="V16" s="3"/>
      <c r="W16" s="3"/>
      <c r="X16" s="3"/>
      <c r="Y16" s="3"/>
      <c r="Z16" s="3"/>
    </row>
    <row r="17" spans="1:26" x14ac:dyDescent="0.25">
      <c r="A17" s="17" t="s">
        <v>9</v>
      </c>
      <c r="B17" s="18"/>
      <c r="C17" s="19" t="s">
        <v>10</v>
      </c>
      <c r="D17" s="3"/>
      <c r="E17" s="3"/>
      <c r="F17" s="3"/>
      <c r="G17" s="3"/>
      <c r="H17" s="3"/>
      <c r="I17" s="3"/>
      <c r="J17" s="3"/>
      <c r="K17" s="3"/>
      <c r="L17" s="3"/>
      <c r="M17" s="3"/>
      <c r="N17" s="3"/>
      <c r="O17" s="3"/>
      <c r="P17" s="3"/>
      <c r="Q17" s="3"/>
      <c r="R17" s="3"/>
      <c r="S17" s="3"/>
      <c r="T17" s="3"/>
      <c r="U17" s="3"/>
      <c r="V17" s="3"/>
      <c r="W17" s="3"/>
      <c r="X17" s="3"/>
      <c r="Y17" s="3"/>
      <c r="Z17" s="3"/>
    </row>
    <row r="18" spans="1:26" x14ac:dyDescent="0.25">
      <c r="A18" s="20"/>
      <c r="B18" s="21"/>
      <c r="C18" s="22" t="s">
        <v>11</v>
      </c>
      <c r="D18" s="3"/>
      <c r="E18" s="3"/>
      <c r="F18" s="3"/>
      <c r="G18" s="3"/>
      <c r="H18" s="3"/>
      <c r="I18" s="3"/>
      <c r="J18" s="3"/>
      <c r="K18" s="3"/>
      <c r="L18" s="3"/>
      <c r="M18" s="3"/>
      <c r="N18" s="3"/>
      <c r="O18" s="3"/>
      <c r="P18" s="3"/>
      <c r="Q18" s="3"/>
      <c r="R18" s="3"/>
      <c r="S18" s="3"/>
      <c r="T18" s="3"/>
      <c r="U18" s="3"/>
      <c r="V18" s="3"/>
      <c r="W18" s="3"/>
      <c r="X18" s="3"/>
      <c r="Y18" s="3"/>
      <c r="Z18" s="3"/>
    </row>
    <row r="19" spans="1:26" x14ac:dyDescent="0.25">
      <c r="A19" s="16"/>
      <c r="B19" s="16"/>
      <c r="C19" s="16"/>
      <c r="D19" s="3"/>
      <c r="E19" s="3"/>
      <c r="F19" s="3"/>
      <c r="G19" s="3"/>
      <c r="H19" s="3"/>
      <c r="I19" s="3"/>
      <c r="J19" s="3"/>
      <c r="K19" s="3"/>
      <c r="L19" s="3"/>
      <c r="M19" s="3"/>
      <c r="N19" s="3"/>
      <c r="O19" s="3"/>
      <c r="P19" s="3"/>
      <c r="Q19" s="3"/>
      <c r="R19" s="3"/>
      <c r="S19" s="3"/>
      <c r="T19" s="3"/>
      <c r="U19" s="3"/>
      <c r="V19" s="3"/>
      <c r="W19" s="3"/>
      <c r="X19" s="3"/>
      <c r="Y19" s="3"/>
      <c r="Z19" s="3"/>
    </row>
    <row r="20" spans="1:26" x14ac:dyDescent="0.25">
      <c r="A20" s="23" t="s">
        <v>12</v>
      </c>
      <c r="B20" s="24"/>
      <c r="C20" s="25" t="s">
        <v>13</v>
      </c>
      <c r="D20" s="3"/>
      <c r="E20" s="3"/>
      <c r="F20" s="3"/>
      <c r="G20" s="3"/>
      <c r="H20" s="3"/>
      <c r="I20" s="3"/>
      <c r="J20" s="3"/>
      <c r="K20" s="3"/>
      <c r="L20" s="3"/>
      <c r="M20" s="3"/>
      <c r="N20" s="3"/>
      <c r="O20" s="3"/>
      <c r="P20" s="3"/>
      <c r="Q20" s="3"/>
      <c r="R20" s="3"/>
      <c r="S20" s="3"/>
      <c r="T20" s="3"/>
      <c r="U20" s="3"/>
      <c r="V20" s="3"/>
      <c r="W20" s="3"/>
      <c r="X20" s="3"/>
      <c r="Y20" s="3"/>
      <c r="Z20" s="3"/>
    </row>
    <row r="21" spans="1:26" x14ac:dyDescent="0.25">
      <c r="A21" s="3"/>
      <c r="B21" s="3"/>
      <c r="C21" s="26"/>
      <c r="D21" s="3"/>
      <c r="E21" s="3"/>
      <c r="F21" s="3"/>
      <c r="G21" s="3"/>
      <c r="H21" s="3"/>
      <c r="I21" s="3"/>
      <c r="J21" s="3"/>
      <c r="K21" s="3"/>
      <c r="L21" s="3"/>
      <c r="M21" s="3"/>
      <c r="N21" s="3"/>
      <c r="O21" s="3"/>
      <c r="P21" s="3"/>
      <c r="Q21" s="3"/>
      <c r="R21" s="3"/>
      <c r="S21" s="3"/>
      <c r="T21" s="3"/>
      <c r="U21" s="3"/>
      <c r="V21" s="3"/>
      <c r="W21" s="3"/>
      <c r="X21" s="3"/>
      <c r="Y21" s="3"/>
      <c r="Z21" s="3"/>
    </row>
    <row r="22" spans="1:26" ht="15.75" x14ac:dyDescent="0.25">
      <c r="A22" s="5" t="s">
        <v>14</v>
      </c>
      <c r="B22" s="2"/>
      <c r="C22" s="2"/>
      <c r="D22" s="3"/>
      <c r="E22" s="3"/>
      <c r="F22" s="3"/>
      <c r="G22" s="3"/>
      <c r="H22" s="3"/>
      <c r="I22" s="3"/>
      <c r="J22" s="3"/>
      <c r="K22" s="3"/>
      <c r="L22" s="3"/>
      <c r="M22" s="3"/>
      <c r="N22" s="3"/>
      <c r="O22" s="3"/>
      <c r="P22" s="3"/>
      <c r="Q22" s="3"/>
      <c r="R22" s="3"/>
      <c r="S22" s="3"/>
      <c r="T22" s="3"/>
      <c r="U22" s="3"/>
      <c r="V22" s="3"/>
      <c r="W22" s="3"/>
      <c r="X22" s="3"/>
      <c r="Y22" s="3"/>
      <c r="Z22" s="3"/>
    </row>
    <row r="23" spans="1:26" ht="15.75" x14ac:dyDescent="0.25">
      <c r="A23" s="27"/>
      <c r="B23" s="3"/>
      <c r="C23" s="3"/>
      <c r="D23" s="3"/>
      <c r="E23" s="3"/>
      <c r="F23" s="3"/>
      <c r="G23" s="3"/>
      <c r="H23" s="3"/>
      <c r="I23" s="3"/>
      <c r="J23" s="3"/>
      <c r="K23" s="3"/>
      <c r="L23" s="3"/>
      <c r="M23" s="3"/>
      <c r="N23" s="3"/>
      <c r="O23" s="3"/>
      <c r="P23" s="3"/>
      <c r="Q23" s="3"/>
      <c r="R23" s="3"/>
      <c r="S23" s="3"/>
      <c r="T23" s="3"/>
      <c r="U23" s="3"/>
      <c r="V23" s="3"/>
      <c r="W23" s="3"/>
      <c r="X23" s="3"/>
      <c r="Y23" s="3"/>
      <c r="Z23" s="3"/>
    </row>
    <row r="24" spans="1:26" x14ac:dyDescent="0.25">
      <c r="A24" s="231" t="s">
        <v>15</v>
      </c>
      <c r="B24" s="231"/>
      <c r="C24" s="231"/>
      <c r="D24" s="3"/>
      <c r="E24" s="3"/>
      <c r="F24" s="3"/>
      <c r="G24" s="3"/>
      <c r="H24" s="3"/>
      <c r="I24" s="3"/>
      <c r="J24" s="3"/>
      <c r="K24" s="3"/>
      <c r="L24" s="3"/>
      <c r="M24" s="3"/>
      <c r="N24" s="3"/>
      <c r="O24" s="3"/>
      <c r="P24" s="3"/>
      <c r="Q24" s="3"/>
      <c r="R24" s="3"/>
      <c r="S24" s="3"/>
      <c r="T24" s="3"/>
      <c r="U24" s="3"/>
      <c r="V24" s="3"/>
      <c r="W24" s="3"/>
      <c r="X24" s="3"/>
      <c r="Y24" s="3"/>
      <c r="Z24" s="3"/>
    </row>
    <row r="25" spans="1:26" x14ac:dyDescent="0.25">
      <c r="A25" s="231"/>
      <c r="B25" s="231"/>
      <c r="C25" s="231"/>
      <c r="D25" s="3"/>
      <c r="E25" s="3"/>
      <c r="F25" s="3"/>
      <c r="G25" s="3"/>
      <c r="H25" s="3"/>
      <c r="I25" s="3"/>
      <c r="J25" s="3"/>
      <c r="K25" s="3"/>
      <c r="L25" s="3"/>
      <c r="M25" s="3"/>
      <c r="N25" s="3"/>
      <c r="O25" s="3"/>
      <c r="P25" s="3"/>
      <c r="Q25" s="3"/>
      <c r="R25" s="3"/>
      <c r="S25" s="3"/>
      <c r="T25" s="3"/>
      <c r="U25" s="3"/>
      <c r="V25" s="3"/>
      <c r="W25" s="3"/>
      <c r="X25" s="3"/>
      <c r="Y25" s="3"/>
      <c r="Z25" s="3"/>
    </row>
    <row r="26" spans="1:26" ht="15.75" x14ac:dyDescent="0.25">
      <c r="A26" s="27"/>
      <c r="B26" s="3"/>
      <c r="C26" s="3"/>
      <c r="D26" s="3"/>
      <c r="E26" s="3"/>
      <c r="F26" s="3"/>
      <c r="G26" s="3"/>
      <c r="H26" s="3"/>
      <c r="I26" s="3"/>
      <c r="J26" s="3"/>
      <c r="K26" s="3"/>
      <c r="L26" s="3"/>
      <c r="M26" s="3"/>
      <c r="N26" s="3"/>
      <c r="O26" s="3"/>
      <c r="P26" s="3"/>
      <c r="Q26" s="3"/>
      <c r="R26" s="3"/>
      <c r="S26" s="3"/>
      <c r="T26" s="3"/>
      <c r="U26" s="3"/>
      <c r="V26" s="3"/>
      <c r="W26" s="3"/>
      <c r="X26" s="3"/>
      <c r="Y26" s="3"/>
      <c r="Z26" s="3"/>
    </row>
    <row r="27" spans="1:26" ht="27" x14ac:dyDescent="0.25">
      <c r="A27" s="28" t="s">
        <v>16</v>
      </c>
      <c r="B27" s="29"/>
      <c r="C27" s="30" t="s">
        <v>17</v>
      </c>
      <c r="D27" s="3"/>
      <c r="E27" s="3"/>
      <c r="F27" s="3"/>
      <c r="G27" s="3"/>
      <c r="H27" s="3"/>
      <c r="I27" s="3"/>
      <c r="J27" s="3"/>
      <c r="K27" s="3"/>
      <c r="L27" s="3"/>
      <c r="M27" s="3"/>
      <c r="N27" s="3"/>
      <c r="O27" s="3"/>
      <c r="P27" s="3"/>
      <c r="Q27" s="3"/>
      <c r="R27" s="3"/>
      <c r="S27" s="3"/>
      <c r="T27" s="3"/>
      <c r="U27" s="3"/>
      <c r="V27" s="3"/>
      <c r="W27" s="3"/>
      <c r="X27" s="3"/>
      <c r="Y27" s="3"/>
      <c r="Z27" s="3"/>
    </row>
    <row r="28" spans="1:26" x14ac:dyDescent="0.25">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ht="40.5" x14ac:dyDescent="0.25">
      <c r="A29" s="28" t="s">
        <v>18</v>
      </c>
      <c r="B29" s="29"/>
      <c r="C29" s="30" t="s">
        <v>238</v>
      </c>
      <c r="D29" s="3"/>
      <c r="E29" s="3"/>
      <c r="F29" s="3"/>
      <c r="G29" s="3"/>
      <c r="H29" s="3"/>
      <c r="I29" s="3"/>
      <c r="J29" s="3"/>
      <c r="K29" s="3"/>
      <c r="L29" s="3"/>
      <c r="M29" s="3"/>
      <c r="N29" s="3"/>
      <c r="O29" s="3"/>
      <c r="P29" s="3"/>
      <c r="Q29" s="3"/>
      <c r="R29" s="3"/>
      <c r="S29" s="3"/>
      <c r="T29" s="3"/>
      <c r="U29" s="3"/>
      <c r="V29" s="3"/>
      <c r="W29" s="3"/>
      <c r="X29" s="3"/>
      <c r="Y29" s="3"/>
      <c r="Z29" s="3"/>
    </row>
    <row r="30" spans="1:26" x14ac:dyDescent="0.25">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x14ac:dyDescent="0.25">
      <c r="A31" s="28" t="s">
        <v>19</v>
      </c>
      <c r="B31" s="29"/>
      <c r="C31" s="30" t="s">
        <v>20</v>
      </c>
      <c r="D31" s="3"/>
      <c r="E31" s="3"/>
      <c r="F31" s="3"/>
      <c r="G31" s="3"/>
      <c r="H31" s="3"/>
      <c r="I31" s="3"/>
      <c r="J31" s="3"/>
      <c r="K31" s="3"/>
      <c r="L31" s="3"/>
      <c r="M31" s="3"/>
      <c r="N31" s="3"/>
      <c r="O31" s="3"/>
      <c r="P31" s="3"/>
      <c r="Q31" s="3"/>
      <c r="R31" s="3"/>
      <c r="S31" s="3"/>
      <c r="T31" s="3"/>
      <c r="U31" s="3"/>
      <c r="V31" s="3"/>
      <c r="W31" s="3"/>
      <c r="X31" s="3"/>
      <c r="Y31" s="3"/>
      <c r="Z31" s="3"/>
    </row>
    <row r="32" spans="1:26" x14ac:dyDescent="0.25">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ht="27" x14ac:dyDescent="0.25">
      <c r="A33" s="28" t="s">
        <v>21</v>
      </c>
      <c r="B33" s="29"/>
      <c r="C33" s="30" t="s">
        <v>22</v>
      </c>
      <c r="D33" s="3"/>
      <c r="E33" s="3"/>
      <c r="F33" s="3"/>
      <c r="G33" s="3"/>
      <c r="H33" s="3"/>
      <c r="I33" s="3"/>
      <c r="J33" s="3"/>
      <c r="K33" s="3"/>
      <c r="L33" s="3"/>
      <c r="M33" s="3"/>
      <c r="N33" s="3"/>
      <c r="O33" s="3"/>
      <c r="P33" s="3"/>
      <c r="Q33" s="3"/>
      <c r="R33" s="3"/>
      <c r="S33" s="3"/>
      <c r="T33" s="3"/>
      <c r="U33" s="3"/>
      <c r="V33" s="3"/>
      <c r="W33" s="3"/>
      <c r="X33" s="3"/>
      <c r="Y33" s="3"/>
      <c r="Z33" s="3"/>
    </row>
    <row r="34" spans="1:26" x14ac:dyDescent="0.25">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ht="54" x14ac:dyDescent="0.25">
      <c r="A35" s="31" t="s">
        <v>289</v>
      </c>
      <c r="B35" s="32"/>
      <c r="C35" s="30" t="s">
        <v>290</v>
      </c>
      <c r="D35" s="33"/>
      <c r="E35" s="33"/>
      <c r="F35" s="33"/>
      <c r="G35" s="33"/>
      <c r="H35" s="33"/>
      <c r="I35" s="33"/>
      <c r="J35" s="33"/>
      <c r="K35" s="33"/>
      <c r="L35" s="33"/>
      <c r="M35" s="33"/>
      <c r="N35" s="33"/>
      <c r="O35" s="33"/>
      <c r="P35" s="33"/>
      <c r="Q35" s="33"/>
      <c r="R35" s="33"/>
      <c r="S35" s="33"/>
      <c r="T35" s="33"/>
      <c r="U35" s="33"/>
      <c r="V35" s="33"/>
      <c r="W35" s="33"/>
      <c r="X35" s="33"/>
      <c r="Y35" s="33"/>
      <c r="Z35" s="33"/>
    </row>
    <row r="36" spans="1:26" x14ac:dyDescent="0.25">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x14ac:dyDescent="0.25">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x14ac:dyDescent="0.25">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x14ac:dyDescent="0.25">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x14ac:dyDescent="0.25">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x14ac:dyDescent="0.25">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x14ac:dyDescent="0.25">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x14ac:dyDescent="0.25">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x14ac:dyDescent="0.25">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x14ac:dyDescent="0.25">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x14ac:dyDescent="0.25">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x14ac:dyDescent="0.25">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x14ac:dyDescent="0.25">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x14ac:dyDescent="0.25">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x14ac:dyDescent="0.25">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x14ac:dyDescent="0.25">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x14ac:dyDescent="0.25">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x14ac:dyDescent="0.25">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x14ac:dyDescent="0.25">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x14ac:dyDescent="0.25">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x14ac:dyDescent="0.25">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x14ac:dyDescent="0.25">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x14ac:dyDescent="0.25">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x14ac:dyDescent="0.25">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x14ac:dyDescent="0.25">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x14ac:dyDescent="0.25">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x14ac:dyDescent="0.25">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x14ac:dyDescent="0.25">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x14ac:dyDescent="0.25">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x14ac:dyDescent="0.25">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x14ac:dyDescent="0.25">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x14ac:dyDescent="0.25">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x14ac:dyDescent="0.25">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x14ac:dyDescent="0.25">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x14ac:dyDescent="0.25">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x14ac:dyDescent="0.25">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x14ac:dyDescent="0.25">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x14ac:dyDescent="0.25">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x14ac:dyDescent="0.25">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x14ac:dyDescent="0.25">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x14ac:dyDescent="0.25">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x14ac:dyDescent="0.25">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x14ac:dyDescent="0.25">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x14ac:dyDescent="0.25">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x14ac:dyDescent="0.25">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x14ac:dyDescent="0.25">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x14ac:dyDescent="0.25">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x14ac:dyDescent="0.25">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x14ac:dyDescent="0.25">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x14ac:dyDescent="0.25">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x14ac:dyDescent="0.25">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x14ac:dyDescent="0.25">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x14ac:dyDescent="0.25">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x14ac:dyDescent="0.25">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x14ac:dyDescent="0.25">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x14ac:dyDescent="0.25">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x14ac:dyDescent="0.25">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x14ac:dyDescent="0.25">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x14ac:dyDescent="0.25">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x14ac:dyDescent="0.25">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x14ac:dyDescent="0.25">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x14ac:dyDescent="0.25">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x14ac:dyDescent="0.25">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x14ac:dyDescent="0.25">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x14ac:dyDescent="0.25">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x14ac:dyDescent="0.2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x14ac:dyDescent="0.25">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x14ac:dyDescent="0.25">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x14ac:dyDescent="0.25">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x14ac:dyDescent="0.2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x14ac:dyDescent="0.25">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x14ac:dyDescent="0.2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x14ac:dyDescent="0.25">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x14ac:dyDescent="0.25">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x14ac:dyDescent="0.25">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x14ac:dyDescent="0.25">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x14ac:dyDescent="0.25">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x14ac:dyDescent="0.25">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x14ac:dyDescent="0.25">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x14ac:dyDescent="0.2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x14ac:dyDescent="0.25">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x14ac:dyDescent="0.25">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x14ac:dyDescent="0.25">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x14ac:dyDescent="0.25">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x14ac:dyDescent="0.25">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x14ac:dyDescent="0.25">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x14ac:dyDescent="0.25">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x14ac:dyDescent="0.25">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x14ac:dyDescent="0.25">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x14ac:dyDescent="0.2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x14ac:dyDescent="0.25">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x14ac:dyDescent="0.25">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x14ac:dyDescent="0.25">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x14ac:dyDescent="0.25">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x14ac:dyDescent="0.25">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x14ac:dyDescent="0.25">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x14ac:dyDescent="0.25">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x14ac:dyDescent="0.25">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x14ac:dyDescent="0.25">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x14ac:dyDescent="0.2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x14ac:dyDescent="0.25">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x14ac:dyDescent="0.25">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x14ac:dyDescent="0.25">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x14ac:dyDescent="0.25">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x14ac:dyDescent="0.25">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x14ac:dyDescent="0.25">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x14ac:dyDescent="0.25">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x14ac:dyDescent="0.25">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x14ac:dyDescent="0.25">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x14ac:dyDescent="0.2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x14ac:dyDescent="0.25">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x14ac:dyDescent="0.25">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x14ac:dyDescent="0.25">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x14ac:dyDescent="0.25">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x14ac:dyDescent="0.25">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x14ac:dyDescent="0.25">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x14ac:dyDescent="0.25">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x14ac:dyDescent="0.25">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x14ac:dyDescent="0.25">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x14ac:dyDescent="0.2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x14ac:dyDescent="0.25">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x14ac:dyDescent="0.25">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x14ac:dyDescent="0.25">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x14ac:dyDescent="0.25">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x14ac:dyDescent="0.25">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x14ac:dyDescent="0.25">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x14ac:dyDescent="0.25">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x14ac:dyDescent="0.25">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x14ac:dyDescent="0.25">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x14ac:dyDescent="0.2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x14ac:dyDescent="0.25">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x14ac:dyDescent="0.25">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x14ac:dyDescent="0.25">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x14ac:dyDescent="0.25">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x14ac:dyDescent="0.25">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x14ac:dyDescent="0.25">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x14ac:dyDescent="0.25">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x14ac:dyDescent="0.25">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x14ac:dyDescent="0.25">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x14ac:dyDescent="0.2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x14ac:dyDescent="0.25">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x14ac:dyDescent="0.25">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x14ac:dyDescent="0.25">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x14ac:dyDescent="0.25">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x14ac:dyDescent="0.25">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x14ac:dyDescent="0.25">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x14ac:dyDescent="0.25">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x14ac:dyDescent="0.25">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x14ac:dyDescent="0.25">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x14ac:dyDescent="0.2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x14ac:dyDescent="0.25">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x14ac:dyDescent="0.25">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x14ac:dyDescent="0.25">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x14ac:dyDescent="0.25">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x14ac:dyDescent="0.25">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x14ac:dyDescent="0.25">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x14ac:dyDescent="0.25">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x14ac:dyDescent="0.2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x14ac:dyDescent="0.25">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x14ac:dyDescent="0.2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x14ac:dyDescent="0.25">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x14ac:dyDescent="0.25">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x14ac:dyDescent="0.25">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x14ac:dyDescent="0.25">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x14ac:dyDescent="0.25">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x14ac:dyDescent="0.25">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x14ac:dyDescent="0.25">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x14ac:dyDescent="0.25">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x14ac:dyDescent="0.25">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x14ac:dyDescent="0.2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x14ac:dyDescent="0.2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x14ac:dyDescent="0.2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x14ac:dyDescent="0.2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x14ac:dyDescent="0.2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x14ac:dyDescent="0.2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x14ac:dyDescent="0.2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x14ac:dyDescent="0.25">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x14ac:dyDescent="0.2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x14ac:dyDescent="0.25">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x14ac:dyDescent="0.2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x14ac:dyDescent="0.25">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x14ac:dyDescent="0.2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x14ac:dyDescent="0.25">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x14ac:dyDescent="0.2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x14ac:dyDescent="0.2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x14ac:dyDescent="0.2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x14ac:dyDescent="0.25">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x14ac:dyDescent="0.25">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x14ac:dyDescent="0.25">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x14ac:dyDescent="0.2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x14ac:dyDescent="0.25">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x14ac:dyDescent="0.25">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x14ac:dyDescent="0.25">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x14ac:dyDescent="0.25">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x14ac:dyDescent="0.25">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x14ac:dyDescent="0.25">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x14ac:dyDescent="0.25">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x14ac:dyDescent="0.25">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x14ac:dyDescent="0.25">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x14ac:dyDescent="0.2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x14ac:dyDescent="0.25">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x14ac:dyDescent="0.25">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x14ac:dyDescent="0.25">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x14ac:dyDescent="0.25">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x14ac:dyDescent="0.25">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x14ac:dyDescent="0.25">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x14ac:dyDescent="0.25">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x14ac:dyDescent="0.25">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x14ac:dyDescent="0.25">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x14ac:dyDescent="0.2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x14ac:dyDescent="0.25">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x14ac:dyDescent="0.25">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x14ac:dyDescent="0.25">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x14ac:dyDescent="0.25">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x14ac:dyDescent="0.25">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x14ac:dyDescent="0.25">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x14ac:dyDescent="0.25">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x14ac:dyDescent="0.25">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x14ac:dyDescent="0.25">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x14ac:dyDescent="0.2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x14ac:dyDescent="0.25">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x14ac:dyDescent="0.25">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x14ac:dyDescent="0.25">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x14ac:dyDescent="0.25">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x14ac:dyDescent="0.25">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x14ac:dyDescent="0.25">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x14ac:dyDescent="0.25">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x14ac:dyDescent="0.25">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x14ac:dyDescent="0.25">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x14ac:dyDescent="0.2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x14ac:dyDescent="0.25">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x14ac:dyDescent="0.25">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x14ac:dyDescent="0.25">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x14ac:dyDescent="0.25">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x14ac:dyDescent="0.25">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x14ac:dyDescent="0.25">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x14ac:dyDescent="0.25">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x14ac:dyDescent="0.25">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x14ac:dyDescent="0.25">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x14ac:dyDescent="0.25">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x14ac:dyDescent="0.25">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x14ac:dyDescent="0.25">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x14ac:dyDescent="0.25">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x14ac:dyDescent="0.25">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x14ac:dyDescent="0.25">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x14ac:dyDescent="0.25">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x14ac:dyDescent="0.25">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x14ac:dyDescent="0.25">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x14ac:dyDescent="0.25">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x14ac:dyDescent="0.25">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x14ac:dyDescent="0.25">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x14ac:dyDescent="0.25">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x14ac:dyDescent="0.25">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x14ac:dyDescent="0.25">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x14ac:dyDescent="0.25">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x14ac:dyDescent="0.25">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x14ac:dyDescent="0.25">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x14ac:dyDescent="0.25">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x14ac:dyDescent="0.25">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x14ac:dyDescent="0.25">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x14ac:dyDescent="0.25">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x14ac:dyDescent="0.25">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x14ac:dyDescent="0.25">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x14ac:dyDescent="0.25">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x14ac:dyDescent="0.25">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x14ac:dyDescent="0.25">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x14ac:dyDescent="0.25">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x14ac:dyDescent="0.25">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x14ac:dyDescent="0.25">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x14ac:dyDescent="0.25">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x14ac:dyDescent="0.25">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x14ac:dyDescent="0.25">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x14ac:dyDescent="0.25">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x14ac:dyDescent="0.25">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x14ac:dyDescent="0.25">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x14ac:dyDescent="0.25">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x14ac:dyDescent="0.25">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x14ac:dyDescent="0.25">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x14ac:dyDescent="0.25">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x14ac:dyDescent="0.25">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x14ac:dyDescent="0.25">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x14ac:dyDescent="0.25">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x14ac:dyDescent="0.25">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x14ac:dyDescent="0.25">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x14ac:dyDescent="0.25">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x14ac:dyDescent="0.25">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x14ac:dyDescent="0.25">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x14ac:dyDescent="0.25">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x14ac:dyDescent="0.25">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x14ac:dyDescent="0.25">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x14ac:dyDescent="0.25">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x14ac:dyDescent="0.25">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x14ac:dyDescent="0.25">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x14ac:dyDescent="0.25">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x14ac:dyDescent="0.25">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x14ac:dyDescent="0.25">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x14ac:dyDescent="0.25">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x14ac:dyDescent="0.25">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x14ac:dyDescent="0.25">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x14ac:dyDescent="0.25">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x14ac:dyDescent="0.25">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x14ac:dyDescent="0.25">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x14ac:dyDescent="0.25">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x14ac:dyDescent="0.25">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x14ac:dyDescent="0.25">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x14ac:dyDescent="0.25">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x14ac:dyDescent="0.25">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x14ac:dyDescent="0.25">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x14ac:dyDescent="0.25">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x14ac:dyDescent="0.25">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x14ac:dyDescent="0.25">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x14ac:dyDescent="0.25">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x14ac:dyDescent="0.25">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x14ac:dyDescent="0.25">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x14ac:dyDescent="0.25">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x14ac:dyDescent="0.25">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x14ac:dyDescent="0.25">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x14ac:dyDescent="0.25">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x14ac:dyDescent="0.25">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x14ac:dyDescent="0.25">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x14ac:dyDescent="0.25">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x14ac:dyDescent="0.25">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x14ac:dyDescent="0.25">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x14ac:dyDescent="0.25">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x14ac:dyDescent="0.25">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x14ac:dyDescent="0.25">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x14ac:dyDescent="0.25">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x14ac:dyDescent="0.25">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x14ac:dyDescent="0.25">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x14ac:dyDescent="0.25">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x14ac:dyDescent="0.25">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x14ac:dyDescent="0.25">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x14ac:dyDescent="0.25">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x14ac:dyDescent="0.25">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x14ac:dyDescent="0.25">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x14ac:dyDescent="0.25">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x14ac:dyDescent="0.25">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x14ac:dyDescent="0.25">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x14ac:dyDescent="0.25">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x14ac:dyDescent="0.25">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x14ac:dyDescent="0.25">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x14ac:dyDescent="0.25">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x14ac:dyDescent="0.25">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x14ac:dyDescent="0.25">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x14ac:dyDescent="0.25">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x14ac:dyDescent="0.25">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x14ac:dyDescent="0.25">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x14ac:dyDescent="0.25">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x14ac:dyDescent="0.25">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x14ac:dyDescent="0.25">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x14ac:dyDescent="0.25">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x14ac:dyDescent="0.25">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x14ac:dyDescent="0.25">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x14ac:dyDescent="0.25">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x14ac:dyDescent="0.25">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x14ac:dyDescent="0.25">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x14ac:dyDescent="0.25">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x14ac:dyDescent="0.25">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x14ac:dyDescent="0.25">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x14ac:dyDescent="0.25">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x14ac:dyDescent="0.25">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x14ac:dyDescent="0.25">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x14ac:dyDescent="0.25">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x14ac:dyDescent="0.25">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x14ac:dyDescent="0.25">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x14ac:dyDescent="0.25">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x14ac:dyDescent="0.25">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x14ac:dyDescent="0.25">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x14ac:dyDescent="0.25">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x14ac:dyDescent="0.25">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x14ac:dyDescent="0.25">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x14ac:dyDescent="0.25">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x14ac:dyDescent="0.25">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x14ac:dyDescent="0.25">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x14ac:dyDescent="0.25">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x14ac:dyDescent="0.25">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x14ac:dyDescent="0.25">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x14ac:dyDescent="0.25">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x14ac:dyDescent="0.25">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x14ac:dyDescent="0.25">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x14ac:dyDescent="0.25">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x14ac:dyDescent="0.25">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x14ac:dyDescent="0.25">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x14ac:dyDescent="0.25">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x14ac:dyDescent="0.25">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x14ac:dyDescent="0.25">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x14ac:dyDescent="0.25">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x14ac:dyDescent="0.25">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x14ac:dyDescent="0.25">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x14ac:dyDescent="0.25">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x14ac:dyDescent="0.25">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x14ac:dyDescent="0.25">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x14ac:dyDescent="0.25">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x14ac:dyDescent="0.25">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x14ac:dyDescent="0.25">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x14ac:dyDescent="0.25">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x14ac:dyDescent="0.25">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x14ac:dyDescent="0.25">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x14ac:dyDescent="0.25">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x14ac:dyDescent="0.25">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x14ac:dyDescent="0.25">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x14ac:dyDescent="0.25">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x14ac:dyDescent="0.25">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x14ac:dyDescent="0.25">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x14ac:dyDescent="0.25">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x14ac:dyDescent="0.25">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x14ac:dyDescent="0.25">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x14ac:dyDescent="0.25">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x14ac:dyDescent="0.25">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x14ac:dyDescent="0.25">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x14ac:dyDescent="0.25">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x14ac:dyDescent="0.25">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x14ac:dyDescent="0.25">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x14ac:dyDescent="0.25">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x14ac:dyDescent="0.25">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x14ac:dyDescent="0.25">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x14ac:dyDescent="0.25">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x14ac:dyDescent="0.25">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x14ac:dyDescent="0.25">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x14ac:dyDescent="0.25">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x14ac:dyDescent="0.25">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x14ac:dyDescent="0.25">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x14ac:dyDescent="0.25">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x14ac:dyDescent="0.25">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x14ac:dyDescent="0.25">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x14ac:dyDescent="0.25">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x14ac:dyDescent="0.25">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x14ac:dyDescent="0.25">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x14ac:dyDescent="0.25">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x14ac:dyDescent="0.25">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x14ac:dyDescent="0.25">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x14ac:dyDescent="0.25">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x14ac:dyDescent="0.25">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x14ac:dyDescent="0.25">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x14ac:dyDescent="0.25">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x14ac:dyDescent="0.25">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x14ac:dyDescent="0.25">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x14ac:dyDescent="0.25">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x14ac:dyDescent="0.25">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x14ac:dyDescent="0.25">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x14ac:dyDescent="0.25">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x14ac:dyDescent="0.25">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x14ac:dyDescent="0.25">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x14ac:dyDescent="0.25">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x14ac:dyDescent="0.25">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x14ac:dyDescent="0.25">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x14ac:dyDescent="0.25">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x14ac:dyDescent="0.25">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x14ac:dyDescent="0.25">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x14ac:dyDescent="0.25">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x14ac:dyDescent="0.25">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x14ac:dyDescent="0.25">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x14ac:dyDescent="0.25">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x14ac:dyDescent="0.25">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x14ac:dyDescent="0.25">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x14ac:dyDescent="0.25">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x14ac:dyDescent="0.25">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x14ac:dyDescent="0.25">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x14ac:dyDescent="0.25">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x14ac:dyDescent="0.25">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x14ac:dyDescent="0.25">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x14ac:dyDescent="0.25">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x14ac:dyDescent="0.25">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x14ac:dyDescent="0.25">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x14ac:dyDescent="0.25">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x14ac:dyDescent="0.25">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x14ac:dyDescent="0.25">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x14ac:dyDescent="0.25">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x14ac:dyDescent="0.25">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x14ac:dyDescent="0.25">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x14ac:dyDescent="0.25">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x14ac:dyDescent="0.25">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x14ac:dyDescent="0.25">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x14ac:dyDescent="0.25">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x14ac:dyDescent="0.25">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x14ac:dyDescent="0.25">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x14ac:dyDescent="0.25">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x14ac:dyDescent="0.25">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x14ac:dyDescent="0.25">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x14ac:dyDescent="0.25">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x14ac:dyDescent="0.25">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x14ac:dyDescent="0.25">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x14ac:dyDescent="0.25">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x14ac:dyDescent="0.25">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x14ac:dyDescent="0.25">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x14ac:dyDescent="0.25">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x14ac:dyDescent="0.25">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x14ac:dyDescent="0.25">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x14ac:dyDescent="0.25">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x14ac:dyDescent="0.25">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x14ac:dyDescent="0.25">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x14ac:dyDescent="0.25">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x14ac:dyDescent="0.25">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x14ac:dyDescent="0.25">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x14ac:dyDescent="0.25">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x14ac:dyDescent="0.25">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x14ac:dyDescent="0.25">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x14ac:dyDescent="0.25">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x14ac:dyDescent="0.25">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x14ac:dyDescent="0.25">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x14ac:dyDescent="0.25">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x14ac:dyDescent="0.25">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x14ac:dyDescent="0.25">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x14ac:dyDescent="0.25">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x14ac:dyDescent="0.25">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x14ac:dyDescent="0.25">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x14ac:dyDescent="0.25">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x14ac:dyDescent="0.25">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x14ac:dyDescent="0.25">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x14ac:dyDescent="0.25">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x14ac:dyDescent="0.25">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x14ac:dyDescent="0.25">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x14ac:dyDescent="0.25">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x14ac:dyDescent="0.25">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x14ac:dyDescent="0.25">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x14ac:dyDescent="0.25">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x14ac:dyDescent="0.25">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x14ac:dyDescent="0.25">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x14ac:dyDescent="0.25">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x14ac:dyDescent="0.25">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x14ac:dyDescent="0.25">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x14ac:dyDescent="0.25">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x14ac:dyDescent="0.25">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x14ac:dyDescent="0.25">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x14ac:dyDescent="0.25">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x14ac:dyDescent="0.25">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x14ac:dyDescent="0.25">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x14ac:dyDescent="0.25">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x14ac:dyDescent="0.25">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x14ac:dyDescent="0.25">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x14ac:dyDescent="0.25">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x14ac:dyDescent="0.25">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x14ac:dyDescent="0.25">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x14ac:dyDescent="0.25">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x14ac:dyDescent="0.25">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x14ac:dyDescent="0.25">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x14ac:dyDescent="0.25">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x14ac:dyDescent="0.25">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x14ac:dyDescent="0.25">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x14ac:dyDescent="0.25">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x14ac:dyDescent="0.25">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x14ac:dyDescent="0.25">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x14ac:dyDescent="0.25">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x14ac:dyDescent="0.25">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x14ac:dyDescent="0.25">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x14ac:dyDescent="0.25">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x14ac:dyDescent="0.25">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x14ac:dyDescent="0.25">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x14ac:dyDescent="0.25">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x14ac:dyDescent="0.25">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x14ac:dyDescent="0.25">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x14ac:dyDescent="0.25">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x14ac:dyDescent="0.25">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x14ac:dyDescent="0.25">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x14ac:dyDescent="0.25">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x14ac:dyDescent="0.25">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x14ac:dyDescent="0.25">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x14ac:dyDescent="0.25">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x14ac:dyDescent="0.25">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x14ac:dyDescent="0.25">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x14ac:dyDescent="0.25">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x14ac:dyDescent="0.25">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x14ac:dyDescent="0.25">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x14ac:dyDescent="0.25">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x14ac:dyDescent="0.25">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x14ac:dyDescent="0.25">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x14ac:dyDescent="0.25">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x14ac:dyDescent="0.25">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x14ac:dyDescent="0.25">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x14ac:dyDescent="0.25">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x14ac:dyDescent="0.25">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x14ac:dyDescent="0.25">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x14ac:dyDescent="0.25">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x14ac:dyDescent="0.25">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x14ac:dyDescent="0.25">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x14ac:dyDescent="0.25">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x14ac:dyDescent="0.25">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x14ac:dyDescent="0.25">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x14ac:dyDescent="0.25">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x14ac:dyDescent="0.25">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x14ac:dyDescent="0.25">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x14ac:dyDescent="0.25">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x14ac:dyDescent="0.25">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x14ac:dyDescent="0.25">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x14ac:dyDescent="0.25">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x14ac:dyDescent="0.25">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x14ac:dyDescent="0.25">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x14ac:dyDescent="0.25">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x14ac:dyDescent="0.25">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x14ac:dyDescent="0.25">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x14ac:dyDescent="0.25">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x14ac:dyDescent="0.25">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x14ac:dyDescent="0.25">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x14ac:dyDescent="0.25">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x14ac:dyDescent="0.25">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x14ac:dyDescent="0.25">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x14ac:dyDescent="0.25">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x14ac:dyDescent="0.25">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x14ac:dyDescent="0.25">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x14ac:dyDescent="0.25">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x14ac:dyDescent="0.25">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x14ac:dyDescent="0.25">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x14ac:dyDescent="0.25">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x14ac:dyDescent="0.25">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x14ac:dyDescent="0.25">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x14ac:dyDescent="0.25">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x14ac:dyDescent="0.25">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x14ac:dyDescent="0.25">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x14ac:dyDescent="0.25">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x14ac:dyDescent="0.25">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x14ac:dyDescent="0.25">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x14ac:dyDescent="0.25">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x14ac:dyDescent="0.25">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x14ac:dyDescent="0.25">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x14ac:dyDescent="0.25">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x14ac:dyDescent="0.25">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x14ac:dyDescent="0.25">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x14ac:dyDescent="0.25">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x14ac:dyDescent="0.25">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x14ac:dyDescent="0.25">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x14ac:dyDescent="0.25">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x14ac:dyDescent="0.25">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x14ac:dyDescent="0.25">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x14ac:dyDescent="0.25">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x14ac:dyDescent="0.25">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x14ac:dyDescent="0.25">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x14ac:dyDescent="0.25">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x14ac:dyDescent="0.25">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x14ac:dyDescent="0.25">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x14ac:dyDescent="0.25">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x14ac:dyDescent="0.25">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x14ac:dyDescent="0.25">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x14ac:dyDescent="0.25">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x14ac:dyDescent="0.25">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x14ac:dyDescent="0.25">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x14ac:dyDescent="0.25">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x14ac:dyDescent="0.25">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x14ac:dyDescent="0.25">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x14ac:dyDescent="0.25">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x14ac:dyDescent="0.25">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x14ac:dyDescent="0.25">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x14ac:dyDescent="0.25">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x14ac:dyDescent="0.25">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x14ac:dyDescent="0.25">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x14ac:dyDescent="0.25">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x14ac:dyDescent="0.25">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x14ac:dyDescent="0.25">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x14ac:dyDescent="0.25">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x14ac:dyDescent="0.25">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x14ac:dyDescent="0.25">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x14ac:dyDescent="0.25">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x14ac:dyDescent="0.25">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x14ac:dyDescent="0.25">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x14ac:dyDescent="0.25">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x14ac:dyDescent="0.25">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x14ac:dyDescent="0.25">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x14ac:dyDescent="0.25">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x14ac:dyDescent="0.25">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x14ac:dyDescent="0.25">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x14ac:dyDescent="0.25">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x14ac:dyDescent="0.25">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x14ac:dyDescent="0.25">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x14ac:dyDescent="0.25">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x14ac:dyDescent="0.25">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x14ac:dyDescent="0.25">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x14ac:dyDescent="0.25">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x14ac:dyDescent="0.25">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x14ac:dyDescent="0.25">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x14ac:dyDescent="0.25">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x14ac:dyDescent="0.25">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x14ac:dyDescent="0.25">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x14ac:dyDescent="0.25">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x14ac:dyDescent="0.25">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x14ac:dyDescent="0.25">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x14ac:dyDescent="0.25">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x14ac:dyDescent="0.25">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x14ac:dyDescent="0.25">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x14ac:dyDescent="0.25">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x14ac:dyDescent="0.25">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x14ac:dyDescent="0.25">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x14ac:dyDescent="0.25">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x14ac:dyDescent="0.25">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x14ac:dyDescent="0.25">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x14ac:dyDescent="0.25">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x14ac:dyDescent="0.25">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x14ac:dyDescent="0.25">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x14ac:dyDescent="0.25">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x14ac:dyDescent="0.25">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x14ac:dyDescent="0.25">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x14ac:dyDescent="0.25">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x14ac:dyDescent="0.25">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x14ac:dyDescent="0.25">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x14ac:dyDescent="0.25">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x14ac:dyDescent="0.25">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x14ac:dyDescent="0.25">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x14ac:dyDescent="0.25">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x14ac:dyDescent="0.25">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x14ac:dyDescent="0.25">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x14ac:dyDescent="0.25">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x14ac:dyDescent="0.25">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x14ac:dyDescent="0.25">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x14ac:dyDescent="0.25">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x14ac:dyDescent="0.25">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x14ac:dyDescent="0.25">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x14ac:dyDescent="0.25">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x14ac:dyDescent="0.25">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x14ac:dyDescent="0.25">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x14ac:dyDescent="0.25">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x14ac:dyDescent="0.25">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x14ac:dyDescent="0.25">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x14ac:dyDescent="0.25">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x14ac:dyDescent="0.25">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x14ac:dyDescent="0.25">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x14ac:dyDescent="0.25">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x14ac:dyDescent="0.25">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x14ac:dyDescent="0.25">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x14ac:dyDescent="0.25">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x14ac:dyDescent="0.25">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x14ac:dyDescent="0.25">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x14ac:dyDescent="0.25">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x14ac:dyDescent="0.25">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x14ac:dyDescent="0.25">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x14ac:dyDescent="0.25">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x14ac:dyDescent="0.25">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x14ac:dyDescent="0.25">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x14ac:dyDescent="0.25">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x14ac:dyDescent="0.25">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x14ac:dyDescent="0.25">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x14ac:dyDescent="0.25">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x14ac:dyDescent="0.25">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x14ac:dyDescent="0.25">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x14ac:dyDescent="0.25">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x14ac:dyDescent="0.25">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x14ac:dyDescent="0.25">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x14ac:dyDescent="0.25">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x14ac:dyDescent="0.25">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x14ac:dyDescent="0.25">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x14ac:dyDescent="0.25">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x14ac:dyDescent="0.25">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x14ac:dyDescent="0.25">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x14ac:dyDescent="0.25">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x14ac:dyDescent="0.25">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x14ac:dyDescent="0.25">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x14ac:dyDescent="0.25">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x14ac:dyDescent="0.25">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x14ac:dyDescent="0.25">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x14ac:dyDescent="0.25">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x14ac:dyDescent="0.25">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x14ac:dyDescent="0.25">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x14ac:dyDescent="0.25">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x14ac:dyDescent="0.25">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x14ac:dyDescent="0.25">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x14ac:dyDescent="0.25">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x14ac:dyDescent="0.25">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x14ac:dyDescent="0.25">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x14ac:dyDescent="0.25">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x14ac:dyDescent="0.25">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x14ac:dyDescent="0.25">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x14ac:dyDescent="0.25">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x14ac:dyDescent="0.25">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x14ac:dyDescent="0.25">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x14ac:dyDescent="0.25">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x14ac:dyDescent="0.25">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x14ac:dyDescent="0.25">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x14ac:dyDescent="0.25">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x14ac:dyDescent="0.25">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x14ac:dyDescent="0.25">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x14ac:dyDescent="0.25">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x14ac:dyDescent="0.25">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x14ac:dyDescent="0.25">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x14ac:dyDescent="0.25">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x14ac:dyDescent="0.25">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x14ac:dyDescent="0.25">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x14ac:dyDescent="0.25">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x14ac:dyDescent="0.25">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x14ac:dyDescent="0.25">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x14ac:dyDescent="0.25">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x14ac:dyDescent="0.25">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x14ac:dyDescent="0.25">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x14ac:dyDescent="0.25">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x14ac:dyDescent="0.25">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x14ac:dyDescent="0.25">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x14ac:dyDescent="0.25">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x14ac:dyDescent="0.25">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x14ac:dyDescent="0.25">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x14ac:dyDescent="0.25">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x14ac:dyDescent="0.25">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x14ac:dyDescent="0.25">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x14ac:dyDescent="0.25">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x14ac:dyDescent="0.25">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x14ac:dyDescent="0.25">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x14ac:dyDescent="0.25">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x14ac:dyDescent="0.25">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x14ac:dyDescent="0.25">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x14ac:dyDescent="0.25">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x14ac:dyDescent="0.25">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x14ac:dyDescent="0.25">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x14ac:dyDescent="0.25">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x14ac:dyDescent="0.25">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x14ac:dyDescent="0.25">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x14ac:dyDescent="0.25">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x14ac:dyDescent="0.25">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x14ac:dyDescent="0.25">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x14ac:dyDescent="0.25">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x14ac:dyDescent="0.25">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x14ac:dyDescent="0.25">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x14ac:dyDescent="0.25">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x14ac:dyDescent="0.25">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x14ac:dyDescent="0.25">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x14ac:dyDescent="0.25">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x14ac:dyDescent="0.25">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x14ac:dyDescent="0.25">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x14ac:dyDescent="0.25">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x14ac:dyDescent="0.25">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x14ac:dyDescent="0.25">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x14ac:dyDescent="0.25">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x14ac:dyDescent="0.25">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x14ac:dyDescent="0.25">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x14ac:dyDescent="0.25">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x14ac:dyDescent="0.25">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x14ac:dyDescent="0.25">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x14ac:dyDescent="0.25">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x14ac:dyDescent="0.25">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x14ac:dyDescent="0.25">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x14ac:dyDescent="0.25">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x14ac:dyDescent="0.25">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x14ac:dyDescent="0.25">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x14ac:dyDescent="0.25">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x14ac:dyDescent="0.25">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x14ac:dyDescent="0.25">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x14ac:dyDescent="0.25">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x14ac:dyDescent="0.25">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x14ac:dyDescent="0.25">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x14ac:dyDescent="0.25">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x14ac:dyDescent="0.25">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x14ac:dyDescent="0.25">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x14ac:dyDescent="0.25">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x14ac:dyDescent="0.25">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x14ac:dyDescent="0.25">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x14ac:dyDescent="0.25">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x14ac:dyDescent="0.25">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x14ac:dyDescent="0.25">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x14ac:dyDescent="0.25">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x14ac:dyDescent="0.25">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x14ac:dyDescent="0.25">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x14ac:dyDescent="0.25">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x14ac:dyDescent="0.25">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x14ac:dyDescent="0.25">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x14ac:dyDescent="0.25">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x14ac:dyDescent="0.25">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x14ac:dyDescent="0.25">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x14ac:dyDescent="0.25">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x14ac:dyDescent="0.25">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x14ac:dyDescent="0.25">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x14ac:dyDescent="0.25">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x14ac:dyDescent="0.25">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x14ac:dyDescent="0.25">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x14ac:dyDescent="0.25">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x14ac:dyDescent="0.25">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x14ac:dyDescent="0.25">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x14ac:dyDescent="0.25">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x14ac:dyDescent="0.25">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x14ac:dyDescent="0.25">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x14ac:dyDescent="0.25">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x14ac:dyDescent="0.25">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x14ac:dyDescent="0.25">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x14ac:dyDescent="0.25">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x14ac:dyDescent="0.25">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x14ac:dyDescent="0.25">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x14ac:dyDescent="0.25">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x14ac:dyDescent="0.25">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x14ac:dyDescent="0.25">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x14ac:dyDescent="0.25">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x14ac:dyDescent="0.25">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x14ac:dyDescent="0.25">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x14ac:dyDescent="0.25">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x14ac:dyDescent="0.25">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x14ac:dyDescent="0.25">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x14ac:dyDescent="0.25">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x14ac:dyDescent="0.25">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x14ac:dyDescent="0.25">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x14ac:dyDescent="0.25">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x14ac:dyDescent="0.25">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x14ac:dyDescent="0.25">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x14ac:dyDescent="0.25">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x14ac:dyDescent="0.25">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x14ac:dyDescent="0.25">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x14ac:dyDescent="0.25">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x14ac:dyDescent="0.25">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x14ac:dyDescent="0.25">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x14ac:dyDescent="0.25">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x14ac:dyDescent="0.25">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x14ac:dyDescent="0.25">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x14ac:dyDescent="0.25">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x14ac:dyDescent="0.25">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x14ac:dyDescent="0.25">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x14ac:dyDescent="0.25">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x14ac:dyDescent="0.25">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x14ac:dyDescent="0.25">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x14ac:dyDescent="0.25">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x14ac:dyDescent="0.25">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x14ac:dyDescent="0.25">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x14ac:dyDescent="0.25">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x14ac:dyDescent="0.25">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x14ac:dyDescent="0.25">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x14ac:dyDescent="0.25">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x14ac:dyDescent="0.25">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x14ac:dyDescent="0.25">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x14ac:dyDescent="0.25">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x14ac:dyDescent="0.25">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x14ac:dyDescent="0.25">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x14ac:dyDescent="0.25">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x14ac:dyDescent="0.25">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x14ac:dyDescent="0.25">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x14ac:dyDescent="0.25">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x14ac:dyDescent="0.25">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x14ac:dyDescent="0.25">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x14ac:dyDescent="0.25">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x14ac:dyDescent="0.25">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x14ac:dyDescent="0.25">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x14ac:dyDescent="0.25">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x14ac:dyDescent="0.25">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x14ac:dyDescent="0.25">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x14ac:dyDescent="0.25">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x14ac:dyDescent="0.25">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x14ac:dyDescent="0.25">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x14ac:dyDescent="0.25">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x14ac:dyDescent="0.25">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x14ac:dyDescent="0.25">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x14ac:dyDescent="0.25">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x14ac:dyDescent="0.25">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x14ac:dyDescent="0.25">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x14ac:dyDescent="0.25">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x14ac:dyDescent="0.25">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x14ac:dyDescent="0.25">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x14ac:dyDescent="0.25">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x14ac:dyDescent="0.25">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x14ac:dyDescent="0.25">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x14ac:dyDescent="0.25">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x14ac:dyDescent="0.25">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x14ac:dyDescent="0.25">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x14ac:dyDescent="0.25">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x14ac:dyDescent="0.25">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x14ac:dyDescent="0.25">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x14ac:dyDescent="0.25">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x14ac:dyDescent="0.25">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x14ac:dyDescent="0.25">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x14ac:dyDescent="0.25">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x14ac:dyDescent="0.25">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x14ac:dyDescent="0.25">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x14ac:dyDescent="0.25">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x14ac:dyDescent="0.25">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x14ac:dyDescent="0.25">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x14ac:dyDescent="0.25">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x14ac:dyDescent="0.25">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x14ac:dyDescent="0.25">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x14ac:dyDescent="0.25">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x14ac:dyDescent="0.25">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x14ac:dyDescent="0.25">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x14ac:dyDescent="0.25">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x14ac:dyDescent="0.25">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x14ac:dyDescent="0.25">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x14ac:dyDescent="0.25">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sheetData>
  <sheetProtection algorithmName="SHA-512" hashValue="j7A42TfrtHG6tZ+0+8VfwgOgsMAoKndvHR0d9BdrpbUVBj28IupgyUrlw2W9JrmQExvpo8WD4p1YCWbUR8U+FA==" saltValue="Gr+Xj8VYYQNlChnO1v+oIQ==" spinCount="100000" sheet="1" objects="1" scenarios="1"/>
  <mergeCells count="4">
    <mergeCell ref="A8:B8"/>
    <mergeCell ref="A9:B9"/>
    <mergeCell ref="A10:B10"/>
    <mergeCell ref="A24:C25"/>
  </mergeCells>
  <pageMargins left="0.70833333333333315" right="0.70833333333333315" top="0.78750000000000009" bottom="0.78750000000000009" header="0" footer="0"/>
  <pageSetup paperSize="9" scale="63" orientation="portrait" horizontalDpi="300" verticalDpi="300"/>
  <headerFooter>
    <oddHeader>&amp;LAnlage 3.2 - Leistungsverzeichnis_V1</oddHeader>
    <oddFooter>&amp;LVergabe: N-ÖA/2025-05&amp;CSeite &amp;P von &amp;RAusfüllhinweise/ Erläuterungen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V122"/>
  <sheetViews>
    <sheetView zoomScale="110" zoomScaleNormal="110" workbookViewId="0">
      <selection activeCell="E111" sqref="E111"/>
    </sheetView>
  </sheetViews>
  <sheetFormatPr baseColWidth="10" defaultColWidth="14.42578125" defaultRowHeight="13.5" x14ac:dyDescent="0.25"/>
  <cols>
    <col min="1" max="1" width="5.7109375" style="83" customWidth="1"/>
    <col min="2" max="2" width="15.7109375" style="163" customWidth="1"/>
    <col min="3" max="3" width="3.7109375" style="164" customWidth="1"/>
    <col min="4" max="4" width="50.7109375" style="163" customWidth="1"/>
    <col min="5" max="5" width="84.7109375" style="83" customWidth="1"/>
    <col min="6" max="6" width="19.7109375" style="83" customWidth="1"/>
    <col min="7" max="9" width="8.7109375" style="164" customWidth="1"/>
    <col min="10" max="22" width="11" style="83" customWidth="1"/>
    <col min="23" max="16384" width="14.42578125" style="83"/>
  </cols>
  <sheetData>
    <row r="1" spans="1:22" x14ac:dyDescent="0.25">
      <c r="A1" s="80"/>
      <c r="B1" s="81"/>
      <c r="C1" s="82"/>
      <c r="D1" s="81"/>
      <c r="E1" s="80"/>
      <c r="F1" s="80"/>
      <c r="G1" s="82"/>
      <c r="H1" s="82"/>
      <c r="I1" s="82"/>
    </row>
    <row r="2" spans="1:22" s="88" customFormat="1" ht="15.75" x14ac:dyDescent="0.25">
      <c r="A2" s="84" t="s">
        <v>2</v>
      </c>
      <c r="B2" s="85"/>
      <c r="C2" s="86"/>
      <c r="D2" s="85"/>
      <c r="E2" s="87"/>
      <c r="F2" s="87"/>
      <c r="G2" s="86"/>
      <c r="H2" s="86"/>
      <c r="I2" s="86"/>
    </row>
    <row r="3" spans="1:22" x14ac:dyDescent="0.25">
      <c r="A3" s="80"/>
      <c r="B3" s="81"/>
      <c r="C3" s="82"/>
      <c r="D3" s="81"/>
      <c r="E3" s="80"/>
      <c r="F3" s="80"/>
      <c r="G3" s="82"/>
      <c r="H3" s="82"/>
      <c r="I3" s="82"/>
    </row>
    <row r="5" spans="1:22" s="95" customFormat="1" ht="108.75" customHeight="1" x14ac:dyDescent="0.25">
      <c r="A5" s="89" t="s">
        <v>25</v>
      </c>
      <c r="B5" s="90" t="s">
        <v>23</v>
      </c>
      <c r="C5" s="91" t="s">
        <v>24</v>
      </c>
      <c r="D5" s="92" t="s">
        <v>26</v>
      </c>
      <c r="E5" s="92" t="s">
        <v>27</v>
      </c>
      <c r="F5" s="92" t="s">
        <v>28</v>
      </c>
      <c r="G5" s="93" t="s">
        <v>16</v>
      </c>
      <c r="H5" s="93" t="s">
        <v>29</v>
      </c>
      <c r="I5" s="93" t="s">
        <v>30</v>
      </c>
      <c r="J5" s="94"/>
    </row>
    <row r="6" spans="1:22" s="96" customFormat="1" x14ac:dyDescent="0.25">
      <c r="A6" s="237" t="s">
        <v>31</v>
      </c>
      <c r="B6" s="238"/>
      <c r="C6" s="238"/>
      <c r="D6" s="238"/>
      <c r="E6" s="238"/>
      <c r="F6" s="238"/>
      <c r="G6" s="238"/>
      <c r="H6" s="238"/>
      <c r="I6" s="239"/>
    </row>
    <row r="7" spans="1:22" ht="27" x14ac:dyDescent="0.25">
      <c r="A7" s="97" t="s">
        <v>106</v>
      </c>
      <c r="B7" s="98" t="s">
        <v>36</v>
      </c>
      <c r="C7" s="99" t="s">
        <v>33</v>
      </c>
      <c r="D7" s="98" t="s">
        <v>35</v>
      </c>
      <c r="E7" s="78"/>
      <c r="F7" s="79"/>
      <c r="G7" s="100">
        <v>5</v>
      </c>
      <c r="H7" s="100"/>
      <c r="I7" s="100">
        <f>H7*G7</f>
        <v>0</v>
      </c>
    </row>
    <row r="8" spans="1:22" ht="4.5" customHeight="1" x14ac:dyDescent="0.25">
      <c r="A8" s="101"/>
      <c r="B8" s="92"/>
      <c r="C8" s="102"/>
      <c r="D8" s="92"/>
      <c r="E8" s="92"/>
      <c r="F8" s="103"/>
      <c r="G8" s="104"/>
      <c r="H8" s="104"/>
      <c r="I8" s="104"/>
    </row>
    <row r="9" spans="1:22" ht="54" x14ac:dyDescent="0.25">
      <c r="A9" s="97" t="s">
        <v>109</v>
      </c>
      <c r="B9" s="98" t="s">
        <v>36</v>
      </c>
      <c r="C9" s="99" t="s">
        <v>33</v>
      </c>
      <c r="D9" s="105" t="s">
        <v>291</v>
      </c>
      <c r="E9" s="78"/>
      <c r="F9" s="79"/>
      <c r="G9" s="100">
        <v>7</v>
      </c>
      <c r="H9" s="100"/>
      <c r="I9" s="100">
        <f>H9*G9</f>
        <v>0</v>
      </c>
    </row>
    <row r="10" spans="1:22" ht="4.5" customHeight="1" x14ac:dyDescent="0.25">
      <c r="A10" s="101"/>
      <c r="B10" s="92"/>
      <c r="C10" s="102"/>
      <c r="D10" s="92"/>
      <c r="E10" s="92"/>
      <c r="F10" s="103"/>
      <c r="G10" s="104"/>
      <c r="H10" s="104"/>
      <c r="I10" s="104"/>
    </row>
    <row r="11" spans="1:22" ht="40.5" x14ac:dyDescent="0.25">
      <c r="A11" s="106" t="s">
        <v>111</v>
      </c>
      <c r="B11" s="98" t="s">
        <v>36</v>
      </c>
      <c r="C11" s="99" t="s">
        <v>33</v>
      </c>
      <c r="D11" s="98" t="s">
        <v>231</v>
      </c>
      <c r="E11" s="78"/>
      <c r="F11" s="79"/>
      <c r="G11" s="100">
        <v>7</v>
      </c>
      <c r="H11" s="100"/>
      <c r="I11" s="100">
        <f>H11*G11</f>
        <v>0</v>
      </c>
    </row>
    <row r="12" spans="1:22" ht="4.5" customHeight="1" x14ac:dyDescent="0.25">
      <c r="A12" s="101"/>
      <c r="B12" s="92"/>
      <c r="C12" s="102"/>
      <c r="D12" s="92"/>
      <c r="E12" s="92"/>
      <c r="F12" s="103"/>
      <c r="G12" s="104"/>
      <c r="H12" s="104"/>
      <c r="I12" s="104"/>
    </row>
    <row r="13" spans="1:22" s="96" customFormat="1" x14ac:dyDescent="0.25">
      <c r="A13" s="232" t="s">
        <v>37</v>
      </c>
      <c r="B13" s="232"/>
      <c r="C13" s="232"/>
      <c r="D13" s="232"/>
      <c r="E13" s="232"/>
      <c r="F13" s="232"/>
      <c r="G13" s="232"/>
      <c r="H13" s="232"/>
      <c r="I13" s="232"/>
      <c r="J13" s="107"/>
      <c r="K13" s="107"/>
      <c r="L13" s="107"/>
      <c r="M13" s="107"/>
      <c r="N13" s="107"/>
      <c r="O13" s="107"/>
      <c r="P13" s="107"/>
      <c r="Q13" s="107"/>
      <c r="R13" s="107"/>
      <c r="S13" s="107"/>
      <c r="T13" s="107"/>
      <c r="U13" s="107"/>
      <c r="V13" s="107"/>
    </row>
    <row r="14" spans="1:22" ht="27" x14ac:dyDescent="0.25">
      <c r="A14" s="108" t="s">
        <v>38</v>
      </c>
      <c r="B14" s="109" t="s">
        <v>32</v>
      </c>
      <c r="C14" s="110" t="s">
        <v>33</v>
      </c>
      <c r="D14" s="109" t="s">
        <v>34</v>
      </c>
      <c r="E14" s="78"/>
      <c r="F14" s="79"/>
      <c r="G14" s="111"/>
      <c r="H14" s="111"/>
      <c r="I14" s="111"/>
      <c r="J14" s="112"/>
      <c r="K14" s="112"/>
      <c r="L14" s="112"/>
      <c r="M14" s="112"/>
      <c r="N14" s="112"/>
      <c r="O14" s="112"/>
      <c r="P14" s="112"/>
      <c r="Q14" s="112"/>
      <c r="R14" s="112"/>
      <c r="S14" s="112"/>
      <c r="T14" s="112"/>
      <c r="U14" s="112"/>
      <c r="V14" s="112"/>
    </row>
    <row r="15" spans="1:22" ht="4.5" customHeight="1" x14ac:dyDescent="0.25">
      <c r="A15" s="101"/>
      <c r="B15" s="92"/>
      <c r="C15" s="102"/>
      <c r="D15" s="92"/>
      <c r="E15" s="92"/>
      <c r="F15" s="103"/>
      <c r="G15" s="104"/>
      <c r="H15" s="104"/>
      <c r="I15" s="104"/>
    </row>
    <row r="16" spans="1:22" ht="27" x14ac:dyDescent="0.25">
      <c r="A16" s="113" t="s">
        <v>41</v>
      </c>
      <c r="B16" s="109" t="s">
        <v>32</v>
      </c>
      <c r="C16" s="114" t="s">
        <v>33</v>
      </c>
      <c r="D16" s="109" t="s">
        <v>39</v>
      </c>
      <c r="E16" s="78"/>
      <c r="F16" s="79"/>
      <c r="G16" s="111"/>
      <c r="H16" s="111"/>
      <c r="I16" s="111"/>
      <c r="J16" s="115"/>
      <c r="K16" s="115"/>
      <c r="L16" s="115"/>
      <c r="M16" s="115"/>
      <c r="N16" s="115"/>
      <c r="O16" s="115"/>
      <c r="P16" s="115"/>
      <c r="Q16" s="115"/>
      <c r="R16" s="115"/>
      <c r="S16" s="115"/>
      <c r="T16" s="115"/>
      <c r="U16" s="115"/>
      <c r="V16" s="115"/>
    </row>
    <row r="17" spans="1:22" ht="4.5" customHeight="1" x14ac:dyDescent="0.25">
      <c r="A17" s="101"/>
      <c r="B17" s="92"/>
      <c r="C17" s="102"/>
      <c r="D17" s="92"/>
      <c r="E17" s="92"/>
      <c r="F17" s="103"/>
      <c r="G17" s="104"/>
      <c r="H17" s="104"/>
      <c r="I17" s="104"/>
    </row>
    <row r="18" spans="1:22" ht="27" x14ac:dyDescent="0.25">
      <c r="A18" s="116" t="s">
        <v>43</v>
      </c>
      <c r="B18" s="117" t="s">
        <v>40</v>
      </c>
      <c r="C18" s="118" t="s">
        <v>33</v>
      </c>
      <c r="D18" s="117" t="s">
        <v>245</v>
      </c>
      <c r="E18" s="78"/>
      <c r="F18" s="79"/>
      <c r="G18" s="111"/>
      <c r="H18" s="111"/>
      <c r="I18" s="111"/>
    </row>
    <row r="19" spans="1:22" ht="5.0999999999999996" customHeight="1" x14ac:dyDescent="0.25">
      <c r="A19" s="101"/>
      <c r="B19" s="92"/>
      <c r="C19" s="102"/>
      <c r="D19" s="92"/>
      <c r="E19" s="92"/>
      <c r="F19" s="103"/>
      <c r="G19" s="104"/>
      <c r="H19" s="104"/>
      <c r="I19" s="104"/>
    </row>
    <row r="20" spans="1:22" ht="27" x14ac:dyDescent="0.25">
      <c r="A20" s="119" t="s">
        <v>45</v>
      </c>
      <c r="B20" s="109" t="s">
        <v>32</v>
      </c>
      <c r="C20" s="110" t="s">
        <v>33</v>
      </c>
      <c r="D20" s="109" t="s">
        <v>42</v>
      </c>
      <c r="E20" s="78"/>
      <c r="F20" s="79"/>
      <c r="G20" s="111"/>
      <c r="H20" s="111"/>
      <c r="I20" s="111"/>
    </row>
    <row r="21" spans="1:22" ht="5.0999999999999996" customHeight="1" x14ac:dyDescent="0.25">
      <c r="A21" s="101"/>
      <c r="B21" s="92"/>
      <c r="C21" s="102"/>
      <c r="D21" s="92"/>
      <c r="E21" s="92"/>
      <c r="F21" s="103"/>
      <c r="G21" s="104"/>
      <c r="H21" s="104"/>
      <c r="I21" s="104"/>
    </row>
    <row r="22" spans="1:22" ht="40.5" x14ac:dyDescent="0.25">
      <c r="A22" s="108" t="s">
        <v>46</v>
      </c>
      <c r="B22" s="109" t="s">
        <v>32</v>
      </c>
      <c r="C22" s="110" t="s">
        <v>33</v>
      </c>
      <c r="D22" s="109" t="s">
        <v>44</v>
      </c>
      <c r="E22" s="78"/>
      <c r="F22" s="79"/>
      <c r="G22" s="111"/>
      <c r="H22" s="111"/>
      <c r="I22" s="111"/>
    </row>
    <row r="23" spans="1:22" ht="5.0999999999999996" customHeight="1" x14ac:dyDescent="0.25">
      <c r="A23" s="101"/>
      <c r="B23" s="92"/>
      <c r="C23" s="102"/>
      <c r="D23" s="92"/>
      <c r="E23" s="92"/>
      <c r="F23" s="103"/>
      <c r="G23" s="104"/>
      <c r="H23" s="104"/>
      <c r="I23" s="104"/>
    </row>
    <row r="24" spans="1:22" ht="70.5" customHeight="1" x14ac:dyDescent="0.25">
      <c r="A24" s="108" t="s">
        <v>48</v>
      </c>
      <c r="B24" s="109" t="s">
        <v>32</v>
      </c>
      <c r="C24" s="110" t="s">
        <v>33</v>
      </c>
      <c r="D24" s="109" t="s">
        <v>47</v>
      </c>
      <c r="E24" s="78"/>
      <c r="F24" s="79"/>
      <c r="G24" s="111"/>
      <c r="H24" s="111"/>
      <c r="I24" s="111"/>
    </row>
    <row r="25" spans="1:22" ht="5.0999999999999996" customHeight="1" x14ac:dyDescent="0.25">
      <c r="A25" s="101"/>
      <c r="B25" s="92"/>
      <c r="C25" s="102"/>
      <c r="D25" s="92"/>
      <c r="E25" s="92"/>
      <c r="F25" s="103"/>
      <c r="G25" s="104"/>
      <c r="H25" s="104"/>
      <c r="I25" s="104"/>
    </row>
    <row r="26" spans="1:22" ht="67.5" x14ac:dyDescent="0.25">
      <c r="A26" s="108" t="s">
        <v>50</v>
      </c>
      <c r="B26" s="109" t="s">
        <v>32</v>
      </c>
      <c r="C26" s="110" t="s">
        <v>33</v>
      </c>
      <c r="D26" s="109" t="s">
        <v>49</v>
      </c>
      <c r="E26" s="78"/>
      <c r="F26" s="79"/>
      <c r="G26" s="111"/>
      <c r="H26" s="111"/>
      <c r="I26" s="111"/>
    </row>
    <row r="27" spans="1:22" ht="5.0999999999999996" customHeight="1" x14ac:dyDescent="0.25">
      <c r="A27" s="101"/>
      <c r="B27" s="92"/>
      <c r="C27" s="102"/>
      <c r="D27" s="92"/>
      <c r="E27" s="92"/>
      <c r="F27" s="103"/>
      <c r="G27" s="104"/>
      <c r="H27" s="104"/>
      <c r="I27" s="104"/>
    </row>
    <row r="28" spans="1:22" ht="67.5" customHeight="1" x14ac:dyDescent="0.25">
      <c r="A28" s="108" t="s">
        <v>52</v>
      </c>
      <c r="B28" s="109" t="s">
        <v>32</v>
      </c>
      <c r="C28" s="110" t="s">
        <v>33</v>
      </c>
      <c r="D28" s="109" t="s">
        <v>234</v>
      </c>
      <c r="E28" s="78"/>
      <c r="F28" s="79"/>
      <c r="G28" s="111"/>
      <c r="H28" s="111"/>
      <c r="I28" s="111"/>
    </row>
    <row r="29" spans="1:22" ht="5.0999999999999996" customHeight="1" x14ac:dyDescent="0.25">
      <c r="A29" s="101"/>
      <c r="B29" s="92"/>
      <c r="C29" s="102"/>
      <c r="D29" s="92"/>
      <c r="E29" s="92"/>
      <c r="F29" s="103"/>
      <c r="G29" s="104"/>
      <c r="H29" s="104"/>
      <c r="I29" s="104"/>
    </row>
    <row r="30" spans="1:22" ht="40.5" x14ac:dyDescent="0.25">
      <c r="A30" s="120" t="s">
        <v>54</v>
      </c>
      <c r="B30" s="98" t="s">
        <v>36</v>
      </c>
      <c r="C30" s="100" t="s">
        <v>33</v>
      </c>
      <c r="D30" s="121" t="s">
        <v>51</v>
      </c>
      <c r="E30" s="78"/>
      <c r="F30" s="79"/>
      <c r="G30" s="100">
        <v>5</v>
      </c>
      <c r="H30" s="100"/>
      <c r="I30" s="100">
        <f>H30*G30</f>
        <v>0</v>
      </c>
    </row>
    <row r="31" spans="1:22" ht="5.0999999999999996" customHeight="1" x14ac:dyDescent="0.25">
      <c r="A31" s="101"/>
      <c r="B31" s="92"/>
      <c r="C31" s="102"/>
      <c r="D31" s="92"/>
      <c r="E31" s="92"/>
      <c r="F31" s="103"/>
      <c r="G31" s="104"/>
      <c r="H31" s="104"/>
      <c r="I31" s="104"/>
    </row>
    <row r="32" spans="1:22" ht="27" x14ac:dyDescent="0.25">
      <c r="A32" s="108" t="s">
        <v>55</v>
      </c>
      <c r="B32" s="109" t="s">
        <v>32</v>
      </c>
      <c r="C32" s="110" t="s">
        <v>33</v>
      </c>
      <c r="D32" s="109" t="s">
        <v>53</v>
      </c>
      <c r="E32" s="178"/>
      <c r="F32" s="79"/>
      <c r="G32" s="111"/>
      <c r="H32" s="111"/>
      <c r="I32" s="111"/>
      <c r="J32" s="112"/>
      <c r="K32" s="112"/>
      <c r="L32" s="112"/>
      <c r="M32" s="112"/>
      <c r="N32" s="112"/>
      <c r="O32" s="112"/>
      <c r="P32" s="112"/>
      <c r="Q32" s="112"/>
      <c r="R32" s="112"/>
      <c r="S32" s="112"/>
      <c r="T32" s="112"/>
      <c r="U32" s="112"/>
      <c r="V32" s="112"/>
    </row>
    <row r="33" spans="1:22" ht="5.0999999999999996" customHeight="1" x14ac:dyDescent="0.25">
      <c r="A33" s="101"/>
      <c r="B33" s="92"/>
      <c r="C33" s="102"/>
      <c r="D33" s="92"/>
      <c r="E33" s="92"/>
      <c r="F33" s="103"/>
      <c r="G33" s="104"/>
      <c r="H33" s="104"/>
      <c r="I33" s="104"/>
      <c r="J33" s="112"/>
      <c r="K33" s="112"/>
      <c r="L33" s="112"/>
      <c r="M33" s="112"/>
      <c r="N33" s="112"/>
      <c r="O33" s="112"/>
      <c r="P33" s="112"/>
      <c r="Q33" s="112"/>
      <c r="R33" s="112"/>
      <c r="S33" s="112"/>
      <c r="T33" s="112"/>
      <c r="U33" s="112"/>
      <c r="V33" s="112"/>
    </row>
    <row r="34" spans="1:22" ht="40.5" x14ac:dyDescent="0.25">
      <c r="A34" s="120" t="s">
        <v>57</v>
      </c>
      <c r="B34" s="98" t="s">
        <v>36</v>
      </c>
      <c r="C34" s="122" t="s">
        <v>33</v>
      </c>
      <c r="D34" s="123" t="s">
        <v>87</v>
      </c>
      <c r="E34" s="78"/>
      <c r="F34" s="79"/>
      <c r="G34" s="100">
        <v>5</v>
      </c>
      <c r="H34" s="100"/>
      <c r="I34" s="100">
        <f t="shared" ref="I34" si="0">H34*G34</f>
        <v>0</v>
      </c>
    </row>
    <row r="35" spans="1:22" ht="5.0999999999999996" customHeight="1" x14ac:dyDescent="0.25">
      <c r="A35" s="101"/>
      <c r="B35" s="92"/>
      <c r="C35" s="102"/>
      <c r="D35" s="92"/>
      <c r="E35" s="92"/>
      <c r="F35" s="103"/>
      <c r="G35" s="104"/>
      <c r="H35" s="104"/>
      <c r="I35" s="104"/>
    </row>
    <row r="36" spans="1:22" ht="30" customHeight="1" x14ac:dyDescent="0.25">
      <c r="A36" s="108" t="s">
        <v>59</v>
      </c>
      <c r="B36" s="109" t="s">
        <v>32</v>
      </c>
      <c r="C36" s="114" t="s">
        <v>33</v>
      </c>
      <c r="D36" s="124" t="s">
        <v>88</v>
      </c>
      <c r="E36" s="78"/>
      <c r="F36" s="79"/>
      <c r="G36" s="111"/>
      <c r="H36" s="111"/>
      <c r="I36" s="111"/>
    </row>
    <row r="37" spans="1:22" ht="5.0999999999999996" customHeight="1" x14ac:dyDescent="0.25">
      <c r="A37" s="101"/>
      <c r="B37" s="92"/>
      <c r="C37" s="102"/>
      <c r="D37" s="92"/>
      <c r="E37" s="92"/>
      <c r="F37" s="103"/>
      <c r="G37" s="104"/>
      <c r="H37" s="104"/>
      <c r="I37" s="104"/>
      <c r="J37" s="112"/>
      <c r="K37" s="112"/>
      <c r="L37" s="112"/>
      <c r="M37" s="112"/>
      <c r="N37" s="112"/>
      <c r="O37" s="112"/>
      <c r="P37" s="112"/>
      <c r="Q37" s="112"/>
      <c r="R37" s="112"/>
      <c r="S37" s="112"/>
      <c r="T37" s="112"/>
      <c r="U37" s="112"/>
      <c r="V37" s="112"/>
    </row>
    <row r="38" spans="1:22" ht="18" customHeight="1" x14ac:dyDescent="0.25">
      <c r="A38" s="125" t="s">
        <v>61</v>
      </c>
      <c r="B38" s="126" t="s">
        <v>32</v>
      </c>
      <c r="C38" s="127" t="s">
        <v>33</v>
      </c>
      <c r="D38" s="126" t="s">
        <v>277</v>
      </c>
      <c r="E38" s="78"/>
      <c r="F38" s="79"/>
      <c r="G38" s="111"/>
      <c r="H38" s="111"/>
      <c r="I38" s="111"/>
    </row>
    <row r="39" spans="1:22" ht="5.0999999999999996" customHeight="1" x14ac:dyDescent="0.25">
      <c r="A39" s="101"/>
      <c r="B39" s="92"/>
      <c r="C39" s="102"/>
      <c r="D39" s="92"/>
      <c r="E39" s="92"/>
      <c r="F39" s="103"/>
      <c r="G39" s="104"/>
      <c r="H39" s="104"/>
      <c r="I39" s="104"/>
    </row>
    <row r="40" spans="1:22" ht="27" x14ac:dyDescent="0.25">
      <c r="A40" s="120" t="s">
        <v>62</v>
      </c>
      <c r="B40" s="98" t="s">
        <v>36</v>
      </c>
      <c r="C40" s="122" t="s">
        <v>33</v>
      </c>
      <c r="D40" s="98" t="s">
        <v>278</v>
      </c>
      <c r="E40" s="78"/>
      <c r="F40" s="79"/>
      <c r="G40" s="100">
        <v>5</v>
      </c>
      <c r="H40" s="100"/>
      <c r="I40" s="100">
        <f>H40*G40</f>
        <v>0</v>
      </c>
    </row>
    <row r="41" spans="1:22" ht="5.0999999999999996" customHeight="1" x14ac:dyDescent="0.25">
      <c r="A41" s="101"/>
      <c r="B41" s="92"/>
      <c r="C41" s="102"/>
      <c r="D41" s="92"/>
      <c r="E41" s="92"/>
      <c r="F41" s="103"/>
      <c r="G41" s="104"/>
      <c r="H41" s="104"/>
      <c r="I41" s="104"/>
    </row>
    <row r="42" spans="1:22" ht="27" x14ac:dyDescent="0.25">
      <c r="A42" s="120" t="s">
        <v>64</v>
      </c>
      <c r="B42" s="98" t="s">
        <v>36</v>
      </c>
      <c r="C42" s="122" t="s">
        <v>33</v>
      </c>
      <c r="D42" s="98" t="s">
        <v>244</v>
      </c>
      <c r="E42" s="78"/>
      <c r="F42" s="79"/>
      <c r="G42" s="100">
        <v>5</v>
      </c>
      <c r="H42" s="100"/>
      <c r="I42" s="100">
        <f t="shared" ref="I42" si="1">H42*G42</f>
        <v>0</v>
      </c>
    </row>
    <row r="43" spans="1:22" ht="5.0999999999999996" customHeight="1" x14ac:dyDescent="0.25">
      <c r="A43" s="101"/>
      <c r="B43" s="92"/>
      <c r="C43" s="102"/>
      <c r="D43" s="92"/>
      <c r="E43" s="92"/>
      <c r="F43" s="103"/>
      <c r="G43" s="104"/>
      <c r="H43" s="104"/>
      <c r="I43" s="104"/>
    </row>
    <row r="44" spans="1:22" ht="42" customHeight="1" x14ac:dyDescent="0.25">
      <c r="A44" s="120" t="s">
        <v>66</v>
      </c>
      <c r="B44" s="98" t="s">
        <v>36</v>
      </c>
      <c r="C44" s="122" t="s">
        <v>33</v>
      </c>
      <c r="D44" s="98" t="s">
        <v>56</v>
      </c>
      <c r="E44" s="78"/>
      <c r="F44" s="79"/>
      <c r="G44" s="99">
        <v>7</v>
      </c>
      <c r="H44" s="99"/>
      <c r="I44" s="100">
        <f t="shared" ref="I44:I63" si="2">H44*G44</f>
        <v>0</v>
      </c>
      <c r="J44" s="112"/>
      <c r="K44" s="112"/>
      <c r="L44" s="112"/>
      <c r="M44" s="112"/>
      <c r="N44" s="112"/>
      <c r="O44" s="112"/>
      <c r="P44" s="112"/>
      <c r="Q44" s="112"/>
      <c r="R44" s="112"/>
      <c r="S44" s="112"/>
      <c r="T44" s="112"/>
      <c r="U44" s="112"/>
      <c r="V44" s="112"/>
    </row>
    <row r="45" spans="1:22" ht="5.0999999999999996" customHeight="1" x14ac:dyDescent="0.25">
      <c r="A45" s="101"/>
      <c r="B45" s="92"/>
      <c r="C45" s="102"/>
      <c r="D45" s="92"/>
      <c r="E45" s="92"/>
      <c r="F45" s="103"/>
      <c r="G45" s="104"/>
      <c r="H45" s="104"/>
      <c r="I45" s="104"/>
    </row>
    <row r="46" spans="1:22" ht="67.5" x14ac:dyDescent="0.25">
      <c r="A46" s="108" t="s">
        <v>239</v>
      </c>
      <c r="B46" s="109" t="s">
        <v>32</v>
      </c>
      <c r="C46" s="110" t="s">
        <v>33</v>
      </c>
      <c r="D46" s="109" t="s">
        <v>58</v>
      </c>
      <c r="E46" s="78"/>
      <c r="F46" s="79"/>
      <c r="G46" s="111"/>
      <c r="H46" s="111"/>
      <c r="I46" s="111"/>
    </row>
    <row r="47" spans="1:22" ht="5.0999999999999996" customHeight="1" x14ac:dyDescent="0.25">
      <c r="A47" s="101"/>
      <c r="B47" s="92"/>
      <c r="C47" s="102"/>
      <c r="D47" s="92"/>
      <c r="E47" s="92"/>
      <c r="F47" s="103"/>
      <c r="G47" s="104"/>
      <c r="H47" s="104"/>
      <c r="I47" s="104"/>
    </row>
    <row r="48" spans="1:22" ht="57" customHeight="1" x14ac:dyDescent="0.25">
      <c r="A48" s="120" t="s">
        <v>240</v>
      </c>
      <c r="B48" s="98" t="s">
        <v>36</v>
      </c>
      <c r="C48" s="122" t="s">
        <v>33</v>
      </c>
      <c r="D48" s="98" t="s">
        <v>60</v>
      </c>
      <c r="E48" s="78"/>
      <c r="F48" s="79"/>
      <c r="G48" s="100">
        <v>3</v>
      </c>
      <c r="H48" s="100"/>
      <c r="I48" s="100">
        <f t="shared" si="2"/>
        <v>0</v>
      </c>
    </row>
    <row r="49" spans="1:22" ht="5.0999999999999996" customHeight="1" x14ac:dyDescent="0.25">
      <c r="A49" s="101"/>
      <c r="B49" s="92"/>
      <c r="C49" s="102"/>
      <c r="D49" s="92"/>
      <c r="E49" s="92"/>
      <c r="F49" s="103"/>
      <c r="G49" s="104"/>
      <c r="H49" s="104"/>
      <c r="I49" s="104"/>
    </row>
    <row r="50" spans="1:22" ht="54" x14ac:dyDescent="0.25">
      <c r="A50" s="120" t="s">
        <v>241</v>
      </c>
      <c r="B50" s="98" t="s">
        <v>36</v>
      </c>
      <c r="C50" s="122" t="s">
        <v>33</v>
      </c>
      <c r="D50" s="98" t="s">
        <v>232</v>
      </c>
      <c r="E50" s="78"/>
      <c r="F50" s="79"/>
      <c r="G50" s="100">
        <v>7</v>
      </c>
      <c r="H50" s="100"/>
      <c r="I50" s="100">
        <f t="shared" si="2"/>
        <v>0</v>
      </c>
    </row>
    <row r="51" spans="1:22" ht="5.0999999999999996" customHeight="1" x14ac:dyDescent="0.25">
      <c r="A51" s="128"/>
      <c r="B51" s="129"/>
      <c r="C51" s="130"/>
      <c r="D51" s="131"/>
      <c r="E51" s="131"/>
      <c r="F51" s="132"/>
      <c r="G51" s="132"/>
      <c r="H51" s="132"/>
      <c r="I51" s="132"/>
    </row>
    <row r="52" spans="1:22" ht="40.5" x14ac:dyDescent="0.25">
      <c r="A52" s="120" t="s">
        <v>242</v>
      </c>
      <c r="B52" s="98" t="s">
        <v>36</v>
      </c>
      <c r="C52" s="122" t="s">
        <v>33</v>
      </c>
      <c r="D52" s="98" t="s">
        <v>63</v>
      </c>
      <c r="E52" s="78"/>
      <c r="F52" s="79"/>
      <c r="G52" s="100">
        <v>5</v>
      </c>
      <c r="H52" s="100"/>
      <c r="I52" s="100">
        <f t="shared" si="2"/>
        <v>0</v>
      </c>
    </row>
    <row r="53" spans="1:22" ht="5.0999999999999996" customHeight="1" x14ac:dyDescent="0.25">
      <c r="A53" s="101"/>
      <c r="B53" s="92"/>
      <c r="C53" s="102"/>
      <c r="D53" s="92"/>
      <c r="E53" s="92"/>
      <c r="F53" s="103"/>
      <c r="G53" s="104"/>
      <c r="H53" s="104"/>
      <c r="I53" s="104"/>
    </row>
    <row r="54" spans="1:22" ht="27" x14ac:dyDescent="0.25">
      <c r="A54" s="108" t="s">
        <v>243</v>
      </c>
      <c r="B54" s="109" t="s">
        <v>32</v>
      </c>
      <c r="C54" s="110" t="s">
        <v>33</v>
      </c>
      <c r="D54" s="109" t="s">
        <v>65</v>
      </c>
      <c r="E54" s="78"/>
      <c r="F54" s="79"/>
      <c r="G54" s="111"/>
      <c r="H54" s="111"/>
      <c r="I54" s="111"/>
    </row>
    <row r="55" spans="1:22" ht="5.0999999999999996" customHeight="1" x14ac:dyDescent="0.25">
      <c r="A55" s="101"/>
      <c r="B55" s="92"/>
      <c r="C55" s="102"/>
      <c r="D55" s="92"/>
      <c r="E55" s="92"/>
      <c r="F55" s="103"/>
      <c r="G55" s="104"/>
      <c r="H55" s="104"/>
      <c r="I55" s="104"/>
    </row>
    <row r="56" spans="1:22" ht="40.5" customHeight="1" x14ac:dyDescent="0.25">
      <c r="A56" s="120" t="s">
        <v>288</v>
      </c>
      <c r="B56" s="98" t="s">
        <v>36</v>
      </c>
      <c r="C56" s="122" t="s">
        <v>33</v>
      </c>
      <c r="D56" s="105" t="s">
        <v>294</v>
      </c>
      <c r="E56" s="78"/>
      <c r="F56" s="79"/>
      <c r="G56" s="100">
        <v>7</v>
      </c>
      <c r="H56" s="100"/>
      <c r="I56" s="100">
        <f t="shared" si="2"/>
        <v>0</v>
      </c>
    </row>
    <row r="57" spans="1:22" ht="5.0999999999999996" customHeight="1" x14ac:dyDescent="0.25">
      <c r="A57" s="101"/>
      <c r="B57" s="92"/>
      <c r="C57" s="102"/>
      <c r="D57" s="92"/>
      <c r="E57" s="92"/>
      <c r="F57" s="103"/>
      <c r="G57" s="104"/>
      <c r="H57" s="104"/>
      <c r="I57" s="104"/>
    </row>
    <row r="58" spans="1:22" ht="40.5" customHeight="1" x14ac:dyDescent="0.25">
      <c r="A58" s="108" t="s">
        <v>292</v>
      </c>
      <c r="B58" s="109" t="s">
        <v>32</v>
      </c>
      <c r="C58" s="110" t="s">
        <v>33</v>
      </c>
      <c r="D58" s="109" t="s">
        <v>293</v>
      </c>
      <c r="E58" s="78"/>
      <c r="F58" s="79"/>
      <c r="G58" s="111"/>
      <c r="H58" s="111"/>
      <c r="I58" s="111"/>
    </row>
    <row r="59" spans="1:22" ht="5.0999999999999996" customHeight="1" x14ac:dyDescent="0.25">
      <c r="A59" s="101"/>
      <c r="B59" s="92"/>
      <c r="C59" s="102"/>
      <c r="D59" s="92"/>
      <c r="E59" s="92"/>
      <c r="F59" s="103"/>
      <c r="G59" s="104"/>
      <c r="H59" s="104"/>
      <c r="I59" s="104"/>
    </row>
    <row r="60" spans="1:22" s="96" customFormat="1" x14ac:dyDescent="0.25">
      <c r="A60" s="232" t="s">
        <v>67</v>
      </c>
      <c r="B60" s="232"/>
      <c r="C60" s="232"/>
      <c r="D60" s="232"/>
      <c r="E60" s="232"/>
      <c r="F60" s="232"/>
      <c r="G60" s="232"/>
      <c r="H60" s="232"/>
      <c r="I60" s="232"/>
      <c r="J60" s="107"/>
      <c r="K60" s="107"/>
      <c r="L60" s="107"/>
      <c r="M60" s="107"/>
      <c r="N60" s="107"/>
      <c r="O60" s="107"/>
      <c r="P60" s="107"/>
      <c r="Q60" s="107"/>
      <c r="R60" s="107"/>
      <c r="S60" s="107"/>
      <c r="T60" s="107"/>
      <c r="U60" s="107"/>
      <c r="V60" s="107"/>
    </row>
    <row r="61" spans="1:22" ht="41.25" customHeight="1" x14ac:dyDescent="0.25">
      <c r="A61" s="108" t="s">
        <v>128</v>
      </c>
      <c r="B61" s="109" t="s">
        <v>32</v>
      </c>
      <c r="C61" s="114" t="s">
        <v>33</v>
      </c>
      <c r="D61" s="109" t="s">
        <v>69</v>
      </c>
      <c r="E61" s="78"/>
      <c r="F61" s="79"/>
      <c r="G61" s="111"/>
      <c r="H61" s="111"/>
      <c r="I61" s="111"/>
    </row>
    <row r="62" spans="1:22" ht="5.0999999999999996" customHeight="1" x14ac:dyDescent="0.25">
      <c r="A62" s="101"/>
      <c r="B62" s="92"/>
      <c r="C62" s="102"/>
      <c r="D62" s="92"/>
      <c r="E62" s="92"/>
      <c r="F62" s="103"/>
      <c r="G62" s="104"/>
      <c r="H62" s="104"/>
      <c r="I62" s="104"/>
    </row>
    <row r="63" spans="1:22" ht="40.5" x14ac:dyDescent="0.25">
      <c r="A63" s="120" t="s">
        <v>68</v>
      </c>
      <c r="B63" s="98" t="s">
        <v>36</v>
      </c>
      <c r="C63" s="122" t="s">
        <v>33</v>
      </c>
      <c r="D63" s="133" t="s">
        <v>223</v>
      </c>
      <c r="E63" s="78"/>
      <c r="F63" s="79"/>
      <c r="G63" s="100">
        <v>5</v>
      </c>
      <c r="H63" s="100"/>
      <c r="I63" s="100">
        <f t="shared" si="2"/>
        <v>0</v>
      </c>
    </row>
    <row r="64" spans="1:22" ht="5.0999999999999996" customHeight="1" x14ac:dyDescent="0.25">
      <c r="A64" s="101"/>
      <c r="B64" s="92"/>
      <c r="C64" s="102"/>
      <c r="D64" s="92"/>
      <c r="E64" s="92"/>
      <c r="F64" s="103"/>
      <c r="G64" s="104"/>
      <c r="H64" s="104"/>
      <c r="I64" s="104"/>
    </row>
    <row r="65" spans="1:22" ht="67.5" x14ac:dyDescent="0.25">
      <c r="A65" s="108" t="s">
        <v>70</v>
      </c>
      <c r="B65" s="109" t="s">
        <v>32</v>
      </c>
      <c r="C65" s="110" t="s">
        <v>33</v>
      </c>
      <c r="D65" s="109" t="s">
        <v>246</v>
      </c>
      <c r="E65" s="78"/>
      <c r="F65" s="79"/>
      <c r="G65" s="111"/>
      <c r="H65" s="111"/>
      <c r="I65" s="111"/>
    </row>
    <row r="66" spans="1:22" ht="5.0999999999999996" customHeight="1" x14ac:dyDescent="0.25">
      <c r="A66" s="101"/>
      <c r="B66" s="92"/>
      <c r="C66" s="102"/>
      <c r="D66" s="92"/>
      <c r="E66" s="92"/>
      <c r="F66" s="103"/>
      <c r="G66" s="104"/>
      <c r="H66" s="104"/>
      <c r="I66" s="104"/>
    </row>
    <row r="67" spans="1:22" ht="40.5" x14ac:dyDescent="0.25">
      <c r="A67" s="108" t="s">
        <v>71</v>
      </c>
      <c r="B67" s="109" t="s">
        <v>32</v>
      </c>
      <c r="C67" s="110" t="s">
        <v>33</v>
      </c>
      <c r="D67" s="109" t="s">
        <v>73</v>
      </c>
      <c r="E67" s="78"/>
      <c r="F67" s="79"/>
      <c r="G67" s="111"/>
      <c r="H67" s="111"/>
      <c r="I67" s="111"/>
    </row>
    <row r="68" spans="1:22" ht="5.0999999999999996" customHeight="1" x14ac:dyDescent="0.25">
      <c r="A68" s="101"/>
      <c r="B68" s="92"/>
      <c r="C68" s="102"/>
      <c r="D68" s="92"/>
      <c r="E68" s="92"/>
      <c r="F68" s="103"/>
      <c r="G68" s="104"/>
      <c r="H68" s="104"/>
      <c r="I68" s="104"/>
    </row>
    <row r="69" spans="1:22" ht="27" x14ac:dyDescent="0.25">
      <c r="A69" s="108" t="s">
        <v>72</v>
      </c>
      <c r="B69" s="109" t="s">
        <v>32</v>
      </c>
      <c r="C69" s="110" t="s">
        <v>33</v>
      </c>
      <c r="D69" s="109" t="s">
        <v>75</v>
      </c>
      <c r="E69" s="78"/>
      <c r="F69" s="79"/>
      <c r="G69" s="111"/>
      <c r="H69" s="111"/>
      <c r="I69" s="111"/>
    </row>
    <row r="70" spans="1:22" ht="5.0999999999999996" customHeight="1" x14ac:dyDescent="0.25">
      <c r="A70" s="101"/>
      <c r="B70" s="92"/>
      <c r="C70" s="102"/>
      <c r="D70" s="92"/>
      <c r="E70" s="92"/>
      <c r="F70" s="103"/>
      <c r="G70" s="104"/>
      <c r="H70" s="104"/>
      <c r="I70" s="104"/>
    </row>
    <row r="71" spans="1:22" s="96" customFormat="1" x14ac:dyDescent="0.25">
      <c r="A71" s="232" t="s">
        <v>76</v>
      </c>
      <c r="B71" s="232"/>
      <c r="C71" s="232"/>
      <c r="D71" s="232"/>
      <c r="E71" s="232"/>
      <c r="F71" s="232"/>
      <c r="G71" s="232"/>
      <c r="H71" s="232"/>
      <c r="I71" s="232"/>
      <c r="J71" s="107"/>
      <c r="K71" s="107"/>
      <c r="L71" s="107"/>
      <c r="M71" s="107"/>
      <c r="N71" s="107"/>
      <c r="O71" s="107"/>
      <c r="P71" s="107"/>
      <c r="Q71" s="107"/>
      <c r="R71" s="107"/>
      <c r="S71" s="107"/>
      <c r="T71" s="107"/>
      <c r="U71" s="107"/>
      <c r="V71" s="107"/>
    </row>
    <row r="72" spans="1:22" ht="27" x14ac:dyDescent="0.25">
      <c r="A72" s="125" t="s">
        <v>77</v>
      </c>
      <c r="B72" s="109" t="s">
        <v>32</v>
      </c>
      <c r="C72" s="127" t="s">
        <v>33</v>
      </c>
      <c r="D72" s="126" t="s">
        <v>224</v>
      </c>
      <c r="E72" s="78"/>
      <c r="F72" s="79"/>
      <c r="G72" s="111"/>
      <c r="H72" s="111"/>
      <c r="I72" s="111"/>
    </row>
    <row r="73" spans="1:22" ht="5.0999999999999996" customHeight="1" x14ac:dyDescent="0.25">
      <c r="A73" s="101"/>
      <c r="B73" s="92"/>
      <c r="C73" s="102"/>
      <c r="D73" s="92"/>
      <c r="E73" s="92"/>
      <c r="F73" s="103"/>
      <c r="G73" s="104"/>
      <c r="H73" s="104"/>
      <c r="I73" s="104"/>
    </row>
    <row r="74" spans="1:22" ht="55.5" customHeight="1" x14ac:dyDescent="0.25">
      <c r="A74" s="126" t="s">
        <v>78</v>
      </c>
      <c r="B74" s="109" t="s">
        <v>32</v>
      </c>
      <c r="C74" s="134" t="s">
        <v>33</v>
      </c>
      <c r="D74" s="126" t="s">
        <v>79</v>
      </c>
      <c r="E74" s="78"/>
      <c r="F74" s="79"/>
      <c r="G74" s="111"/>
      <c r="H74" s="111"/>
      <c r="I74" s="111"/>
    </row>
    <row r="75" spans="1:22" ht="5.0999999999999996" customHeight="1" x14ac:dyDescent="0.25">
      <c r="A75" s="101"/>
      <c r="B75" s="92"/>
      <c r="C75" s="102"/>
      <c r="D75" s="92"/>
      <c r="E75" s="92"/>
      <c r="F75" s="103"/>
      <c r="G75" s="104"/>
      <c r="H75" s="104"/>
      <c r="I75" s="104"/>
    </row>
    <row r="76" spans="1:22" ht="27" x14ac:dyDescent="0.25">
      <c r="A76" s="108" t="s">
        <v>80</v>
      </c>
      <c r="B76" s="109" t="s">
        <v>32</v>
      </c>
      <c r="C76" s="110" t="s">
        <v>33</v>
      </c>
      <c r="D76" s="109" t="s">
        <v>81</v>
      </c>
      <c r="E76" s="78"/>
      <c r="F76" s="79"/>
      <c r="G76" s="111"/>
      <c r="H76" s="111"/>
      <c r="I76" s="111"/>
    </row>
    <row r="77" spans="1:22" ht="5.0999999999999996" customHeight="1" x14ac:dyDescent="0.25">
      <c r="A77" s="101"/>
      <c r="B77" s="92"/>
      <c r="C77" s="102"/>
      <c r="D77" s="92"/>
      <c r="E77" s="92"/>
      <c r="F77" s="103"/>
      <c r="G77" s="104"/>
      <c r="H77" s="104"/>
      <c r="I77" s="104"/>
    </row>
    <row r="78" spans="1:22" ht="40.5" x14ac:dyDescent="0.25">
      <c r="A78" s="135" t="s">
        <v>82</v>
      </c>
      <c r="B78" s="109" t="s">
        <v>32</v>
      </c>
      <c r="C78" s="114" t="s">
        <v>33</v>
      </c>
      <c r="D78" s="136" t="s">
        <v>225</v>
      </c>
      <c r="E78" s="78"/>
      <c r="F78" s="79"/>
      <c r="G78" s="111"/>
      <c r="H78" s="111"/>
      <c r="I78" s="111"/>
    </row>
    <row r="79" spans="1:22" ht="5.0999999999999996" customHeight="1" x14ac:dyDescent="0.25">
      <c r="A79" s="101"/>
      <c r="B79" s="92"/>
      <c r="C79" s="102"/>
      <c r="D79" s="92"/>
      <c r="E79" s="92"/>
      <c r="F79" s="103"/>
      <c r="G79" s="104"/>
      <c r="H79" s="104"/>
      <c r="I79" s="104"/>
    </row>
    <row r="80" spans="1:22" ht="27" x14ac:dyDescent="0.25">
      <c r="A80" s="137" t="s">
        <v>84</v>
      </c>
      <c r="B80" s="109" t="s">
        <v>32</v>
      </c>
      <c r="C80" s="138" t="s">
        <v>33</v>
      </c>
      <c r="D80" s="109" t="s">
        <v>89</v>
      </c>
      <c r="E80" s="78"/>
      <c r="F80" s="79"/>
      <c r="G80" s="111"/>
      <c r="H80" s="111"/>
      <c r="I80" s="111"/>
    </row>
    <row r="81" spans="1:22" ht="5.0999999999999996" customHeight="1" x14ac:dyDescent="0.25">
      <c r="A81" s="101"/>
      <c r="B81" s="92"/>
      <c r="C81" s="102"/>
      <c r="D81" s="92"/>
      <c r="E81" s="92"/>
      <c r="F81" s="103"/>
      <c r="G81" s="104"/>
      <c r="H81" s="104"/>
      <c r="I81" s="104"/>
    </row>
    <row r="82" spans="1:22" ht="55.5" customHeight="1" x14ac:dyDescent="0.25">
      <c r="A82" s="139" t="s">
        <v>86</v>
      </c>
      <c r="B82" s="109" t="s">
        <v>32</v>
      </c>
      <c r="C82" s="114" t="s">
        <v>33</v>
      </c>
      <c r="D82" s="109" t="s">
        <v>85</v>
      </c>
      <c r="E82" s="78"/>
      <c r="F82" s="79"/>
      <c r="G82" s="111"/>
      <c r="H82" s="111"/>
      <c r="I82" s="111"/>
    </row>
    <row r="83" spans="1:22" ht="5.0999999999999996" customHeight="1" x14ac:dyDescent="0.25">
      <c r="A83" s="103"/>
      <c r="B83" s="92"/>
      <c r="C83" s="102"/>
      <c r="D83" s="92"/>
      <c r="E83" s="92"/>
      <c r="F83" s="103"/>
      <c r="G83" s="104"/>
      <c r="H83" s="104"/>
      <c r="I83" s="104"/>
    </row>
    <row r="84" spans="1:22" s="96" customFormat="1" x14ac:dyDescent="0.25">
      <c r="A84" s="233" t="s">
        <v>90</v>
      </c>
      <c r="B84" s="233"/>
      <c r="C84" s="233"/>
      <c r="D84" s="233"/>
      <c r="E84" s="233"/>
      <c r="F84" s="233"/>
      <c r="G84" s="233"/>
      <c r="H84" s="233"/>
      <c r="I84" s="233"/>
    </row>
    <row r="85" spans="1:22" ht="60.75" customHeight="1" x14ac:dyDescent="0.25">
      <c r="A85" s="137" t="s">
        <v>91</v>
      </c>
      <c r="B85" s="109" t="s">
        <v>32</v>
      </c>
      <c r="C85" s="114" t="s">
        <v>33</v>
      </c>
      <c r="D85" s="109" t="s">
        <v>92</v>
      </c>
      <c r="E85" s="78"/>
      <c r="F85" s="79"/>
      <c r="G85" s="111"/>
      <c r="H85" s="111"/>
      <c r="I85" s="111"/>
    </row>
    <row r="86" spans="1:22" ht="5.0999999999999996" customHeight="1" x14ac:dyDescent="0.25">
      <c r="A86" s="101"/>
      <c r="B86" s="129"/>
      <c r="C86" s="140"/>
      <c r="D86" s="129"/>
      <c r="E86" s="131"/>
      <c r="F86" s="132"/>
      <c r="G86" s="132"/>
      <c r="H86" s="132"/>
      <c r="I86" s="132"/>
      <c r="J86" s="112"/>
      <c r="K86" s="112"/>
      <c r="L86" s="112"/>
      <c r="M86" s="112"/>
      <c r="N86" s="112"/>
      <c r="O86" s="112"/>
      <c r="P86" s="112"/>
      <c r="Q86" s="112"/>
      <c r="R86" s="112"/>
      <c r="S86" s="112"/>
      <c r="T86" s="112"/>
      <c r="U86" s="112"/>
      <c r="V86" s="112"/>
    </row>
    <row r="87" spans="1:22" ht="128.25" customHeight="1" x14ac:dyDescent="0.25">
      <c r="A87" s="136" t="s">
        <v>93</v>
      </c>
      <c r="B87" s="109" t="s">
        <v>32</v>
      </c>
      <c r="C87" s="141" t="s">
        <v>33</v>
      </c>
      <c r="D87" s="109" t="s">
        <v>233</v>
      </c>
      <c r="E87" s="78"/>
      <c r="F87" s="79"/>
      <c r="G87" s="111"/>
      <c r="H87" s="111"/>
      <c r="I87" s="111"/>
    </row>
    <row r="88" spans="1:22" ht="5.0999999999999996" customHeight="1" x14ac:dyDescent="0.25">
      <c r="A88" s="128"/>
      <c r="B88" s="129"/>
      <c r="C88" s="140"/>
      <c r="D88" s="129"/>
      <c r="E88" s="131"/>
      <c r="F88" s="132"/>
      <c r="G88" s="132"/>
      <c r="H88" s="132"/>
      <c r="I88" s="132"/>
    </row>
    <row r="89" spans="1:22" ht="27" x14ac:dyDescent="0.25">
      <c r="A89" s="136" t="s">
        <v>94</v>
      </c>
      <c r="B89" s="109" t="s">
        <v>32</v>
      </c>
      <c r="C89" s="141" t="s">
        <v>33</v>
      </c>
      <c r="D89" s="109" t="s">
        <v>248</v>
      </c>
      <c r="E89" s="78"/>
      <c r="F89" s="79"/>
      <c r="G89" s="111"/>
      <c r="H89" s="111"/>
      <c r="I89" s="111"/>
    </row>
    <row r="90" spans="1:22" ht="5.0999999999999996" customHeight="1" x14ac:dyDescent="0.25">
      <c r="A90" s="128"/>
      <c r="B90" s="129"/>
      <c r="C90" s="140"/>
      <c r="D90" s="129"/>
      <c r="E90" s="131"/>
      <c r="F90" s="132"/>
      <c r="G90" s="132"/>
      <c r="H90" s="132"/>
      <c r="I90" s="132"/>
    </row>
    <row r="91" spans="1:22" ht="40.5" x14ac:dyDescent="0.25">
      <c r="A91" s="139" t="s">
        <v>95</v>
      </c>
      <c r="B91" s="109" t="s">
        <v>32</v>
      </c>
      <c r="C91" s="114" t="s">
        <v>33</v>
      </c>
      <c r="D91" s="109" t="s">
        <v>249</v>
      </c>
      <c r="E91" s="78"/>
      <c r="F91" s="79"/>
      <c r="G91" s="111"/>
      <c r="H91" s="111"/>
      <c r="I91" s="111"/>
    </row>
    <row r="92" spans="1:22" ht="5.0999999999999996" customHeight="1" x14ac:dyDescent="0.25">
      <c r="A92" s="101"/>
      <c r="B92" s="92"/>
      <c r="C92" s="102"/>
      <c r="D92" s="92"/>
      <c r="E92" s="92"/>
      <c r="F92" s="103"/>
      <c r="G92" s="104"/>
      <c r="H92" s="104"/>
      <c r="I92" s="104"/>
    </row>
    <row r="93" spans="1:22" ht="40.5" x14ac:dyDescent="0.25">
      <c r="A93" s="120" t="s">
        <v>96</v>
      </c>
      <c r="B93" s="98" t="s">
        <v>36</v>
      </c>
      <c r="C93" s="100" t="s">
        <v>33</v>
      </c>
      <c r="D93" s="98" t="s">
        <v>247</v>
      </c>
      <c r="E93" s="78"/>
      <c r="F93" s="79"/>
      <c r="G93" s="100">
        <v>3</v>
      </c>
      <c r="H93" s="100"/>
      <c r="I93" s="100">
        <f>H93*G93</f>
        <v>0</v>
      </c>
    </row>
    <row r="94" spans="1:22" ht="5.0999999999999996" customHeight="1" x14ac:dyDescent="0.25">
      <c r="A94" s="142"/>
      <c r="B94" s="143"/>
      <c r="C94" s="144"/>
      <c r="D94" s="143"/>
      <c r="E94" s="143"/>
      <c r="F94" s="145"/>
      <c r="G94" s="146"/>
      <c r="H94" s="146"/>
      <c r="I94" s="147"/>
    </row>
    <row r="95" spans="1:22" ht="27" x14ac:dyDescent="0.25">
      <c r="A95" s="139" t="s">
        <v>250</v>
      </c>
      <c r="B95" s="109" t="s">
        <v>32</v>
      </c>
      <c r="C95" s="114" t="s">
        <v>33</v>
      </c>
      <c r="D95" s="109" t="s">
        <v>97</v>
      </c>
      <c r="E95" s="78"/>
      <c r="F95" s="79"/>
      <c r="G95" s="111"/>
      <c r="H95" s="111"/>
      <c r="I95" s="111"/>
    </row>
    <row r="96" spans="1:22" ht="5.0999999999999996" customHeight="1" x14ac:dyDescent="0.25">
      <c r="A96" s="103"/>
      <c r="B96" s="92"/>
      <c r="C96" s="102"/>
      <c r="D96" s="92"/>
      <c r="E96" s="92"/>
      <c r="F96" s="103"/>
      <c r="G96" s="104"/>
      <c r="H96" s="104"/>
      <c r="I96" s="104"/>
    </row>
    <row r="97" spans="1:22" s="94" customFormat="1" ht="40.5" x14ac:dyDescent="0.25">
      <c r="A97" s="148" t="s">
        <v>284</v>
      </c>
      <c r="B97" s="98" t="s">
        <v>36</v>
      </c>
      <c r="C97" s="149" t="s">
        <v>33</v>
      </c>
      <c r="D97" s="98" t="s">
        <v>182</v>
      </c>
      <c r="E97" s="78"/>
      <c r="F97" s="78"/>
      <c r="G97" s="100">
        <v>5</v>
      </c>
      <c r="H97" s="100"/>
      <c r="I97" s="100">
        <f>H97*G97</f>
        <v>0</v>
      </c>
    </row>
    <row r="98" spans="1:22" s="94" customFormat="1" ht="5.0999999999999996" customHeight="1" x14ac:dyDescent="0.25">
      <c r="A98" s="101"/>
      <c r="B98" s="92"/>
      <c r="C98" s="102"/>
      <c r="D98" s="92"/>
      <c r="E98" s="150"/>
      <c r="F98" s="92"/>
      <c r="G98" s="104"/>
      <c r="H98" s="104"/>
      <c r="I98" s="104"/>
    </row>
    <row r="99" spans="1:22" s="94" customFormat="1" ht="19.5" customHeight="1" x14ac:dyDescent="0.25">
      <c r="A99" s="151" t="s">
        <v>285</v>
      </c>
      <c r="B99" s="152" t="s">
        <v>32</v>
      </c>
      <c r="C99" s="114" t="s">
        <v>33</v>
      </c>
      <c r="D99" s="152" t="s">
        <v>183</v>
      </c>
      <c r="E99" s="78"/>
      <c r="F99" s="78"/>
      <c r="G99" s="111"/>
      <c r="H99" s="111"/>
      <c r="I99" s="111"/>
    </row>
    <row r="100" spans="1:22" s="94" customFormat="1" ht="5.0999999999999996" customHeight="1" x14ac:dyDescent="0.25">
      <c r="A100" s="101"/>
      <c r="B100" s="92"/>
      <c r="C100" s="102"/>
      <c r="D100" s="92"/>
      <c r="E100" s="150"/>
      <c r="F100" s="92"/>
      <c r="G100" s="104"/>
      <c r="H100" s="104"/>
      <c r="I100" s="104"/>
    </row>
    <row r="101" spans="1:22" s="94" customFormat="1" ht="27" x14ac:dyDescent="0.25">
      <c r="A101" s="153" t="s">
        <v>286</v>
      </c>
      <c r="B101" s="117" t="s">
        <v>40</v>
      </c>
      <c r="C101" s="154" t="s">
        <v>33</v>
      </c>
      <c r="D101" s="117" t="s">
        <v>282</v>
      </c>
      <c r="E101" s="78"/>
      <c r="F101" s="78"/>
      <c r="G101" s="111"/>
      <c r="H101" s="111"/>
      <c r="I101" s="111"/>
    </row>
    <row r="102" spans="1:22" s="94" customFormat="1" ht="5.0999999999999996" customHeight="1" x14ac:dyDescent="0.25">
      <c r="A102" s="101"/>
      <c r="B102" s="92"/>
      <c r="C102" s="102"/>
      <c r="D102" s="92"/>
      <c r="E102" s="150"/>
      <c r="F102" s="92"/>
      <c r="G102" s="92"/>
      <c r="H102" s="104"/>
      <c r="I102" s="104"/>
    </row>
    <row r="103" spans="1:22" s="96" customFormat="1" x14ac:dyDescent="0.25">
      <c r="A103" s="233" t="s">
        <v>253</v>
      </c>
      <c r="B103" s="233"/>
      <c r="C103" s="233"/>
      <c r="D103" s="233"/>
      <c r="E103" s="233"/>
      <c r="F103" s="233"/>
      <c r="G103" s="233"/>
      <c r="H103" s="233"/>
      <c r="I103" s="233"/>
    </row>
    <row r="104" spans="1:22" s="158" customFormat="1" ht="44.25" customHeight="1" x14ac:dyDescent="0.25">
      <c r="A104" s="155" t="s">
        <v>158</v>
      </c>
      <c r="B104" s="109" t="s">
        <v>32</v>
      </c>
      <c r="C104" s="75" t="s">
        <v>33</v>
      </c>
      <c r="D104" s="156" t="s">
        <v>251</v>
      </c>
      <c r="E104" s="78"/>
      <c r="F104" s="79"/>
      <c r="G104" s="111"/>
      <c r="H104" s="111"/>
      <c r="I104" s="157"/>
    </row>
    <row r="105" spans="1:22" ht="5.0999999999999996" customHeight="1" x14ac:dyDescent="0.25">
      <c r="A105" s="142"/>
      <c r="B105" s="143"/>
      <c r="C105" s="144"/>
      <c r="D105" s="143"/>
      <c r="E105" s="179"/>
      <c r="F105" s="180"/>
      <c r="G105" s="146"/>
      <c r="H105" s="146"/>
      <c r="I105" s="147"/>
    </row>
    <row r="106" spans="1:22" s="158" customFormat="1" ht="57" customHeight="1" x14ac:dyDescent="0.25">
      <c r="A106" s="159" t="s">
        <v>160</v>
      </c>
      <c r="B106" s="109" t="s">
        <v>32</v>
      </c>
      <c r="C106" s="75" t="s">
        <v>33</v>
      </c>
      <c r="D106" s="156" t="s">
        <v>252</v>
      </c>
      <c r="E106" s="78"/>
      <c r="F106" s="79"/>
      <c r="G106" s="111"/>
      <c r="H106" s="111"/>
      <c r="I106" s="111"/>
    </row>
    <row r="107" spans="1:22" ht="5.0999999999999996" customHeight="1" x14ac:dyDescent="0.25">
      <c r="A107" s="142"/>
      <c r="B107" s="143"/>
      <c r="C107" s="144"/>
      <c r="D107" s="143"/>
      <c r="E107" s="179"/>
      <c r="F107" s="180"/>
      <c r="G107" s="146"/>
      <c r="H107" s="146"/>
      <c r="I107" s="147"/>
    </row>
    <row r="108" spans="1:22" s="158" customFormat="1" ht="115.5" customHeight="1" x14ac:dyDescent="0.25">
      <c r="A108" s="76" t="s">
        <v>163</v>
      </c>
      <c r="B108" s="160" t="s">
        <v>32</v>
      </c>
      <c r="C108" s="77" t="s">
        <v>33</v>
      </c>
      <c r="D108" s="126" t="s">
        <v>254</v>
      </c>
      <c r="E108" s="78"/>
      <c r="F108" s="78"/>
      <c r="G108" s="161"/>
      <c r="H108" s="161"/>
      <c r="I108" s="161"/>
    </row>
    <row r="109" spans="1:22" ht="5.0999999999999996" customHeight="1" x14ac:dyDescent="0.25">
      <c r="A109" s="142"/>
      <c r="B109" s="143"/>
      <c r="C109" s="144"/>
      <c r="D109" s="143"/>
      <c r="E109" s="143"/>
      <c r="F109" s="145"/>
      <c r="G109" s="146"/>
      <c r="H109" s="146"/>
      <c r="I109" s="147"/>
    </row>
    <row r="110" spans="1:22" s="96" customFormat="1" x14ac:dyDescent="0.25">
      <c r="A110" s="233" t="s">
        <v>256</v>
      </c>
      <c r="B110" s="233"/>
      <c r="C110" s="233"/>
      <c r="D110" s="233"/>
      <c r="E110" s="233"/>
      <c r="F110" s="233"/>
      <c r="G110" s="233"/>
      <c r="H110" s="233"/>
      <c r="I110" s="233"/>
    </row>
    <row r="111" spans="1:22" ht="52.5" customHeight="1" x14ac:dyDescent="0.25">
      <c r="A111" s="137" t="s">
        <v>165</v>
      </c>
      <c r="B111" s="109" t="s">
        <v>32</v>
      </c>
      <c r="C111" s="114" t="s">
        <v>33</v>
      </c>
      <c r="D111" s="109" t="s">
        <v>296</v>
      </c>
      <c r="E111" s="78"/>
      <c r="F111" s="79"/>
      <c r="G111" s="111"/>
      <c r="H111" s="111"/>
      <c r="I111" s="111"/>
    </row>
    <row r="112" spans="1:22" ht="5.0999999999999996" customHeight="1" x14ac:dyDescent="0.25">
      <c r="A112" s="162"/>
      <c r="B112" s="129"/>
      <c r="C112" s="140"/>
      <c r="D112" s="129"/>
      <c r="E112" s="131"/>
      <c r="F112" s="132"/>
      <c r="G112" s="132"/>
      <c r="H112" s="132"/>
      <c r="I112" s="132"/>
      <c r="J112" s="112"/>
      <c r="K112" s="112"/>
      <c r="L112" s="112"/>
      <c r="M112" s="112"/>
      <c r="N112" s="112"/>
      <c r="O112" s="112"/>
      <c r="P112" s="112"/>
      <c r="Q112" s="112"/>
      <c r="R112" s="112"/>
      <c r="S112" s="112"/>
      <c r="T112" s="112"/>
      <c r="U112" s="112"/>
      <c r="V112" s="112"/>
    </row>
    <row r="113" spans="1:22" ht="60.75" customHeight="1" x14ac:dyDescent="0.25">
      <c r="A113" s="137" t="s">
        <v>258</v>
      </c>
      <c r="B113" s="109" t="s">
        <v>32</v>
      </c>
      <c r="C113" s="114" t="s">
        <v>33</v>
      </c>
      <c r="D113" s="109" t="s">
        <v>257</v>
      </c>
      <c r="E113" s="78"/>
      <c r="F113" s="79"/>
      <c r="G113" s="111"/>
      <c r="H113" s="111"/>
      <c r="I113" s="111"/>
    </row>
    <row r="114" spans="1:22" ht="5.0999999999999996" customHeight="1" x14ac:dyDescent="0.25">
      <c r="A114" s="142"/>
      <c r="B114" s="143"/>
      <c r="C114" s="144"/>
      <c r="D114" s="143"/>
      <c r="E114" s="143"/>
      <c r="F114" s="145"/>
      <c r="G114" s="146"/>
      <c r="H114" s="146"/>
      <c r="I114" s="147"/>
    </row>
    <row r="115" spans="1:22" s="96" customFormat="1" x14ac:dyDescent="0.25">
      <c r="A115" s="233" t="s">
        <v>255</v>
      </c>
      <c r="B115" s="233"/>
      <c r="C115" s="233"/>
      <c r="D115" s="233"/>
      <c r="E115" s="233"/>
      <c r="F115" s="233"/>
      <c r="G115" s="233"/>
      <c r="H115" s="233"/>
      <c r="I115" s="233"/>
    </row>
    <row r="116" spans="1:22" ht="60.75" customHeight="1" x14ac:dyDescent="0.25">
      <c r="A116" s="137" t="s">
        <v>169</v>
      </c>
      <c r="B116" s="109" t="s">
        <v>32</v>
      </c>
      <c r="C116" s="114" t="s">
        <v>33</v>
      </c>
      <c r="D116" s="109" t="s">
        <v>83</v>
      </c>
      <c r="E116" s="78"/>
      <c r="F116" s="79"/>
      <c r="G116" s="111"/>
      <c r="H116" s="111"/>
      <c r="I116" s="111"/>
    </row>
    <row r="117" spans="1:22" ht="5.0999999999999996" customHeight="1" x14ac:dyDescent="0.25">
      <c r="A117" s="162"/>
      <c r="B117" s="129"/>
      <c r="C117" s="140"/>
      <c r="D117" s="129"/>
      <c r="E117" s="131"/>
      <c r="F117" s="132"/>
      <c r="G117" s="132"/>
      <c r="H117" s="132"/>
      <c r="I117" s="132"/>
      <c r="J117" s="112"/>
      <c r="K117" s="112"/>
      <c r="L117" s="112"/>
      <c r="M117" s="112"/>
      <c r="N117" s="112"/>
      <c r="O117" s="112"/>
      <c r="P117" s="112"/>
      <c r="Q117" s="112"/>
      <c r="R117" s="112"/>
      <c r="S117" s="112"/>
      <c r="T117" s="112"/>
      <c r="U117" s="112"/>
      <c r="V117" s="112"/>
    </row>
    <row r="118" spans="1:22" s="96" customFormat="1" x14ac:dyDescent="0.25">
      <c r="A118" s="234"/>
      <c r="B118" s="235"/>
      <c r="C118" s="235"/>
      <c r="D118" s="235"/>
      <c r="E118" s="235"/>
      <c r="F118" s="235"/>
      <c r="G118" s="235"/>
      <c r="H118" s="235"/>
      <c r="I118" s="236"/>
    </row>
    <row r="119" spans="1:22" x14ac:dyDescent="0.25">
      <c r="F119" s="165" t="s">
        <v>98</v>
      </c>
      <c r="G119" s="166">
        <f>SUM(G7:G117)</f>
        <v>81</v>
      </c>
      <c r="H119" s="166"/>
      <c r="I119" s="167"/>
    </row>
    <row r="120" spans="1:22" ht="14.25" thickBot="1" x14ac:dyDescent="0.3">
      <c r="F120" s="168" t="s">
        <v>99</v>
      </c>
      <c r="G120" s="169"/>
      <c r="H120" s="169"/>
      <c r="I120" s="170">
        <f>SUM(I7:I117)</f>
        <v>0</v>
      </c>
    </row>
    <row r="121" spans="1:22" x14ac:dyDescent="0.25">
      <c r="F121" s="171" t="s">
        <v>100</v>
      </c>
      <c r="G121" s="172">
        <f>COUNTIF(B7:B117,"K.O.-Kriterium")</f>
        <v>35</v>
      </c>
      <c r="H121" s="173"/>
      <c r="I121" s="174"/>
    </row>
    <row r="122" spans="1:22" ht="14.25" thickBot="1" x14ac:dyDescent="0.3">
      <c r="F122" s="175" t="s">
        <v>101</v>
      </c>
      <c r="G122" s="176"/>
      <c r="H122" s="176"/>
      <c r="I122" s="177">
        <f>COUNTIF(H7:H117,"Ja")</f>
        <v>0</v>
      </c>
    </row>
  </sheetData>
  <sheetProtection algorithmName="SHA-512" hashValue="bffridxIt0z5PUExCBFM33abAZ/uxy5i+5JzD9TGp9G+M9gT2oc4AFPOTe/ykVC3eVFJJRQt2iVBH9FSp3JL7Q==" saltValue="4wKmHEGGf0UO/1EwYWlK2Q==" spinCount="100000" sheet="1" objects="1" scenarios="1"/>
  <mergeCells count="9">
    <mergeCell ref="A71:I71"/>
    <mergeCell ref="A84:I84"/>
    <mergeCell ref="A118:I118"/>
    <mergeCell ref="A6:I6"/>
    <mergeCell ref="A13:I13"/>
    <mergeCell ref="A60:I60"/>
    <mergeCell ref="A115:I115"/>
    <mergeCell ref="A103:I103"/>
    <mergeCell ref="A110:I110"/>
  </mergeCells>
  <dataValidations count="1">
    <dataValidation type="list" allowBlank="1" showErrorMessage="1" sqref="F7 F14 F16 F20 F22 F30 F32 F38 F44 F54 F48 F46 F61 F93 F82 F18 F28 F85:F91 F72 F74 F113 F67 F76 F69 F65 F63 F50:F52 F127 F129 F131 F133 F135 F137 F139 F141 F9 F40 F36 F34 F42 F26 F24 F78 F95 F116:F117 F104 F106 F111:F112 F11 F56 F58" xr:uid="{00F20001-001A-44E3-8AFC-007100F600BB}">
      <formula1>"Ja,Nein"</formula1>
    </dataValidation>
  </dataValidations>
  <pageMargins left="0.78750000000000009" right="0.78750000000000009" top="0.51180555555555596" bottom="0.31527777777777799" header="0" footer="0"/>
  <pageSetup paperSize="9" scale="69" fitToHeight="0" orientation="landscape" r:id="rId1"/>
  <headerFooter>
    <oddHeader>&amp;LAnlage 3.2 - Leistungsverzeichnis_V1</oddHeader>
    <oddFooter>&amp;LVergabe: N-ÖA/2025-05&amp;CSeite &amp;P von &amp;RTeil 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98"/>
  <sheetViews>
    <sheetView zoomScale="110" zoomScaleNormal="110" workbookViewId="0">
      <selection activeCell="D11" sqref="D11"/>
    </sheetView>
  </sheetViews>
  <sheetFormatPr baseColWidth="10" defaultColWidth="14.42578125" defaultRowHeight="13.5" x14ac:dyDescent="0.25"/>
  <cols>
    <col min="1" max="1" width="5.7109375" style="95" customWidth="1"/>
    <col min="2" max="2" width="15.7109375" style="95" customWidth="1"/>
    <col min="3" max="3" width="3.7109375" style="210" customWidth="1"/>
    <col min="4" max="4" width="50.7109375" style="95" customWidth="1"/>
    <col min="5" max="5" width="33.140625" style="95" customWidth="1"/>
    <col min="6" max="6" width="84.7109375" style="95" customWidth="1"/>
    <col min="7" max="7" width="19.7109375" style="95" customWidth="1"/>
    <col min="8" max="10" width="8.7109375" style="191" customWidth="1"/>
    <col min="11" max="11" width="56.85546875" style="95" customWidth="1"/>
    <col min="12" max="25" width="11" style="95" customWidth="1"/>
    <col min="26" max="16384" width="14.42578125" style="95"/>
  </cols>
  <sheetData>
    <row r="1" spans="1:11" x14ac:dyDescent="0.25">
      <c r="A1" s="181"/>
      <c r="B1" s="181"/>
      <c r="C1" s="182"/>
      <c r="D1" s="183"/>
      <c r="E1" s="81"/>
      <c r="F1" s="181"/>
      <c r="G1" s="181"/>
      <c r="H1" s="182"/>
      <c r="I1" s="182"/>
      <c r="J1" s="182"/>
      <c r="K1" s="94"/>
    </row>
    <row r="2" spans="1:11" s="189" customFormat="1" ht="15.75" x14ac:dyDescent="0.25">
      <c r="A2" s="84" t="s">
        <v>4</v>
      </c>
      <c r="B2" s="84"/>
      <c r="C2" s="184"/>
      <c r="D2" s="185"/>
      <c r="E2" s="186"/>
      <c r="F2" s="187"/>
      <c r="G2" s="187"/>
      <c r="H2" s="184"/>
      <c r="I2" s="184"/>
      <c r="J2" s="184"/>
      <c r="K2" s="188"/>
    </row>
    <row r="3" spans="1:11" x14ac:dyDescent="0.25">
      <c r="A3" s="181"/>
      <c r="B3" s="181"/>
      <c r="C3" s="182"/>
      <c r="D3" s="183"/>
      <c r="E3" s="81"/>
      <c r="F3" s="181"/>
      <c r="G3" s="181"/>
      <c r="H3" s="182"/>
      <c r="I3" s="182"/>
      <c r="J3" s="182"/>
      <c r="K3" s="94"/>
    </row>
    <row r="4" spans="1:11" x14ac:dyDescent="0.25">
      <c r="B4" s="190"/>
      <c r="C4" s="191"/>
      <c r="D4" s="192"/>
      <c r="E4" s="163"/>
      <c r="K4" s="94"/>
    </row>
    <row r="5" spans="1:11" ht="108.75" customHeight="1" x14ac:dyDescent="0.25">
      <c r="A5" s="89" t="s">
        <v>25</v>
      </c>
      <c r="B5" s="90" t="s">
        <v>23</v>
      </c>
      <c r="C5" s="91" t="s">
        <v>24</v>
      </c>
      <c r="D5" s="92" t="s">
        <v>26</v>
      </c>
      <c r="E5" s="92" t="s">
        <v>102</v>
      </c>
      <c r="F5" s="92" t="s">
        <v>27</v>
      </c>
      <c r="G5" s="92" t="s">
        <v>103</v>
      </c>
      <c r="H5" s="93" t="s">
        <v>16</v>
      </c>
      <c r="I5" s="93" t="s">
        <v>29</v>
      </c>
      <c r="J5" s="93" t="s">
        <v>30</v>
      </c>
      <c r="K5" s="94"/>
    </row>
    <row r="6" spans="1:11" s="193" customFormat="1" x14ac:dyDescent="0.25">
      <c r="A6" s="237" t="s">
        <v>104</v>
      </c>
      <c r="B6" s="238"/>
      <c r="C6" s="238"/>
      <c r="D6" s="238"/>
      <c r="E6" s="238"/>
      <c r="F6" s="238"/>
      <c r="G6" s="238"/>
      <c r="H6" s="238"/>
      <c r="I6" s="238"/>
      <c r="J6" s="239"/>
    </row>
    <row r="7" spans="1:11" s="94" customFormat="1" ht="164.25" customHeight="1" x14ac:dyDescent="0.25">
      <c r="A7" s="194" t="s">
        <v>106</v>
      </c>
      <c r="B7" s="109" t="s">
        <v>32</v>
      </c>
      <c r="C7" s="195" t="s">
        <v>105</v>
      </c>
      <c r="D7" s="109" t="s">
        <v>107</v>
      </c>
      <c r="E7" s="109" t="s">
        <v>108</v>
      </c>
      <c r="F7" s="78"/>
      <c r="G7" s="78"/>
      <c r="H7" s="111"/>
      <c r="I7" s="111"/>
      <c r="J7" s="111"/>
    </row>
    <row r="8" spans="1:11" s="94" customFormat="1" ht="5.0999999999999996" customHeight="1" x14ac:dyDescent="0.25">
      <c r="A8" s="101"/>
      <c r="B8" s="92"/>
      <c r="C8" s="102"/>
      <c r="D8" s="92"/>
      <c r="E8" s="150"/>
      <c r="F8" s="211"/>
      <c r="G8" s="211"/>
      <c r="H8" s="104"/>
      <c r="I8" s="104"/>
      <c r="J8" s="104"/>
    </row>
    <row r="9" spans="1:11" s="94" customFormat="1" ht="68.25" customHeight="1" x14ac:dyDescent="0.25">
      <c r="A9" s="194" t="s">
        <v>109</v>
      </c>
      <c r="B9" s="109" t="s">
        <v>32</v>
      </c>
      <c r="C9" s="195" t="s">
        <v>105</v>
      </c>
      <c r="D9" s="124" t="s">
        <v>236</v>
      </c>
      <c r="E9" s="109" t="s">
        <v>110</v>
      </c>
      <c r="F9" s="78"/>
      <c r="G9" s="78"/>
      <c r="H9" s="111"/>
      <c r="I9" s="111"/>
      <c r="J9" s="111"/>
    </row>
    <row r="10" spans="1:11" s="94" customFormat="1" ht="5.0999999999999996" customHeight="1" x14ac:dyDescent="0.25">
      <c r="A10" s="101"/>
      <c r="B10" s="92"/>
      <c r="C10" s="102"/>
      <c r="D10" s="92"/>
      <c r="E10" s="150"/>
      <c r="F10" s="211"/>
      <c r="G10" s="211"/>
      <c r="H10" s="104"/>
      <c r="I10" s="104"/>
      <c r="J10" s="104"/>
    </row>
    <row r="11" spans="1:11" s="94" customFormat="1" ht="40.5" x14ac:dyDescent="0.25">
      <c r="A11" s="194" t="s">
        <v>111</v>
      </c>
      <c r="B11" s="109" t="s">
        <v>32</v>
      </c>
      <c r="C11" s="195" t="s">
        <v>105</v>
      </c>
      <c r="D11" s="109" t="s">
        <v>113</v>
      </c>
      <c r="E11" s="109" t="s">
        <v>110</v>
      </c>
      <c r="F11" s="78"/>
      <c r="G11" s="78"/>
      <c r="H11" s="111"/>
      <c r="I11" s="111"/>
      <c r="J11" s="111"/>
    </row>
    <row r="12" spans="1:11" s="94" customFormat="1" ht="5.0999999999999996" customHeight="1" x14ac:dyDescent="0.25">
      <c r="A12" s="101"/>
      <c r="B12" s="92"/>
      <c r="C12" s="102"/>
      <c r="D12" s="92"/>
      <c r="E12" s="150"/>
      <c r="F12" s="211"/>
      <c r="G12" s="211"/>
      <c r="H12" s="104"/>
      <c r="I12" s="104"/>
      <c r="J12" s="104"/>
    </row>
    <row r="13" spans="1:11" s="94" customFormat="1" ht="54" x14ac:dyDescent="0.25">
      <c r="A13" s="139" t="s">
        <v>112</v>
      </c>
      <c r="B13" s="109" t="s">
        <v>32</v>
      </c>
      <c r="C13" s="114" t="s">
        <v>105</v>
      </c>
      <c r="D13" s="109" t="s">
        <v>115</v>
      </c>
      <c r="E13" s="109"/>
      <c r="F13" s="78"/>
      <c r="G13" s="78"/>
      <c r="H13" s="111"/>
      <c r="I13" s="111"/>
      <c r="J13" s="111"/>
    </row>
    <row r="14" spans="1:11" s="94" customFormat="1" ht="5.0999999999999996" customHeight="1" x14ac:dyDescent="0.25">
      <c r="A14" s="101"/>
      <c r="B14" s="92"/>
      <c r="C14" s="102"/>
      <c r="D14" s="92"/>
      <c r="E14" s="150"/>
      <c r="F14" s="211"/>
      <c r="G14" s="211"/>
      <c r="H14" s="104"/>
      <c r="I14" s="104"/>
      <c r="J14" s="104"/>
    </row>
    <row r="15" spans="1:11" s="94" customFormat="1" ht="72" customHeight="1" x14ac:dyDescent="0.25">
      <c r="A15" s="196" t="s">
        <v>114</v>
      </c>
      <c r="B15" s="117" t="s">
        <v>40</v>
      </c>
      <c r="C15" s="197" t="s">
        <v>105</v>
      </c>
      <c r="D15" s="117" t="s">
        <v>235</v>
      </c>
      <c r="E15" s="109"/>
      <c r="F15" s="78"/>
      <c r="G15" s="78"/>
      <c r="H15" s="111"/>
      <c r="I15" s="111"/>
      <c r="J15" s="111"/>
    </row>
    <row r="16" spans="1:11" s="94" customFormat="1" ht="5.0999999999999996" customHeight="1" x14ac:dyDescent="0.25">
      <c r="A16" s="198"/>
      <c r="B16" s="198"/>
      <c r="C16" s="199"/>
      <c r="D16" s="200"/>
      <c r="E16" s="198"/>
      <c r="F16" s="198"/>
      <c r="G16" s="200"/>
      <c r="H16" s="201"/>
      <c r="I16" s="201"/>
      <c r="J16" s="201"/>
      <c r="K16" s="202"/>
    </row>
    <row r="17" spans="1:12" s="193" customFormat="1" x14ac:dyDescent="0.25">
      <c r="A17" s="237" t="s">
        <v>116</v>
      </c>
      <c r="B17" s="238"/>
      <c r="C17" s="238"/>
      <c r="D17" s="238"/>
      <c r="E17" s="238"/>
      <c r="F17" s="238"/>
      <c r="G17" s="238"/>
      <c r="H17" s="238"/>
      <c r="I17" s="238"/>
      <c r="J17" s="239"/>
    </row>
    <row r="18" spans="1:12" s="94" customFormat="1" ht="135" x14ac:dyDescent="0.25">
      <c r="A18" s="194" t="s">
        <v>38</v>
      </c>
      <c r="B18" s="109" t="s">
        <v>32</v>
      </c>
      <c r="C18" s="195" t="s">
        <v>105</v>
      </c>
      <c r="D18" s="109" t="s">
        <v>117</v>
      </c>
      <c r="E18" s="109" t="s">
        <v>118</v>
      </c>
      <c r="F18" s="212"/>
      <c r="G18" s="78"/>
      <c r="H18" s="111"/>
      <c r="I18" s="111"/>
      <c r="J18" s="111"/>
    </row>
    <row r="19" spans="1:12" s="94" customFormat="1" ht="5.0999999999999996" customHeight="1" x14ac:dyDescent="0.25">
      <c r="A19" s="101"/>
      <c r="B19" s="92"/>
      <c r="C19" s="102"/>
      <c r="D19" s="92"/>
      <c r="E19" s="150"/>
      <c r="F19" s="211"/>
      <c r="G19" s="211"/>
      <c r="H19" s="104"/>
      <c r="I19" s="104"/>
      <c r="J19" s="104"/>
    </row>
    <row r="20" spans="1:12" s="94" customFormat="1" ht="94.5" x14ac:dyDescent="0.25">
      <c r="A20" s="109" t="s">
        <v>41</v>
      </c>
      <c r="B20" s="109" t="s">
        <v>32</v>
      </c>
      <c r="C20" s="114" t="s">
        <v>105</v>
      </c>
      <c r="D20" s="109" t="s">
        <v>119</v>
      </c>
      <c r="E20" s="109" t="s">
        <v>120</v>
      </c>
      <c r="F20" s="78"/>
      <c r="G20" s="78"/>
      <c r="H20" s="111"/>
      <c r="I20" s="111"/>
      <c r="J20" s="111"/>
    </row>
    <row r="21" spans="1:12" s="94" customFormat="1" ht="5.0999999999999996" customHeight="1" x14ac:dyDescent="0.25">
      <c r="A21" s="101"/>
      <c r="B21" s="92"/>
      <c r="C21" s="102"/>
      <c r="D21" s="92"/>
      <c r="E21" s="150"/>
      <c r="F21" s="211"/>
      <c r="G21" s="211"/>
      <c r="H21" s="104"/>
      <c r="I21" s="104"/>
      <c r="J21" s="104"/>
    </row>
    <row r="22" spans="1:12" s="94" customFormat="1" ht="87" customHeight="1" x14ac:dyDescent="0.25">
      <c r="A22" s="203" t="s">
        <v>43</v>
      </c>
      <c r="B22" s="98" t="s">
        <v>36</v>
      </c>
      <c r="C22" s="149" t="s">
        <v>105</v>
      </c>
      <c r="D22" s="98" t="s">
        <v>121</v>
      </c>
      <c r="E22" s="98" t="s">
        <v>122</v>
      </c>
      <c r="F22" s="78"/>
      <c r="G22" s="78"/>
      <c r="H22" s="100">
        <v>7</v>
      </c>
      <c r="I22" s="100"/>
      <c r="J22" s="100">
        <f>I22*H22</f>
        <v>0</v>
      </c>
    </row>
    <row r="23" spans="1:12" s="94" customFormat="1" ht="5.0999999999999996" customHeight="1" x14ac:dyDescent="0.25">
      <c r="A23" s="101"/>
      <c r="B23" s="92"/>
      <c r="C23" s="102"/>
      <c r="D23" s="92"/>
      <c r="E23" s="150"/>
      <c r="F23" s="211"/>
      <c r="G23" s="211"/>
      <c r="H23" s="204"/>
      <c r="I23" s="104"/>
      <c r="J23" s="104"/>
    </row>
    <row r="24" spans="1:12" s="94" customFormat="1" ht="40.5" x14ac:dyDescent="0.25">
      <c r="A24" s="153" t="s">
        <v>45</v>
      </c>
      <c r="B24" s="117" t="s">
        <v>40</v>
      </c>
      <c r="C24" s="154" t="s">
        <v>105</v>
      </c>
      <c r="D24" s="117" t="s">
        <v>123</v>
      </c>
      <c r="E24" s="117" t="s">
        <v>124</v>
      </c>
      <c r="F24" s="78"/>
      <c r="G24" s="78"/>
      <c r="H24" s="111"/>
      <c r="I24" s="111"/>
      <c r="J24" s="111"/>
    </row>
    <row r="25" spans="1:12" s="94" customFormat="1" ht="5.0999999999999996" customHeight="1" x14ac:dyDescent="0.25">
      <c r="A25" s="101"/>
      <c r="B25" s="92"/>
      <c r="C25" s="102"/>
      <c r="D25" s="92"/>
      <c r="E25" s="150"/>
      <c r="F25" s="211"/>
      <c r="G25" s="211"/>
      <c r="H25" s="104"/>
      <c r="I25" s="104"/>
      <c r="J25" s="104"/>
    </row>
    <row r="26" spans="1:12" s="94" customFormat="1" ht="90.75" customHeight="1" x14ac:dyDescent="0.25">
      <c r="A26" s="203" t="s">
        <v>46</v>
      </c>
      <c r="B26" s="98" t="s">
        <v>36</v>
      </c>
      <c r="C26" s="149" t="s">
        <v>105</v>
      </c>
      <c r="D26" s="98" t="s">
        <v>125</v>
      </c>
      <c r="E26" s="98" t="s">
        <v>126</v>
      </c>
      <c r="F26" s="78"/>
      <c r="G26" s="78"/>
      <c r="H26" s="100">
        <v>7</v>
      </c>
      <c r="I26" s="100"/>
      <c r="J26" s="100">
        <f>I26*H26</f>
        <v>0</v>
      </c>
    </row>
    <row r="27" spans="1:12" s="94" customFormat="1" ht="5.0999999999999996" customHeight="1" x14ac:dyDescent="0.25">
      <c r="A27" s="101"/>
      <c r="B27" s="92"/>
      <c r="C27" s="102"/>
      <c r="D27" s="92"/>
      <c r="E27" s="150"/>
      <c r="F27" s="92"/>
      <c r="G27" s="92"/>
      <c r="H27" s="104"/>
      <c r="I27" s="104"/>
      <c r="J27" s="104"/>
    </row>
    <row r="28" spans="1:12" s="193" customFormat="1" x14ac:dyDescent="0.25">
      <c r="A28" s="237" t="s">
        <v>127</v>
      </c>
      <c r="B28" s="238"/>
      <c r="C28" s="238"/>
      <c r="D28" s="238"/>
      <c r="E28" s="238"/>
      <c r="F28" s="238"/>
      <c r="G28" s="238"/>
      <c r="H28" s="238"/>
      <c r="I28" s="238"/>
      <c r="J28" s="239"/>
    </row>
    <row r="29" spans="1:12" s="94" customFormat="1" ht="29.25" customHeight="1" x14ac:dyDescent="0.25">
      <c r="A29" s="246" t="s">
        <v>226</v>
      </c>
      <c r="B29" s="246"/>
      <c r="C29" s="246"/>
      <c r="D29" s="246"/>
      <c r="E29" s="246"/>
      <c r="F29" s="246"/>
      <c r="G29" s="246"/>
      <c r="H29" s="246"/>
      <c r="I29" s="246"/>
      <c r="J29" s="246"/>
    </row>
    <row r="30" spans="1:12" s="94" customFormat="1" ht="135" x14ac:dyDescent="0.25">
      <c r="A30" s="194" t="s">
        <v>128</v>
      </c>
      <c r="B30" s="109" t="s">
        <v>32</v>
      </c>
      <c r="C30" s="195" t="s">
        <v>105</v>
      </c>
      <c r="D30" s="109" t="s">
        <v>129</v>
      </c>
      <c r="E30" s="109" t="s">
        <v>130</v>
      </c>
      <c r="F30" s="78"/>
      <c r="G30" s="78"/>
      <c r="H30" s="111"/>
      <c r="I30" s="111"/>
      <c r="J30" s="111"/>
      <c r="K30" s="112"/>
      <c r="L30" s="112"/>
    </row>
    <row r="31" spans="1:12" s="94" customFormat="1" ht="5.0999999999999996" customHeight="1" x14ac:dyDescent="0.25">
      <c r="A31" s="101"/>
      <c r="B31" s="92"/>
      <c r="C31" s="102"/>
      <c r="D31" s="92"/>
      <c r="E31" s="150"/>
      <c r="F31" s="211"/>
      <c r="G31" s="211"/>
      <c r="H31" s="104"/>
      <c r="I31" s="104"/>
      <c r="J31" s="104"/>
    </row>
    <row r="32" spans="1:12" s="94" customFormat="1" ht="40.5" x14ac:dyDescent="0.25">
      <c r="A32" s="109" t="s">
        <v>68</v>
      </c>
      <c r="B32" s="109" t="s">
        <v>32</v>
      </c>
      <c r="C32" s="114" t="s">
        <v>105</v>
      </c>
      <c r="D32" s="109" t="s">
        <v>131</v>
      </c>
      <c r="E32" s="109"/>
      <c r="F32" s="78"/>
      <c r="G32" s="78"/>
      <c r="H32" s="111"/>
      <c r="I32" s="111"/>
      <c r="J32" s="111"/>
    </row>
    <row r="33" spans="1:11" s="94" customFormat="1" ht="5.0999999999999996" customHeight="1" x14ac:dyDescent="0.25">
      <c r="A33" s="101"/>
      <c r="B33" s="92"/>
      <c r="C33" s="102"/>
      <c r="D33" s="92"/>
      <c r="E33" s="150"/>
      <c r="F33" s="211"/>
      <c r="G33" s="211"/>
      <c r="H33" s="104"/>
      <c r="I33" s="104"/>
      <c r="J33" s="104"/>
    </row>
    <row r="34" spans="1:11" s="94" customFormat="1" ht="27" x14ac:dyDescent="0.25">
      <c r="A34" s="203" t="s">
        <v>70</v>
      </c>
      <c r="B34" s="98" t="s">
        <v>36</v>
      </c>
      <c r="C34" s="149" t="s">
        <v>105</v>
      </c>
      <c r="D34" s="98" t="s">
        <v>227</v>
      </c>
      <c r="E34" s="98"/>
      <c r="F34" s="78"/>
      <c r="G34" s="78"/>
      <c r="H34" s="100">
        <v>5</v>
      </c>
      <c r="I34" s="100"/>
      <c r="J34" s="100">
        <f>I34*H34</f>
        <v>0</v>
      </c>
    </row>
    <row r="35" spans="1:11" s="94" customFormat="1" ht="5.0999999999999996" customHeight="1" x14ac:dyDescent="0.25">
      <c r="A35" s="101"/>
      <c r="B35" s="92"/>
      <c r="C35" s="102"/>
      <c r="D35" s="92"/>
      <c r="E35" s="150"/>
      <c r="F35" s="211"/>
      <c r="G35" s="211"/>
      <c r="H35" s="104"/>
      <c r="I35" s="104"/>
      <c r="J35" s="104"/>
    </row>
    <row r="36" spans="1:11" s="94" customFormat="1" ht="40.5" x14ac:dyDescent="0.25">
      <c r="A36" s="203" t="s">
        <v>71</v>
      </c>
      <c r="B36" s="98" t="s">
        <v>36</v>
      </c>
      <c r="C36" s="149" t="s">
        <v>105</v>
      </c>
      <c r="D36" s="98" t="s">
        <v>132</v>
      </c>
      <c r="E36" s="98"/>
      <c r="F36" s="78"/>
      <c r="G36" s="78"/>
      <c r="H36" s="100">
        <v>3</v>
      </c>
      <c r="I36" s="100"/>
      <c r="J36" s="100">
        <f>I36*H36</f>
        <v>0</v>
      </c>
    </row>
    <row r="37" spans="1:11" s="94" customFormat="1" ht="5.0999999999999996" customHeight="1" x14ac:dyDescent="0.25">
      <c r="A37" s="101"/>
      <c r="B37" s="92"/>
      <c r="C37" s="102"/>
      <c r="D37" s="92"/>
      <c r="E37" s="150"/>
      <c r="F37" s="211"/>
      <c r="G37" s="211"/>
      <c r="H37" s="104"/>
      <c r="I37" s="104"/>
      <c r="J37" s="104"/>
    </row>
    <row r="38" spans="1:11" s="94" customFormat="1" ht="27" x14ac:dyDescent="0.25">
      <c r="A38" s="203" t="s">
        <v>72</v>
      </c>
      <c r="B38" s="98" t="s">
        <v>36</v>
      </c>
      <c r="C38" s="149" t="s">
        <v>105</v>
      </c>
      <c r="D38" s="133" t="s">
        <v>230</v>
      </c>
      <c r="E38" s="98"/>
      <c r="F38" s="78"/>
      <c r="G38" s="78"/>
      <c r="H38" s="100">
        <v>3</v>
      </c>
      <c r="I38" s="100"/>
      <c r="J38" s="100">
        <f>I38*H38</f>
        <v>0</v>
      </c>
    </row>
    <row r="39" spans="1:11" s="94" customFormat="1" ht="5.0999999999999996" customHeight="1" x14ac:dyDescent="0.25">
      <c r="A39" s="205"/>
      <c r="B39" s="198"/>
      <c r="C39" s="199"/>
      <c r="D39" s="200"/>
      <c r="E39" s="198"/>
      <c r="F39" s="34"/>
      <c r="G39" s="34"/>
      <c r="H39" s="201"/>
      <c r="I39" s="201"/>
      <c r="J39" s="201"/>
      <c r="K39" s="202"/>
    </row>
    <row r="40" spans="1:11" s="94" customFormat="1" ht="40.5" x14ac:dyDescent="0.25">
      <c r="A40" s="203" t="s">
        <v>74</v>
      </c>
      <c r="B40" s="98" t="s">
        <v>36</v>
      </c>
      <c r="C40" s="99" t="s">
        <v>105</v>
      </c>
      <c r="D40" s="98" t="s">
        <v>133</v>
      </c>
      <c r="E40" s="206"/>
      <c r="F40" s="78"/>
      <c r="G40" s="78"/>
      <c r="H40" s="100">
        <v>5</v>
      </c>
      <c r="I40" s="100"/>
      <c r="J40" s="100">
        <f>I40*H40</f>
        <v>0</v>
      </c>
      <c r="K40" s="202"/>
    </row>
    <row r="41" spans="1:11" s="94" customFormat="1" ht="5.0999999999999996" customHeight="1" x14ac:dyDescent="0.25">
      <c r="A41" s="101"/>
      <c r="B41" s="207"/>
      <c r="C41" s="199"/>
      <c r="D41" s="200"/>
      <c r="E41" s="198"/>
      <c r="F41" s="34"/>
      <c r="G41" s="34"/>
      <c r="H41" s="201"/>
      <c r="I41" s="201"/>
      <c r="J41" s="201"/>
      <c r="K41" s="202"/>
    </row>
    <row r="42" spans="1:11" s="94" customFormat="1" ht="94.5" x14ac:dyDescent="0.25">
      <c r="A42" s="98" t="s">
        <v>134</v>
      </c>
      <c r="B42" s="98" t="s">
        <v>36</v>
      </c>
      <c r="C42" s="99" t="s">
        <v>105</v>
      </c>
      <c r="D42" s="98" t="s">
        <v>228</v>
      </c>
      <c r="E42" s="206"/>
      <c r="F42" s="78"/>
      <c r="G42" s="78"/>
      <c r="H42" s="100">
        <v>7</v>
      </c>
      <c r="I42" s="100"/>
      <c r="J42" s="100">
        <f>I42*H42</f>
        <v>0</v>
      </c>
      <c r="K42" s="202"/>
    </row>
    <row r="43" spans="1:11" s="94" customFormat="1" ht="5.0999999999999996" customHeight="1" x14ac:dyDescent="0.25">
      <c r="A43" s="101"/>
      <c r="B43" s="198"/>
      <c r="C43" s="199"/>
      <c r="D43" s="200"/>
      <c r="E43" s="198"/>
      <c r="F43" s="34"/>
      <c r="G43" s="34"/>
      <c r="H43" s="201"/>
      <c r="I43" s="201"/>
      <c r="J43" s="201"/>
      <c r="K43" s="202"/>
    </row>
    <row r="44" spans="1:11" s="94" customFormat="1" ht="81" x14ac:dyDescent="0.25">
      <c r="A44" s="203" t="s">
        <v>135</v>
      </c>
      <c r="B44" s="98" t="s">
        <v>36</v>
      </c>
      <c r="C44" s="99" t="s">
        <v>105</v>
      </c>
      <c r="D44" s="98" t="s">
        <v>136</v>
      </c>
      <c r="E44" s="206"/>
      <c r="F44" s="78"/>
      <c r="G44" s="78"/>
      <c r="H44" s="208">
        <v>3</v>
      </c>
      <c r="I44" s="208"/>
      <c r="J44" s="208">
        <f>H44*I44</f>
        <v>0</v>
      </c>
      <c r="K44" s="202"/>
    </row>
    <row r="45" spans="1:11" s="94" customFormat="1" ht="5.0999999999999996" customHeight="1" x14ac:dyDescent="0.25">
      <c r="A45" s="101"/>
      <c r="B45" s="92"/>
      <c r="C45" s="102"/>
      <c r="D45" s="92"/>
      <c r="E45" s="150"/>
      <c r="F45" s="211"/>
      <c r="G45" s="211"/>
      <c r="H45" s="104"/>
      <c r="I45" s="104"/>
      <c r="J45" s="104"/>
    </row>
    <row r="46" spans="1:11" s="94" customFormat="1" ht="132" customHeight="1" x14ac:dyDescent="0.25">
      <c r="A46" s="194" t="s">
        <v>137</v>
      </c>
      <c r="B46" s="109" t="s">
        <v>32</v>
      </c>
      <c r="C46" s="195" t="s">
        <v>105</v>
      </c>
      <c r="D46" s="124" t="s">
        <v>279</v>
      </c>
      <c r="E46" s="109" t="s">
        <v>283</v>
      </c>
      <c r="F46" s="78"/>
      <c r="G46" s="78"/>
      <c r="H46" s="111"/>
      <c r="I46" s="111"/>
      <c r="J46" s="111"/>
    </row>
    <row r="47" spans="1:11" s="94" customFormat="1" ht="5.0999999999999996" customHeight="1" x14ac:dyDescent="0.25">
      <c r="A47" s="101"/>
      <c r="B47" s="92"/>
      <c r="C47" s="102"/>
      <c r="D47" s="92"/>
      <c r="E47" s="150"/>
      <c r="F47" s="211"/>
      <c r="G47" s="211"/>
      <c r="H47" s="104"/>
      <c r="I47" s="104"/>
      <c r="J47" s="104"/>
    </row>
    <row r="48" spans="1:11" s="94" customFormat="1" ht="89.25" customHeight="1" x14ac:dyDescent="0.25">
      <c r="A48" s="194" t="s">
        <v>138</v>
      </c>
      <c r="B48" s="109" t="s">
        <v>32</v>
      </c>
      <c r="C48" s="195" t="s">
        <v>105</v>
      </c>
      <c r="D48" s="109" t="s">
        <v>139</v>
      </c>
      <c r="E48" s="109" t="s">
        <v>140</v>
      </c>
      <c r="F48" s="78"/>
      <c r="G48" s="78"/>
      <c r="H48" s="111"/>
      <c r="I48" s="111"/>
      <c r="J48" s="111"/>
    </row>
    <row r="49" spans="1:10" s="94" customFormat="1" ht="5.0999999999999996" customHeight="1" x14ac:dyDescent="0.25">
      <c r="A49" s="205"/>
      <c r="B49" s="92"/>
      <c r="C49" s="102"/>
      <c r="D49" s="92"/>
      <c r="E49" s="150"/>
      <c r="F49" s="211"/>
      <c r="G49" s="211"/>
      <c r="H49" s="104"/>
      <c r="I49" s="104"/>
      <c r="J49" s="104"/>
    </row>
    <row r="50" spans="1:10" s="94" customFormat="1" ht="131.25" customHeight="1" x14ac:dyDescent="0.25">
      <c r="A50" s="194" t="s">
        <v>141</v>
      </c>
      <c r="B50" s="109" t="s">
        <v>32</v>
      </c>
      <c r="C50" s="195" t="s">
        <v>105</v>
      </c>
      <c r="D50" s="109" t="s">
        <v>142</v>
      </c>
      <c r="E50" s="109" t="s">
        <v>143</v>
      </c>
      <c r="F50" s="78"/>
      <c r="G50" s="78"/>
      <c r="H50" s="111"/>
      <c r="I50" s="111"/>
      <c r="J50" s="111"/>
    </row>
    <row r="51" spans="1:10" s="94" customFormat="1" ht="5.0999999999999996" customHeight="1" x14ac:dyDescent="0.25">
      <c r="A51" s="101"/>
      <c r="B51" s="92"/>
      <c r="C51" s="102"/>
      <c r="D51" s="92"/>
      <c r="E51" s="150"/>
      <c r="F51" s="211"/>
      <c r="G51" s="211"/>
      <c r="H51" s="104"/>
      <c r="I51" s="104"/>
      <c r="J51" s="104"/>
    </row>
    <row r="52" spans="1:10" s="94" customFormat="1" ht="73.5" customHeight="1" x14ac:dyDescent="0.25">
      <c r="A52" s="194" t="s">
        <v>144</v>
      </c>
      <c r="B52" s="109" t="s">
        <v>32</v>
      </c>
      <c r="C52" s="195" t="s">
        <v>105</v>
      </c>
      <c r="D52" s="109" t="s">
        <v>280</v>
      </c>
      <c r="E52" s="109" t="s">
        <v>145</v>
      </c>
      <c r="F52" s="78"/>
      <c r="G52" s="78"/>
      <c r="H52" s="111"/>
      <c r="I52" s="111"/>
      <c r="J52" s="111"/>
    </row>
    <row r="53" spans="1:10" s="94" customFormat="1" ht="5.0999999999999996" customHeight="1" x14ac:dyDescent="0.25">
      <c r="A53" s="101"/>
      <c r="B53" s="92"/>
      <c r="C53" s="102"/>
      <c r="D53" s="92"/>
      <c r="E53" s="150"/>
      <c r="F53" s="92"/>
      <c r="G53" s="92"/>
      <c r="H53" s="104"/>
      <c r="I53" s="104"/>
      <c r="J53" s="104"/>
    </row>
    <row r="54" spans="1:10" s="193" customFormat="1" x14ac:dyDescent="0.25">
      <c r="A54" s="237" t="s">
        <v>146</v>
      </c>
      <c r="B54" s="238"/>
      <c r="C54" s="238"/>
      <c r="D54" s="238"/>
      <c r="E54" s="238"/>
      <c r="F54" s="238"/>
      <c r="G54" s="238"/>
      <c r="H54" s="238"/>
      <c r="I54" s="238"/>
      <c r="J54" s="239"/>
    </row>
    <row r="55" spans="1:10" s="94" customFormat="1" ht="40.5" x14ac:dyDescent="0.25">
      <c r="A55" s="153" t="s">
        <v>77</v>
      </c>
      <c r="B55" s="117" t="s">
        <v>40</v>
      </c>
      <c r="C55" s="154" t="s">
        <v>105</v>
      </c>
      <c r="D55" s="117" t="s">
        <v>147</v>
      </c>
      <c r="E55" s="117"/>
      <c r="F55" s="78"/>
      <c r="G55" s="78"/>
      <c r="H55" s="111"/>
      <c r="I55" s="111"/>
      <c r="J55" s="111"/>
    </row>
    <row r="56" spans="1:10" s="94" customFormat="1" ht="5.0999999999999996" customHeight="1" x14ac:dyDescent="0.25">
      <c r="A56" s="101"/>
      <c r="B56" s="92"/>
      <c r="C56" s="102"/>
      <c r="D56" s="92"/>
      <c r="E56" s="150"/>
      <c r="F56" s="211"/>
      <c r="G56" s="211"/>
      <c r="H56" s="104"/>
      <c r="I56" s="104"/>
      <c r="J56" s="104"/>
    </row>
    <row r="57" spans="1:10" s="94" customFormat="1" ht="30.75" customHeight="1" x14ac:dyDescent="0.25">
      <c r="A57" s="153" t="s">
        <v>78</v>
      </c>
      <c r="B57" s="117" t="s">
        <v>40</v>
      </c>
      <c r="C57" s="154" t="s">
        <v>105</v>
      </c>
      <c r="D57" s="117" t="s">
        <v>148</v>
      </c>
      <c r="E57" s="117"/>
      <c r="F57" s="78"/>
      <c r="G57" s="78"/>
      <c r="H57" s="111"/>
      <c r="I57" s="111"/>
      <c r="J57" s="111"/>
    </row>
    <row r="58" spans="1:10" s="94" customFormat="1" ht="5.0999999999999996" customHeight="1" x14ac:dyDescent="0.25">
      <c r="A58" s="101"/>
      <c r="B58" s="92"/>
      <c r="C58" s="102"/>
      <c r="D58" s="92"/>
      <c r="E58" s="150"/>
      <c r="F58" s="211"/>
      <c r="G58" s="211"/>
      <c r="H58" s="104"/>
      <c r="I58" s="104"/>
      <c r="J58" s="104"/>
    </row>
    <row r="59" spans="1:10" s="94" customFormat="1" ht="59.25" customHeight="1" x14ac:dyDescent="0.25">
      <c r="A59" s="194" t="s">
        <v>80</v>
      </c>
      <c r="B59" s="109" t="s">
        <v>32</v>
      </c>
      <c r="C59" s="195" t="s">
        <v>105</v>
      </c>
      <c r="D59" s="109" t="s">
        <v>149</v>
      </c>
      <c r="E59" s="109" t="s">
        <v>150</v>
      </c>
      <c r="F59" s="78"/>
      <c r="G59" s="78"/>
      <c r="H59" s="111"/>
      <c r="I59" s="111"/>
      <c r="J59" s="111"/>
    </row>
    <row r="60" spans="1:10" s="94" customFormat="1" ht="5.0999999999999996" customHeight="1" x14ac:dyDescent="0.25">
      <c r="A60" s="101"/>
      <c r="B60" s="92"/>
      <c r="C60" s="102"/>
      <c r="D60" s="92"/>
      <c r="E60" s="150"/>
      <c r="F60" s="211"/>
      <c r="G60" s="211"/>
      <c r="H60" s="104"/>
      <c r="I60" s="104"/>
      <c r="J60" s="104"/>
    </row>
    <row r="61" spans="1:10" s="94" customFormat="1" ht="189" customHeight="1" x14ac:dyDescent="0.25">
      <c r="A61" s="194" t="s">
        <v>82</v>
      </c>
      <c r="B61" s="109" t="s">
        <v>32</v>
      </c>
      <c r="C61" s="195" t="s">
        <v>105</v>
      </c>
      <c r="D61" s="109" t="s">
        <v>281</v>
      </c>
      <c r="E61" s="109" t="s">
        <v>151</v>
      </c>
      <c r="F61" s="78"/>
      <c r="G61" s="78"/>
      <c r="H61" s="111"/>
      <c r="I61" s="111"/>
      <c r="J61" s="111"/>
    </row>
    <row r="62" spans="1:10" s="94" customFormat="1" ht="5.0999999999999996" customHeight="1" x14ac:dyDescent="0.25">
      <c r="A62" s="101"/>
      <c r="B62" s="92"/>
      <c r="C62" s="102"/>
      <c r="D62" s="92"/>
      <c r="E62" s="150"/>
      <c r="F62" s="211"/>
      <c r="G62" s="211"/>
      <c r="H62" s="104"/>
      <c r="I62" s="104"/>
      <c r="J62" s="104"/>
    </row>
    <row r="63" spans="1:10" s="83" customFormat="1" ht="130.5" customHeight="1" x14ac:dyDescent="0.25">
      <c r="A63" s="98" t="s">
        <v>84</v>
      </c>
      <c r="B63" s="98" t="s">
        <v>36</v>
      </c>
      <c r="C63" s="99" t="s">
        <v>105</v>
      </c>
      <c r="D63" s="98" t="s">
        <v>152</v>
      </c>
      <c r="E63" s="98" t="s">
        <v>153</v>
      </c>
      <c r="F63" s="78"/>
      <c r="G63" s="78"/>
      <c r="H63" s="100">
        <v>5</v>
      </c>
      <c r="I63" s="100"/>
      <c r="J63" s="100">
        <f>I63*H63</f>
        <v>0</v>
      </c>
    </row>
    <row r="64" spans="1:10" s="94" customFormat="1" ht="5.0999999999999996" customHeight="1" x14ac:dyDescent="0.25">
      <c r="A64" s="101"/>
      <c r="B64" s="92"/>
      <c r="C64" s="102"/>
      <c r="D64" s="92"/>
      <c r="E64" s="150"/>
      <c r="F64" s="92"/>
      <c r="G64" s="92"/>
      <c r="H64" s="104"/>
      <c r="I64" s="104"/>
      <c r="J64" s="104"/>
    </row>
    <row r="65" spans="1:11" s="193" customFormat="1" x14ac:dyDescent="0.25">
      <c r="A65" s="237" t="s">
        <v>154</v>
      </c>
      <c r="B65" s="238"/>
      <c r="C65" s="238"/>
      <c r="D65" s="238"/>
      <c r="E65" s="238"/>
      <c r="F65" s="238"/>
      <c r="G65" s="238"/>
      <c r="H65" s="238"/>
      <c r="I65" s="238"/>
      <c r="J65" s="239"/>
    </row>
    <row r="66" spans="1:11" s="94" customFormat="1" ht="129" customHeight="1" x14ac:dyDescent="0.25">
      <c r="A66" s="98" t="s">
        <v>91</v>
      </c>
      <c r="B66" s="98" t="s">
        <v>36</v>
      </c>
      <c r="C66" s="99" t="s">
        <v>105</v>
      </c>
      <c r="D66" s="98" t="s">
        <v>155</v>
      </c>
      <c r="E66" s="98" t="s">
        <v>156</v>
      </c>
      <c r="F66" s="78"/>
      <c r="G66" s="78"/>
      <c r="H66" s="100">
        <v>7</v>
      </c>
      <c r="I66" s="100"/>
      <c r="J66" s="100">
        <f>I66*H66</f>
        <v>0</v>
      </c>
    </row>
    <row r="67" spans="1:11" s="94" customFormat="1" ht="5.0999999999999996" customHeight="1" x14ac:dyDescent="0.25">
      <c r="A67" s="101"/>
      <c r="B67" s="92"/>
      <c r="C67" s="102"/>
      <c r="D67" s="92"/>
      <c r="E67" s="150"/>
      <c r="F67" s="92"/>
      <c r="G67" s="92"/>
      <c r="H67" s="104"/>
      <c r="I67" s="104"/>
      <c r="J67" s="104"/>
    </row>
    <row r="68" spans="1:11" s="193" customFormat="1" x14ac:dyDescent="0.25">
      <c r="A68" s="237" t="s">
        <v>157</v>
      </c>
      <c r="B68" s="238"/>
      <c r="C68" s="238"/>
      <c r="D68" s="238"/>
      <c r="E68" s="238"/>
      <c r="F68" s="238"/>
      <c r="G68" s="238"/>
      <c r="H68" s="238"/>
      <c r="I68" s="238"/>
      <c r="J68" s="239"/>
    </row>
    <row r="69" spans="1:11" s="94" customFormat="1" ht="47.25" customHeight="1" x14ac:dyDescent="0.25">
      <c r="A69" s="194" t="s">
        <v>158</v>
      </c>
      <c r="B69" s="109" t="s">
        <v>32</v>
      </c>
      <c r="C69" s="195" t="s">
        <v>105</v>
      </c>
      <c r="D69" s="109" t="s">
        <v>159</v>
      </c>
      <c r="E69" s="109"/>
      <c r="F69" s="78"/>
      <c r="G69" s="78"/>
      <c r="H69" s="111"/>
      <c r="I69" s="111"/>
      <c r="J69" s="111"/>
    </row>
    <row r="70" spans="1:11" s="94" customFormat="1" ht="5.0999999999999996" customHeight="1" x14ac:dyDescent="0.25">
      <c r="A70" s="101"/>
      <c r="B70" s="92"/>
      <c r="C70" s="102"/>
      <c r="D70" s="92"/>
      <c r="E70" s="150"/>
      <c r="F70" s="211"/>
      <c r="G70" s="211"/>
      <c r="H70" s="104"/>
      <c r="I70" s="104"/>
      <c r="J70" s="104"/>
    </row>
    <row r="71" spans="1:11" s="94" customFormat="1" ht="71.25" customHeight="1" x14ac:dyDescent="0.25">
      <c r="A71" s="203" t="s">
        <v>160</v>
      </c>
      <c r="B71" s="98" t="s">
        <v>36</v>
      </c>
      <c r="C71" s="149" t="s">
        <v>105</v>
      </c>
      <c r="D71" s="98" t="s">
        <v>161</v>
      </c>
      <c r="E71" s="98" t="s">
        <v>162</v>
      </c>
      <c r="F71" s="78"/>
      <c r="G71" s="78"/>
      <c r="H71" s="100">
        <v>7</v>
      </c>
      <c r="I71" s="100"/>
      <c r="J71" s="100">
        <f>I71*H71</f>
        <v>0</v>
      </c>
    </row>
    <row r="72" spans="1:11" s="94" customFormat="1" ht="5.0999999999999996" customHeight="1" x14ac:dyDescent="0.25">
      <c r="A72" s="101"/>
      <c r="B72" s="92"/>
      <c r="C72" s="102"/>
      <c r="D72" s="92"/>
      <c r="E72" s="150"/>
      <c r="F72" s="211"/>
      <c r="G72" s="211"/>
      <c r="H72" s="104"/>
      <c r="I72" s="104"/>
      <c r="J72" s="104"/>
    </row>
    <row r="73" spans="1:11" s="94" customFormat="1" ht="71.25" customHeight="1" x14ac:dyDescent="0.25">
      <c r="A73" s="194" t="s">
        <v>163</v>
      </c>
      <c r="B73" s="109" t="s">
        <v>32</v>
      </c>
      <c r="C73" s="195" t="s">
        <v>105</v>
      </c>
      <c r="D73" s="109" t="s">
        <v>229</v>
      </c>
      <c r="E73" s="109"/>
      <c r="F73" s="78"/>
      <c r="G73" s="78"/>
      <c r="H73" s="111"/>
      <c r="I73" s="111"/>
      <c r="J73" s="111"/>
    </row>
    <row r="74" spans="1:11" s="94" customFormat="1" ht="5.0999999999999996" customHeight="1" x14ac:dyDescent="0.25">
      <c r="A74" s="205"/>
      <c r="B74" s="198"/>
      <c r="C74" s="199"/>
      <c r="D74" s="200"/>
      <c r="E74" s="198"/>
      <c r="F74" s="198"/>
      <c r="G74" s="198"/>
      <c r="H74" s="201"/>
      <c r="I74" s="201"/>
      <c r="J74" s="201"/>
      <c r="K74" s="202"/>
    </row>
    <row r="75" spans="1:11" s="193" customFormat="1" x14ac:dyDescent="0.25">
      <c r="A75" s="237" t="s">
        <v>164</v>
      </c>
      <c r="B75" s="238"/>
      <c r="C75" s="238"/>
      <c r="D75" s="238"/>
      <c r="E75" s="238"/>
      <c r="F75" s="238"/>
      <c r="G75" s="238"/>
      <c r="H75" s="238"/>
      <c r="I75" s="238"/>
      <c r="J75" s="239"/>
    </row>
    <row r="76" spans="1:11" s="94" customFormat="1" ht="105" customHeight="1" x14ac:dyDescent="0.25">
      <c r="A76" s="194" t="s">
        <v>165</v>
      </c>
      <c r="B76" s="109" t="s">
        <v>32</v>
      </c>
      <c r="C76" s="195" t="s">
        <v>105</v>
      </c>
      <c r="D76" s="109" t="s">
        <v>166</v>
      </c>
      <c r="E76" s="109" t="s">
        <v>167</v>
      </c>
      <c r="F76" s="78"/>
      <c r="G76" s="78"/>
      <c r="H76" s="111"/>
      <c r="I76" s="111"/>
      <c r="J76" s="111"/>
    </row>
    <row r="77" spans="1:11" s="94" customFormat="1" ht="5.0999999999999996" customHeight="1" x14ac:dyDescent="0.25">
      <c r="A77" s="205"/>
      <c r="B77" s="198"/>
      <c r="C77" s="199"/>
      <c r="D77" s="200"/>
      <c r="E77" s="198"/>
      <c r="F77" s="198"/>
      <c r="G77" s="198"/>
      <c r="H77" s="201"/>
      <c r="I77" s="201"/>
      <c r="J77" s="201"/>
      <c r="K77" s="202"/>
    </row>
    <row r="78" spans="1:11" s="193" customFormat="1" x14ac:dyDescent="0.25">
      <c r="A78" s="237" t="s">
        <v>168</v>
      </c>
      <c r="B78" s="238"/>
      <c r="C78" s="238"/>
      <c r="D78" s="238"/>
      <c r="E78" s="238"/>
      <c r="F78" s="238"/>
      <c r="G78" s="238"/>
      <c r="H78" s="238"/>
      <c r="I78" s="238"/>
      <c r="J78" s="239"/>
    </row>
    <row r="79" spans="1:11" s="94" customFormat="1" ht="32.25" customHeight="1" x14ac:dyDescent="0.25">
      <c r="A79" s="109" t="s">
        <v>169</v>
      </c>
      <c r="B79" s="109" t="s">
        <v>32</v>
      </c>
      <c r="C79" s="114" t="s">
        <v>105</v>
      </c>
      <c r="D79" s="109" t="s">
        <v>170</v>
      </c>
      <c r="E79" s="109"/>
      <c r="F79" s="78"/>
      <c r="G79" s="78"/>
      <c r="H79" s="111"/>
      <c r="I79" s="111"/>
      <c r="J79" s="111"/>
    </row>
    <row r="80" spans="1:11" s="94" customFormat="1" ht="5.0999999999999996" customHeight="1" x14ac:dyDescent="0.25">
      <c r="A80" s="205"/>
      <c r="B80" s="198"/>
      <c r="C80" s="199"/>
      <c r="D80" s="200"/>
      <c r="E80" s="198"/>
      <c r="F80" s="34"/>
      <c r="G80" s="34"/>
      <c r="H80" s="201"/>
      <c r="I80" s="201"/>
      <c r="J80" s="201"/>
      <c r="K80" s="202"/>
    </row>
    <row r="81" spans="1:11" s="94" customFormat="1" ht="230.1" customHeight="1" x14ac:dyDescent="0.25">
      <c r="A81" s="244" t="s">
        <v>171</v>
      </c>
      <c r="B81" s="240" t="s">
        <v>32</v>
      </c>
      <c r="C81" s="245" t="s">
        <v>105</v>
      </c>
      <c r="D81" s="240" t="s">
        <v>287</v>
      </c>
      <c r="E81" s="240" t="s">
        <v>172</v>
      </c>
      <c r="F81" s="241"/>
      <c r="G81" s="241"/>
      <c r="H81" s="242"/>
      <c r="I81" s="242"/>
      <c r="J81" s="242"/>
    </row>
    <row r="82" spans="1:11" s="94" customFormat="1" ht="290.25" customHeight="1" x14ac:dyDescent="0.25">
      <c r="A82" s="244"/>
      <c r="B82" s="240"/>
      <c r="C82" s="245"/>
      <c r="D82" s="240"/>
      <c r="E82" s="240"/>
      <c r="F82" s="241"/>
      <c r="G82" s="241"/>
      <c r="H82" s="243"/>
      <c r="I82" s="243"/>
      <c r="J82" s="243"/>
    </row>
    <row r="83" spans="1:11" s="94" customFormat="1" ht="5.0999999999999996" customHeight="1" x14ac:dyDescent="0.25">
      <c r="A83" s="101"/>
      <c r="B83" s="92"/>
      <c r="C83" s="102"/>
      <c r="D83" s="92"/>
      <c r="E83" s="150"/>
      <c r="F83" s="92"/>
      <c r="G83" s="92"/>
      <c r="H83" s="104"/>
      <c r="I83" s="104"/>
      <c r="J83" s="104"/>
    </row>
    <row r="84" spans="1:11" s="193" customFormat="1" x14ac:dyDescent="0.25">
      <c r="A84" s="237" t="s">
        <v>173</v>
      </c>
      <c r="B84" s="238"/>
      <c r="C84" s="238"/>
      <c r="D84" s="238"/>
      <c r="E84" s="238"/>
      <c r="F84" s="238"/>
      <c r="G84" s="238"/>
      <c r="H84" s="238"/>
      <c r="I84" s="238"/>
      <c r="J84" s="239"/>
    </row>
    <row r="85" spans="1:11" s="94" customFormat="1" ht="27" x14ac:dyDescent="0.25">
      <c r="A85" s="109" t="s">
        <v>174</v>
      </c>
      <c r="B85" s="152" t="s">
        <v>32</v>
      </c>
      <c r="C85" s="114" t="s">
        <v>105</v>
      </c>
      <c r="D85" s="109" t="s">
        <v>175</v>
      </c>
      <c r="E85" s="109"/>
      <c r="F85" s="212"/>
      <c r="G85" s="78"/>
      <c r="H85" s="111"/>
      <c r="I85" s="111"/>
      <c r="J85" s="111"/>
    </row>
    <row r="86" spans="1:11" s="94" customFormat="1" ht="5.0999999999999996" customHeight="1" x14ac:dyDescent="0.25">
      <c r="A86" s="101"/>
      <c r="B86" s="92"/>
      <c r="C86" s="102"/>
      <c r="D86" s="92"/>
      <c r="E86" s="150"/>
      <c r="F86" s="211"/>
      <c r="G86" s="211"/>
      <c r="H86" s="104"/>
      <c r="I86" s="104"/>
      <c r="J86" s="104"/>
    </row>
    <row r="87" spans="1:11" s="94" customFormat="1" ht="94.5" customHeight="1" x14ac:dyDescent="0.25">
      <c r="A87" s="152" t="s">
        <v>176</v>
      </c>
      <c r="B87" s="152" t="s">
        <v>32</v>
      </c>
      <c r="C87" s="114" t="s">
        <v>105</v>
      </c>
      <c r="D87" s="152" t="s">
        <v>177</v>
      </c>
      <c r="E87" s="152"/>
      <c r="F87" s="212"/>
      <c r="G87" s="78"/>
      <c r="H87" s="111"/>
      <c r="I87" s="209"/>
      <c r="J87" s="111"/>
    </row>
    <row r="88" spans="1:11" s="94" customFormat="1" ht="5.0999999999999996" customHeight="1" x14ac:dyDescent="0.25">
      <c r="A88" s="101"/>
      <c r="B88" s="92"/>
      <c r="C88" s="102"/>
      <c r="D88" s="92"/>
      <c r="E88" s="150"/>
      <c r="F88" s="92"/>
      <c r="G88" s="92"/>
      <c r="H88" s="104"/>
      <c r="I88" s="104"/>
      <c r="J88" s="104"/>
    </row>
    <row r="89" spans="1:11" s="193" customFormat="1" x14ac:dyDescent="0.25">
      <c r="A89" s="237" t="s">
        <v>178</v>
      </c>
      <c r="B89" s="238"/>
      <c r="C89" s="238"/>
      <c r="D89" s="238"/>
      <c r="E89" s="238"/>
      <c r="F89" s="238"/>
      <c r="G89" s="238"/>
      <c r="H89" s="238"/>
      <c r="I89" s="238"/>
      <c r="J89" s="239"/>
    </row>
    <row r="90" spans="1:11" s="94" customFormat="1" ht="61.5" customHeight="1" x14ac:dyDescent="0.25">
      <c r="A90" s="203" t="s">
        <v>179</v>
      </c>
      <c r="B90" s="98" t="s">
        <v>36</v>
      </c>
      <c r="C90" s="149" t="s">
        <v>105</v>
      </c>
      <c r="D90" s="98" t="s">
        <v>237</v>
      </c>
      <c r="E90" s="98"/>
      <c r="F90" s="78"/>
      <c r="G90" s="78"/>
      <c r="H90" s="100">
        <v>7</v>
      </c>
      <c r="I90" s="100"/>
      <c r="J90" s="100">
        <f>I90*H90</f>
        <v>0</v>
      </c>
    </row>
    <row r="91" spans="1:11" s="94" customFormat="1" ht="5.0999999999999996" customHeight="1" x14ac:dyDescent="0.25">
      <c r="A91" s="101"/>
      <c r="B91" s="92"/>
      <c r="C91" s="102"/>
      <c r="D91" s="92"/>
      <c r="E91" s="150"/>
      <c r="F91" s="211"/>
      <c r="G91" s="211"/>
      <c r="H91" s="104"/>
      <c r="I91" s="104"/>
      <c r="J91" s="104"/>
    </row>
    <row r="92" spans="1:11" s="94" customFormat="1" ht="48" customHeight="1" x14ac:dyDescent="0.25">
      <c r="A92" s="203" t="s">
        <v>180</v>
      </c>
      <c r="B92" s="98" t="s">
        <v>36</v>
      </c>
      <c r="C92" s="149" t="s">
        <v>105</v>
      </c>
      <c r="D92" s="98" t="s">
        <v>181</v>
      </c>
      <c r="E92" s="98"/>
      <c r="F92" s="78"/>
      <c r="G92" s="78"/>
      <c r="H92" s="100">
        <v>5</v>
      </c>
      <c r="I92" s="100"/>
      <c r="J92" s="100">
        <f>I92*H92</f>
        <v>0</v>
      </c>
    </row>
    <row r="93" spans="1:11" s="94" customFormat="1" ht="5.0999999999999996" customHeight="1" x14ac:dyDescent="0.25">
      <c r="A93" s="101"/>
      <c r="B93" s="92"/>
      <c r="C93" s="102"/>
      <c r="D93" s="92"/>
      <c r="E93" s="150"/>
      <c r="F93" s="92"/>
      <c r="G93" s="92"/>
      <c r="H93" s="104"/>
      <c r="I93" s="104"/>
      <c r="J93" s="104"/>
    </row>
    <row r="94" spans="1:11" s="193" customFormat="1" x14ac:dyDescent="0.25">
      <c r="A94" s="237"/>
      <c r="B94" s="238"/>
      <c r="C94" s="238"/>
      <c r="D94" s="238"/>
      <c r="E94" s="238"/>
      <c r="F94" s="238"/>
      <c r="G94" s="238"/>
      <c r="H94" s="238"/>
      <c r="I94" s="238"/>
      <c r="J94" s="239"/>
    </row>
    <row r="95" spans="1:11" x14ac:dyDescent="0.25">
      <c r="D95" s="192"/>
      <c r="E95" s="163"/>
      <c r="G95" s="165" t="s">
        <v>98</v>
      </c>
      <c r="H95" s="166">
        <f>SUM(H7:H93)</f>
        <v>71</v>
      </c>
      <c r="I95" s="166"/>
      <c r="J95" s="167"/>
      <c r="K95" s="94"/>
    </row>
    <row r="96" spans="1:11" x14ac:dyDescent="0.25">
      <c r="D96" s="192"/>
      <c r="E96" s="163"/>
      <c r="G96" s="168" t="s">
        <v>99</v>
      </c>
      <c r="H96" s="169"/>
      <c r="I96" s="169"/>
      <c r="J96" s="170">
        <f>SUM(J7:J93)</f>
        <v>0</v>
      </c>
      <c r="K96" s="94"/>
    </row>
    <row r="97" spans="7:10" ht="15" customHeight="1" x14ac:dyDescent="0.25">
      <c r="G97" s="171" t="s">
        <v>100</v>
      </c>
      <c r="H97" s="172">
        <f>COUNTIF(B7:B93,"K.O.-Kriterium")</f>
        <v>21</v>
      </c>
      <c r="I97" s="173"/>
      <c r="J97" s="174"/>
    </row>
    <row r="98" spans="7:10" ht="15" customHeight="1" x14ac:dyDescent="0.25">
      <c r="G98" s="175" t="s">
        <v>101</v>
      </c>
      <c r="H98" s="176"/>
      <c r="I98" s="176"/>
      <c r="J98" s="177">
        <f>COUNTIF(I7:I93,"Ja")</f>
        <v>0</v>
      </c>
    </row>
  </sheetData>
  <sheetProtection algorithmName="SHA-512" hashValue="9HFJOJQQOGLMMGrv+QQgJj+q5STOsp5dlfCnwNnO/sr7NhW5T/mtt4zQD0f8bDKYBzOX8+O9eDxygqTxmRoahg==" saltValue="OSKX744eQMDcS/LzZ+lCjw==" spinCount="100000" sheet="1" objects="1" scenarios="1"/>
  <mergeCells count="22">
    <mergeCell ref="A6:J6"/>
    <mergeCell ref="A17:J17"/>
    <mergeCell ref="A28:J28"/>
    <mergeCell ref="A54:J54"/>
    <mergeCell ref="A65:J65"/>
    <mergeCell ref="A29:J29"/>
    <mergeCell ref="A89:J89"/>
    <mergeCell ref="A94:J94"/>
    <mergeCell ref="A68:J68"/>
    <mergeCell ref="E81:E82"/>
    <mergeCell ref="F81:F82"/>
    <mergeCell ref="G81:G82"/>
    <mergeCell ref="I81:I82"/>
    <mergeCell ref="A84:J84"/>
    <mergeCell ref="A81:A82"/>
    <mergeCell ref="B81:B82"/>
    <mergeCell ref="C81:C82"/>
    <mergeCell ref="D81:D82"/>
    <mergeCell ref="A75:J75"/>
    <mergeCell ref="H81:H82"/>
    <mergeCell ref="J81:J82"/>
    <mergeCell ref="A78:J78"/>
  </mergeCells>
  <dataValidations count="1">
    <dataValidation type="list" allowBlank="1" showErrorMessage="1" sqref="G7 G9 G11 G92 G18 G20 G59:G61 G44:G52 F31 J31 F33 J33 F35 J35 F37 J37 F45 J45 F47 J47 J27 G55 G57 G22:G24 G66 G73 G40 G69 G71 G76 G79 G42 G81 G63 G30:G38 G90 G87 G85 G26:G27 F27 G13 G15" xr:uid="{00AB00E2-0088-4DB4-BA09-008600900007}">
      <formula1>"Ja,Nein"</formula1>
    </dataValidation>
  </dataValidations>
  <hyperlinks>
    <hyperlink ref="E30" r:id="rId1" xr:uid="{00000000-0004-0000-0200-000000000000}"/>
  </hyperlinks>
  <pageMargins left="0.51180555555555596" right="0.31527777777777799" top="0.78750000000000009" bottom="0.78750000000000009" header="0" footer="0"/>
  <pageSetup paperSize="9" scale="30" fitToHeight="0" orientation="portrait" horizontalDpi="300" verticalDpi="300"/>
  <headerFooter>
    <oddHeader>&amp;LAnlage 3.2 - Leistungsverzeichnis_V1</oddHeader>
    <oddFooter>&amp;LVergabe: N-ÖA/2025-05&amp;CSeite &amp;P von &amp;RTeil B</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showGridLines="0" topLeftCell="A9" zoomScale="110" zoomScaleNormal="110" workbookViewId="0">
      <selection activeCell="D29" sqref="D29"/>
    </sheetView>
  </sheetViews>
  <sheetFormatPr baseColWidth="10" defaultColWidth="14.42578125" defaultRowHeight="15" x14ac:dyDescent="0.25"/>
  <cols>
    <col min="1" max="1" width="6.140625" style="213" customWidth="1"/>
    <col min="2" max="2" width="49.140625" style="213" customWidth="1"/>
    <col min="3" max="3" width="25.85546875" style="213" customWidth="1"/>
    <col min="4" max="4" width="27" style="213" customWidth="1"/>
    <col min="5" max="26" width="11" style="213" customWidth="1"/>
    <col min="27" max="16384" width="14.42578125" style="213"/>
  </cols>
  <sheetData>
    <row r="1" spans="1:26" ht="15" customHeight="1" x14ac:dyDescent="0.25">
      <c r="A1" s="247" t="s">
        <v>295</v>
      </c>
      <c r="B1" s="247"/>
      <c r="C1" s="247"/>
      <c r="D1" s="247"/>
    </row>
    <row r="2" spans="1:26" ht="15" customHeight="1" x14ac:dyDescent="0.25">
      <c r="A2" s="247"/>
      <c r="B2" s="247"/>
      <c r="C2" s="247"/>
      <c r="D2" s="247"/>
    </row>
    <row r="3" spans="1:26" ht="15" customHeight="1" x14ac:dyDescent="0.25">
      <c r="A3" s="247"/>
      <c r="B3" s="247"/>
      <c r="C3" s="247"/>
      <c r="D3" s="247"/>
    </row>
    <row r="4" spans="1:26" ht="15" customHeight="1" x14ac:dyDescent="0.25">
      <c r="A4" s="248" t="s">
        <v>184</v>
      </c>
      <c r="B4" s="248"/>
      <c r="C4" s="248"/>
      <c r="D4" s="248"/>
    </row>
    <row r="5" spans="1:26" x14ac:dyDescent="0.25">
      <c r="A5" s="214" t="s">
        <v>185</v>
      </c>
      <c r="B5" s="249" t="s">
        <v>186</v>
      </c>
      <c r="C5" s="249"/>
      <c r="D5" s="249"/>
    </row>
    <row r="6" spans="1:26" x14ac:dyDescent="0.25">
      <c r="A6" s="214" t="s">
        <v>185</v>
      </c>
      <c r="B6" s="249" t="s">
        <v>187</v>
      </c>
      <c r="C6" s="249"/>
      <c r="D6" s="249"/>
    </row>
    <row r="7" spans="1:26" ht="29.25" customHeight="1" x14ac:dyDescent="0.25">
      <c r="A7" s="215" t="s">
        <v>185</v>
      </c>
      <c r="B7" s="251" t="s">
        <v>271</v>
      </c>
      <c r="C7" s="251"/>
      <c r="D7" s="251"/>
      <c r="E7" s="216"/>
    </row>
    <row r="8" spans="1:26" ht="15.75" thickBot="1" x14ac:dyDescent="0.3">
      <c r="B8" s="255"/>
      <c r="C8" s="255"/>
      <c r="D8" s="217"/>
    </row>
    <row r="9" spans="1:26" ht="30.75" customHeight="1" thickBot="1" x14ac:dyDescent="0.3">
      <c r="A9" s="256" t="s">
        <v>188</v>
      </c>
      <c r="B9" s="257"/>
      <c r="C9" s="258"/>
      <c r="D9" s="218" t="s">
        <v>189</v>
      </c>
    </row>
    <row r="10" spans="1:26" ht="30.75" customHeight="1" thickBot="1" x14ac:dyDescent="0.3">
      <c r="A10" s="219" t="s">
        <v>190</v>
      </c>
      <c r="B10" s="259" t="s">
        <v>262</v>
      </c>
      <c r="C10" s="260"/>
      <c r="D10" s="229">
        <v>0</v>
      </c>
      <c r="E10" s="217"/>
      <c r="F10" s="217"/>
      <c r="G10" s="217"/>
      <c r="H10" s="217"/>
      <c r="I10" s="217"/>
      <c r="J10" s="217"/>
      <c r="K10" s="217"/>
      <c r="L10" s="217"/>
      <c r="M10" s="217"/>
      <c r="N10" s="217"/>
      <c r="O10" s="217"/>
      <c r="P10" s="217"/>
      <c r="Q10" s="217"/>
      <c r="R10" s="217"/>
      <c r="S10" s="217"/>
      <c r="T10" s="217"/>
      <c r="U10" s="217"/>
      <c r="V10" s="217"/>
      <c r="W10" s="217"/>
      <c r="X10" s="217"/>
      <c r="Y10" s="217"/>
      <c r="Z10" s="217"/>
    </row>
    <row r="11" spans="1:26" ht="30.75" customHeight="1" thickBot="1" x14ac:dyDescent="0.3">
      <c r="A11" s="219" t="s">
        <v>191</v>
      </c>
      <c r="B11" s="259" t="s">
        <v>259</v>
      </c>
      <c r="C11" s="260"/>
      <c r="D11" s="229">
        <v>0</v>
      </c>
      <c r="E11" s="217"/>
      <c r="F11" s="217"/>
      <c r="G11" s="217"/>
      <c r="H11" s="217"/>
      <c r="I11" s="217"/>
      <c r="J11" s="217"/>
      <c r="K11" s="217"/>
      <c r="L11" s="217"/>
      <c r="M11" s="217"/>
      <c r="N11" s="217"/>
      <c r="O11" s="217"/>
      <c r="P11" s="217"/>
      <c r="Q11" s="217"/>
      <c r="R11" s="217"/>
      <c r="S11" s="217"/>
      <c r="T11" s="217"/>
      <c r="U11" s="217"/>
      <c r="V11" s="217"/>
      <c r="W11" s="217"/>
      <c r="X11" s="217"/>
      <c r="Y11" s="217"/>
      <c r="Z11" s="217"/>
    </row>
    <row r="12" spans="1:26" ht="30.75" customHeight="1" thickBot="1" x14ac:dyDescent="0.3">
      <c r="A12" s="219" t="s">
        <v>192</v>
      </c>
      <c r="B12" s="259" t="s">
        <v>263</v>
      </c>
      <c r="C12" s="260"/>
      <c r="D12" s="229">
        <v>0</v>
      </c>
      <c r="E12" s="217"/>
      <c r="F12" s="217"/>
      <c r="G12" s="217"/>
      <c r="H12" s="217"/>
      <c r="I12" s="217"/>
      <c r="J12" s="217"/>
      <c r="K12" s="217"/>
      <c r="L12" s="217"/>
      <c r="M12" s="217"/>
      <c r="N12" s="217"/>
      <c r="O12" s="217"/>
      <c r="P12" s="217"/>
      <c r="Q12" s="217"/>
      <c r="R12" s="217"/>
      <c r="S12" s="217"/>
      <c r="T12" s="217"/>
      <c r="U12" s="217"/>
      <c r="V12" s="217"/>
      <c r="W12" s="217"/>
      <c r="X12" s="217"/>
      <c r="Y12" s="217"/>
      <c r="Z12" s="217"/>
    </row>
    <row r="13" spans="1:26" ht="30.75" customHeight="1" thickBot="1" x14ac:dyDescent="0.3">
      <c r="A13" s="219" t="s">
        <v>261</v>
      </c>
      <c r="B13" s="259" t="s">
        <v>221</v>
      </c>
      <c r="C13" s="260"/>
      <c r="D13" s="229">
        <v>0</v>
      </c>
      <c r="E13" s="217"/>
      <c r="F13" s="217"/>
      <c r="G13" s="217"/>
      <c r="H13" s="217"/>
      <c r="I13" s="217"/>
      <c r="J13" s="217"/>
      <c r="K13" s="217"/>
      <c r="L13" s="217"/>
      <c r="M13" s="217"/>
      <c r="N13" s="217"/>
      <c r="O13" s="217"/>
      <c r="P13" s="217"/>
      <c r="Q13" s="217"/>
      <c r="R13" s="217"/>
      <c r="S13" s="217"/>
      <c r="T13" s="217"/>
      <c r="U13" s="217"/>
      <c r="V13" s="217"/>
      <c r="W13" s="217"/>
      <c r="X13" s="217"/>
      <c r="Y13" s="217"/>
      <c r="Z13" s="217"/>
    </row>
    <row r="14" spans="1:26" ht="15.75" customHeight="1" thickBot="1" x14ac:dyDescent="0.3">
      <c r="A14" s="261" t="s">
        <v>193</v>
      </c>
      <c r="B14" s="262"/>
      <c r="C14" s="263"/>
      <c r="D14" s="220">
        <f>SUM(D10:D13)</f>
        <v>0</v>
      </c>
      <c r="E14" s="221"/>
      <c r="F14" s="221"/>
      <c r="G14" s="221"/>
      <c r="H14" s="221"/>
      <c r="I14" s="221"/>
      <c r="J14" s="221"/>
      <c r="K14" s="221"/>
      <c r="L14" s="221"/>
      <c r="M14" s="221"/>
      <c r="N14" s="221"/>
      <c r="O14" s="221"/>
      <c r="P14" s="221"/>
      <c r="Q14" s="221"/>
      <c r="R14" s="221"/>
      <c r="S14" s="221"/>
      <c r="T14" s="221"/>
      <c r="U14" s="221"/>
      <c r="V14" s="221"/>
      <c r="W14" s="221"/>
      <c r="X14" s="221"/>
      <c r="Y14" s="221"/>
      <c r="Z14" s="221"/>
    </row>
    <row r="15" spans="1:26" ht="15.75" thickBot="1" x14ac:dyDescent="0.3">
      <c r="D15" s="217"/>
    </row>
    <row r="16" spans="1:26" ht="45.75" thickBot="1" x14ac:dyDescent="0.3">
      <c r="A16" s="264" t="s">
        <v>194</v>
      </c>
      <c r="B16" s="264"/>
      <c r="C16" s="222" t="s">
        <v>264</v>
      </c>
      <c r="D16" s="222" t="s">
        <v>265</v>
      </c>
      <c r="E16" s="217"/>
      <c r="F16" s="217"/>
      <c r="G16" s="217"/>
      <c r="H16" s="217"/>
      <c r="I16" s="217"/>
      <c r="J16" s="217"/>
      <c r="K16" s="217"/>
      <c r="L16" s="217"/>
      <c r="M16" s="217"/>
      <c r="N16" s="217"/>
      <c r="O16" s="217"/>
      <c r="P16" s="217"/>
      <c r="Q16" s="217"/>
      <c r="R16" s="217"/>
      <c r="S16" s="217"/>
      <c r="T16" s="217"/>
      <c r="U16" s="217"/>
      <c r="V16" s="217"/>
      <c r="W16" s="217"/>
      <c r="X16" s="217"/>
      <c r="Y16" s="217"/>
      <c r="Z16" s="217"/>
    </row>
    <row r="17" spans="1:26" ht="29.25" thickBot="1" x14ac:dyDescent="0.3">
      <c r="A17" s="219" t="s">
        <v>195</v>
      </c>
      <c r="B17" s="223" t="s">
        <v>260</v>
      </c>
      <c r="C17" s="229">
        <v>0</v>
      </c>
      <c r="D17" s="224">
        <f>SUM(C17*4)</f>
        <v>0</v>
      </c>
      <c r="E17" s="217"/>
      <c r="F17" s="217"/>
      <c r="G17" s="217"/>
      <c r="H17" s="217"/>
      <c r="I17" s="217"/>
      <c r="J17" s="217"/>
      <c r="K17" s="217"/>
      <c r="L17" s="217"/>
      <c r="M17" s="217"/>
      <c r="N17" s="217"/>
      <c r="O17" s="217"/>
      <c r="P17" s="217"/>
      <c r="Q17" s="217"/>
      <c r="R17" s="217"/>
      <c r="S17" s="217"/>
      <c r="T17" s="217"/>
      <c r="U17" s="217"/>
      <c r="V17" s="217"/>
      <c r="W17" s="217"/>
      <c r="X17" s="217"/>
      <c r="Y17" s="217"/>
      <c r="Z17" s="217"/>
    </row>
    <row r="18" spans="1:26" ht="15.75" customHeight="1" thickBot="1" x14ac:dyDescent="0.3">
      <c r="A18" s="261" t="s">
        <v>196</v>
      </c>
      <c r="B18" s="262"/>
      <c r="C18" s="263"/>
      <c r="D18" s="220">
        <f>SUM(D17)</f>
        <v>0</v>
      </c>
      <c r="E18" s="221"/>
      <c r="F18" s="221"/>
      <c r="G18" s="221"/>
      <c r="H18" s="221"/>
      <c r="I18" s="221"/>
      <c r="J18" s="221"/>
      <c r="K18" s="221"/>
      <c r="L18" s="221"/>
      <c r="M18" s="221"/>
      <c r="N18" s="221"/>
      <c r="O18" s="221"/>
      <c r="P18" s="221"/>
      <c r="Q18" s="221"/>
      <c r="R18" s="221"/>
      <c r="S18" s="221"/>
      <c r="T18" s="221"/>
      <c r="U18" s="221"/>
      <c r="V18" s="221"/>
      <c r="W18" s="221"/>
      <c r="X18" s="221"/>
      <c r="Y18" s="221"/>
      <c r="Z18" s="221"/>
    </row>
    <row r="19" spans="1:26" ht="15.75" thickBot="1" x14ac:dyDescent="0.3">
      <c r="A19" s="217"/>
      <c r="B19" s="217"/>
      <c r="C19" s="217"/>
      <c r="D19" s="217"/>
      <c r="E19" s="217"/>
      <c r="F19" s="217"/>
      <c r="G19" s="217"/>
      <c r="H19" s="217"/>
      <c r="I19" s="217"/>
      <c r="J19" s="217"/>
      <c r="K19" s="217"/>
      <c r="L19" s="217"/>
      <c r="M19" s="217"/>
      <c r="N19" s="217"/>
      <c r="O19" s="217"/>
      <c r="P19" s="217"/>
      <c r="Q19" s="217"/>
      <c r="R19" s="217"/>
      <c r="S19" s="217"/>
      <c r="T19" s="217"/>
      <c r="U19" s="217"/>
      <c r="V19" s="217"/>
      <c r="W19" s="217"/>
      <c r="X19" s="217"/>
      <c r="Y19" s="217"/>
      <c r="Z19" s="217"/>
    </row>
    <row r="20" spans="1:26" ht="45.75" thickBot="1" x14ac:dyDescent="0.3">
      <c r="A20" s="264" t="s">
        <v>197</v>
      </c>
      <c r="B20" s="264"/>
      <c r="C20" s="225" t="s">
        <v>266</v>
      </c>
      <c r="D20" s="226" t="s">
        <v>267</v>
      </c>
      <c r="E20" s="217"/>
      <c r="F20" s="217"/>
      <c r="G20" s="217"/>
      <c r="H20" s="217"/>
      <c r="I20" s="217"/>
      <c r="J20" s="217"/>
      <c r="K20" s="217"/>
      <c r="L20" s="217"/>
      <c r="M20" s="217"/>
      <c r="N20" s="217"/>
      <c r="O20" s="217"/>
      <c r="P20" s="217"/>
      <c r="Q20" s="217"/>
      <c r="R20" s="217"/>
      <c r="S20" s="217"/>
      <c r="T20" s="217"/>
      <c r="U20" s="217"/>
      <c r="V20" s="217"/>
      <c r="W20" s="217"/>
      <c r="X20" s="217"/>
      <c r="Y20" s="217"/>
      <c r="Z20" s="217"/>
    </row>
    <row r="21" spans="1:26" ht="15.75" customHeight="1" thickBot="1" x14ac:dyDescent="0.3">
      <c r="A21" s="219" t="s">
        <v>198</v>
      </c>
      <c r="B21" s="223" t="s">
        <v>268</v>
      </c>
      <c r="C21" s="229">
        <v>0</v>
      </c>
      <c r="D21" s="229">
        <v>0</v>
      </c>
      <c r="E21" s="217"/>
      <c r="F21" s="217"/>
      <c r="G21" s="217"/>
      <c r="H21" s="217"/>
      <c r="I21" s="217"/>
      <c r="J21" s="217"/>
      <c r="K21" s="217"/>
      <c r="L21" s="217"/>
      <c r="M21" s="217"/>
      <c r="N21" s="217"/>
      <c r="O21" s="217"/>
      <c r="P21" s="217"/>
      <c r="Q21" s="217"/>
      <c r="R21" s="217"/>
      <c r="S21" s="217"/>
      <c r="T21" s="217"/>
      <c r="U21" s="217"/>
      <c r="V21" s="217"/>
      <c r="W21" s="217"/>
      <c r="X21" s="217"/>
      <c r="Y21" s="217"/>
      <c r="Z21" s="217"/>
    </row>
    <row r="22" spans="1:26" ht="15.75" customHeight="1" thickBot="1" x14ac:dyDescent="0.3">
      <c r="A22" s="219" t="s">
        <v>199</v>
      </c>
      <c r="B22" s="223" t="s">
        <v>269</v>
      </c>
      <c r="C22" s="229">
        <v>0</v>
      </c>
      <c r="D22" s="229">
        <v>0</v>
      </c>
      <c r="E22" s="217"/>
      <c r="F22" s="217"/>
      <c r="G22" s="217"/>
      <c r="H22" s="217"/>
      <c r="I22" s="217"/>
      <c r="J22" s="217"/>
      <c r="K22" s="217"/>
      <c r="L22" s="217"/>
      <c r="M22" s="217"/>
      <c r="N22" s="217"/>
      <c r="O22" s="217"/>
      <c r="P22" s="217"/>
      <c r="Q22" s="217"/>
      <c r="R22" s="217"/>
      <c r="S22" s="217"/>
      <c r="T22" s="217"/>
      <c r="U22" s="217"/>
      <c r="V22" s="217"/>
      <c r="W22" s="217"/>
      <c r="X22" s="217"/>
      <c r="Y22" s="217"/>
      <c r="Z22" s="217"/>
    </row>
    <row r="23" spans="1:26" ht="15.75" customHeight="1" thickBot="1" x14ac:dyDescent="0.3">
      <c r="A23" s="219" t="s">
        <v>200</v>
      </c>
      <c r="B23" s="223" t="s">
        <v>270</v>
      </c>
      <c r="C23" s="229">
        <v>0</v>
      </c>
      <c r="D23" s="229">
        <v>0</v>
      </c>
      <c r="E23" s="217"/>
      <c r="F23" s="217"/>
      <c r="G23" s="217"/>
      <c r="H23" s="217"/>
      <c r="I23" s="217"/>
      <c r="J23" s="217"/>
      <c r="K23" s="217"/>
      <c r="L23" s="217"/>
      <c r="M23" s="217"/>
      <c r="N23" s="217"/>
      <c r="O23" s="217"/>
      <c r="P23" s="217"/>
      <c r="Q23" s="217"/>
      <c r="R23" s="217"/>
      <c r="S23" s="217"/>
      <c r="T23" s="217"/>
      <c r="U23" s="217"/>
      <c r="V23" s="217"/>
      <c r="W23" s="217"/>
      <c r="X23" s="217"/>
      <c r="Y23" s="217"/>
      <c r="Z23" s="217"/>
    </row>
    <row r="24" spans="1:26" x14ac:dyDescent="0.25">
      <c r="D24" s="217"/>
    </row>
    <row r="25" spans="1:26" x14ac:dyDescent="0.25">
      <c r="D25" s="217"/>
    </row>
    <row r="26" spans="1:26" ht="15" customHeight="1" x14ac:dyDescent="0.25">
      <c r="A26" s="252" t="s">
        <v>201</v>
      </c>
      <c r="B26" s="252"/>
      <c r="C26" s="252"/>
      <c r="D26" s="252"/>
    </row>
    <row r="27" spans="1:26" ht="15" customHeight="1" x14ac:dyDescent="0.25">
      <c r="A27" s="253" t="s">
        <v>272</v>
      </c>
      <c r="B27" s="253"/>
      <c r="C27" s="253"/>
      <c r="D27" s="253"/>
    </row>
    <row r="28" spans="1:26" x14ac:dyDescent="0.25">
      <c r="A28" s="250" t="s">
        <v>202</v>
      </c>
      <c r="B28" s="250"/>
      <c r="C28" s="254"/>
      <c r="D28" s="254"/>
    </row>
    <row r="29" spans="1:26" x14ac:dyDescent="0.25">
      <c r="A29" s="250"/>
      <c r="B29" s="250"/>
      <c r="C29" s="227"/>
      <c r="D29" s="227">
        <f>D14+D18</f>
        <v>0</v>
      </c>
    </row>
    <row r="30" spans="1:26" x14ac:dyDescent="0.25">
      <c r="A30" s="252" t="s">
        <v>203</v>
      </c>
      <c r="B30" s="252"/>
      <c r="C30" s="228"/>
      <c r="D30" s="228">
        <f>D29*1.19</f>
        <v>0</v>
      </c>
    </row>
    <row r="31" spans="1:26" x14ac:dyDescent="0.25">
      <c r="D31" s="217"/>
    </row>
    <row r="32" spans="1:26" x14ac:dyDescent="0.25">
      <c r="D32" s="217"/>
    </row>
    <row r="33" spans="4:4" x14ac:dyDescent="0.25">
      <c r="D33" s="217"/>
    </row>
    <row r="34" spans="4:4" x14ac:dyDescent="0.25">
      <c r="D34" s="217"/>
    </row>
    <row r="35" spans="4:4" x14ac:dyDescent="0.25">
      <c r="D35" s="217"/>
    </row>
    <row r="36" spans="4:4" x14ac:dyDescent="0.25">
      <c r="D36" s="217"/>
    </row>
    <row r="37" spans="4:4" x14ac:dyDescent="0.25">
      <c r="D37" s="217"/>
    </row>
    <row r="38" spans="4:4" x14ac:dyDescent="0.25">
      <c r="D38" s="217"/>
    </row>
    <row r="39" spans="4:4" x14ac:dyDescent="0.25">
      <c r="D39" s="217"/>
    </row>
    <row r="40" spans="4:4" x14ac:dyDescent="0.25">
      <c r="D40" s="217"/>
    </row>
    <row r="41" spans="4:4" x14ac:dyDescent="0.25">
      <c r="D41" s="217"/>
    </row>
    <row r="42" spans="4:4" x14ac:dyDescent="0.25">
      <c r="D42" s="217"/>
    </row>
    <row r="43" spans="4:4" x14ac:dyDescent="0.25">
      <c r="D43" s="217"/>
    </row>
    <row r="44" spans="4:4" x14ac:dyDescent="0.25">
      <c r="D44" s="217"/>
    </row>
    <row r="45" spans="4:4" x14ac:dyDescent="0.25">
      <c r="D45" s="217"/>
    </row>
    <row r="46" spans="4:4" x14ac:dyDescent="0.25">
      <c r="D46" s="217"/>
    </row>
    <row r="47" spans="4:4" x14ac:dyDescent="0.25">
      <c r="D47" s="217"/>
    </row>
    <row r="48" spans="4:4" x14ac:dyDescent="0.25">
      <c r="D48" s="217"/>
    </row>
    <row r="49" spans="4:4" x14ac:dyDescent="0.25">
      <c r="D49" s="217"/>
    </row>
    <row r="50" spans="4:4" x14ac:dyDescent="0.25">
      <c r="D50" s="217"/>
    </row>
    <row r="51" spans="4:4" x14ac:dyDescent="0.25">
      <c r="D51" s="217"/>
    </row>
    <row r="52" spans="4:4" x14ac:dyDescent="0.25">
      <c r="D52" s="217"/>
    </row>
    <row r="53" spans="4:4" x14ac:dyDescent="0.25">
      <c r="D53" s="217"/>
    </row>
    <row r="54" spans="4:4" x14ac:dyDescent="0.25">
      <c r="D54" s="217"/>
    </row>
    <row r="55" spans="4:4" x14ac:dyDescent="0.25">
      <c r="D55" s="217"/>
    </row>
    <row r="56" spans="4:4" x14ac:dyDescent="0.25">
      <c r="D56" s="217"/>
    </row>
    <row r="57" spans="4:4" x14ac:dyDescent="0.25">
      <c r="D57" s="217"/>
    </row>
    <row r="58" spans="4:4" x14ac:dyDescent="0.25">
      <c r="D58" s="217"/>
    </row>
    <row r="59" spans="4:4" x14ac:dyDescent="0.25">
      <c r="D59" s="217"/>
    </row>
    <row r="60" spans="4:4" x14ac:dyDescent="0.25">
      <c r="D60" s="217"/>
    </row>
    <row r="61" spans="4:4" x14ac:dyDescent="0.25">
      <c r="D61" s="217"/>
    </row>
    <row r="62" spans="4:4" x14ac:dyDescent="0.25">
      <c r="D62" s="217"/>
    </row>
    <row r="63" spans="4:4" x14ac:dyDescent="0.25">
      <c r="D63" s="217"/>
    </row>
    <row r="64" spans="4:4" x14ac:dyDescent="0.25">
      <c r="D64" s="217"/>
    </row>
    <row r="65" spans="4:4" x14ac:dyDescent="0.25">
      <c r="D65" s="217"/>
    </row>
    <row r="66" spans="4:4" x14ac:dyDescent="0.25">
      <c r="D66" s="217"/>
    </row>
    <row r="67" spans="4:4" x14ac:dyDescent="0.25">
      <c r="D67" s="217"/>
    </row>
    <row r="68" spans="4:4" x14ac:dyDescent="0.25">
      <c r="D68" s="217"/>
    </row>
    <row r="69" spans="4:4" x14ac:dyDescent="0.25">
      <c r="D69" s="217"/>
    </row>
    <row r="70" spans="4:4" x14ac:dyDescent="0.25">
      <c r="D70" s="217"/>
    </row>
    <row r="71" spans="4:4" x14ac:dyDescent="0.25">
      <c r="D71" s="217"/>
    </row>
    <row r="72" spans="4:4" x14ac:dyDescent="0.25">
      <c r="D72" s="217"/>
    </row>
    <row r="73" spans="4:4" x14ac:dyDescent="0.25">
      <c r="D73" s="217"/>
    </row>
    <row r="74" spans="4:4" x14ac:dyDescent="0.25">
      <c r="D74" s="217"/>
    </row>
    <row r="75" spans="4:4" x14ac:dyDescent="0.25">
      <c r="D75" s="217"/>
    </row>
    <row r="76" spans="4:4" x14ac:dyDescent="0.25">
      <c r="D76" s="217"/>
    </row>
    <row r="77" spans="4:4" x14ac:dyDescent="0.25">
      <c r="D77" s="217"/>
    </row>
    <row r="78" spans="4:4" x14ac:dyDescent="0.25">
      <c r="D78" s="217"/>
    </row>
    <row r="79" spans="4:4" x14ac:dyDescent="0.25">
      <c r="D79" s="217"/>
    </row>
    <row r="80" spans="4:4" x14ac:dyDescent="0.25">
      <c r="D80" s="217"/>
    </row>
    <row r="81" spans="4:4" x14ac:dyDescent="0.25">
      <c r="D81" s="217"/>
    </row>
    <row r="82" spans="4:4" x14ac:dyDescent="0.25">
      <c r="D82" s="217"/>
    </row>
    <row r="83" spans="4:4" x14ac:dyDescent="0.25">
      <c r="D83" s="217"/>
    </row>
    <row r="84" spans="4:4" x14ac:dyDescent="0.25">
      <c r="D84" s="217"/>
    </row>
    <row r="85" spans="4:4" x14ac:dyDescent="0.25">
      <c r="D85" s="217"/>
    </row>
    <row r="86" spans="4:4" x14ac:dyDescent="0.25">
      <c r="D86" s="217"/>
    </row>
    <row r="87" spans="4:4" x14ac:dyDescent="0.25">
      <c r="D87" s="217"/>
    </row>
    <row r="88" spans="4:4" x14ac:dyDescent="0.25">
      <c r="D88" s="217"/>
    </row>
    <row r="89" spans="4:4" x14ac:dyDescent="0.25">
      <c r="D89" s="217"/>
    </row>
    <row r="90" spans="4:4" x14ac:dyDescent="0.25">
      <c r="D90" s="217"/>
    </row>
    <row r="91" spans="4:4" x14ac:dyDescent="0.25">
      <c r="D91" s="217"/>
    </row>
    <row r="92" spans="4:4" x14ac:dyDescent="0.25">
      <c r="D92" s="217"/>
    </row>
    <row r="93" spans="4:4" x14ac:dyDescent="0.25">
      <c r="D93" s="217"/>
    </row>
    <row r="94" spans="4:4" x14ac:dyDescent="0.25">
      <c r="D94" s="217"/>
    </row>
    <row r="95" spans="4:4" x14ac:dyDescent="0.25">
      <c r="D95" s="217"/>
    </row>
    <row r="96" spans="4:4" x14ac:dyDescent="0.25">
      <c r="D96" s="217"/>
    </row>
    <row r="97" spans="4:4" x14ac:dyDescent="0.25">
      <c r="D97" s="217"/>
    </row>
    <row r="98" spans="4:4" x14ac:dyDescent="0.25">
      <c r="D98" s="217"/>
    </row>
    <row r="99" spans="4:4" x14ac:dyDescent="0.25">
      <c r="D99" s="217"/>
    </row>
    <row r="100" spans="4:4" x14ac:dyDescent="0.25">
      <c r="D100" s="217"/>
    </row>
    <row r="101" spans="4:4" x14ac:dyDescent="0.25">
      <c r="D101" s="217"/>
    </row>
    <row r="102" spans="4:4" x14ac:dyDescent="0.25">
      <c r="D102" s="217"/>
    </row>
    <row r="103" spans="4:4" x14ac:dyDescent="0.25">
      <c r="D103" s="217"/>
    </row>
    <row r="104" spans="4:4" x14ac:dyDescent="0.25">
      <c r="D104" s="217"/>
    </row>
    <row r="105" spans="4:4" x14ac:dyDescent="0.25">
      <c r="D105" s="217"/>
    </row>
    <row r="106" spans="4:4" x14ac:dyDescent="0.25">
      <c r="D106" s="217"/>
    </row>
    <row r="107" spans="4:4" x14ac:dyDescent="0.25">
      <c r="D107" s="217"/>
    </row>
    <row r="108" spans="4:4" x14ac:dyDescent="0.25">
      <c r="D108" s="217"/>
    </row>
    <row r="109" spans="4:4" x14ac:dyDescent="0.25">
      <c r="D109" s="217"/>
    </row>
    <row r="110" spans="4:4" x14ac:dyDescent="0.25">
      <c r="D110" s="217"/>
    </row>
    <row r="111" spans="4:4" x14ac:dyDescent="0.25">
      <c r="D111" s="217"/>
    </row>
    <row r="112" spans="4:4" x14ac:dyDescent="0.25">
      <c r="D112" s="217"/>
    </row>
    <row r="113" spans="4:4" x14ac:dyDescent="0.25">
      <c r="D113" s="217"/>
    </row>
    <row r="114" spans="4:4" x14ac:dyDescent="0.25">
      <c r="D114" s="217"/>
    </row>
    <row r="115" spans="4:4" x14ac:dyDescent="0.25">
      <c r="D115" s="217"/>
    </row>
    <row r="116" spans="4:4" x14ac:dyDescent="0.25">
      <c r="D116" s="217"/>
    </row>
    <row r="117" spans="4:4" x14ac:dyDescent="0.25">
      <c r="D117" s="217"/>
    </row>
    <row r="118" spans="4:4" x14ac:dyDescent="0.25">
      <c r="D118" s="217"/>
    </row>
    <row r="119" spans="4:4" x14ac:dyDescent="0.25">
      <c r="D119" s="217"/>
    </row>
    <row r="120" spans="4:4" x14ac:dyDescent="0.25">
      <c r="D120" s="217"/>
    </row>
    <row r="121" spans="4:4" x14ac:dyDescent="0.25">
      <c r="D121" s="217"/>
    </row>
    <row r="122" spans="4:4" x14ac:dyDescent="0.25">
      <c r="D122" s="217"/>
    </row>
    <row r="123" spans="4:4" x14ac:dyDescent="0.25">
      <c r="D123" s="217"/>
    </row>
    <row r="124" spans="4:4" x14ac:dyDescent="0.25">
      <c r="D124" s="217"/>
    </row>
    <row r="125" spans="4:4" x14ac:dyDescent="0.25">
      <c r="D125" s="217"/>
    </row>
    <row r="126" spans="4:4" x14ac:dyDescent="0.25">
      <c r="D126" s="217"/>
    </row>
    <row r="127" spans="4:4" x14ac:dyDescent="0.25">
      <c r="D127" s="217"/>
    </row>
    <row r="128" spans="4:4" x14ac:dyDescent="0.25">
      <c r="D128" s="217"/>
    </row>
    <row r="129" spans="4:4" x14ac:dyDescent="0.25">
      <c r="D129" s="217"/>
    </row>
    <row r="130" spans="4:4" x14ac:dyDescent="0.25">
      <c r="D130" s="217"/>
    </row>
    <row r="131" spans="4:4" x14ac:dyDescent="0.25">
      <c r="D131" s="217"/>
    </row>
    <row r="132" spans="4:4" x14ac:dyDescent="0.25">
      <c r="D132" s="217"/>
    </row>
    <row r="133" spans="4:4" x14ac:dyDescent="0.25">
      <c r="D133" s="217"/>
    </row>
    <row r="134" spans="4:4" x14ac:dyDescent="0.25">
      <c r="D134" s="217"/>
    </row>
    <row r="135" spans="4:4" x14ac:dyDescent="0.25">
      <c r="D135" s="217"/>
    </row>
    <row r="136" spans="4:4" x14ac:dyDescent="0.25">
      <c r="D136" s="217"/>
    </row>
    <row r="137" spans="4:4" x14ac:dyDescent="0.25">
      <c r="D137" s="217"/>
    </row>
    <row r="138" spans="4:4" x14ac:dyDescent="0.25">
      <c r="D138" s="217"/>
    </row>
    <row r="139" spans="4:4" x14ac:dyDescent="0.25">
      <c r="D139" s="217"/>
    </row>
    <row r="140" spans="4:4" x14ac:dyDescent="0.25">
      <c r="D140" s="217"/>
    </row>
    <row r="141" spans="4:4" x14ac:dyDescent="0.25">
      <c r="D141" s="217"/>
    </row>
    <row r="142" spans="4:4" x14ac:dyDescent="0.25">
      <c r="D142" s="217"/>
    </row>
    <row r="143" spans="4:4" x14ac:dyDescent="0.25">
      <c r="D143" s="217"/>
    </row>
    <row r="144" spans="4:4" x14ac:dyDescent="0.25">
      <c r="D144" s="217"/>
    </row>
    <row r="145" spans="4:4" x14ac:dyDescent="0.25">
      <c r="D145" s="217"/>
    </row>
    <row r="146" spans="4:4" x14ac:dyDescent="0.25">
      <c r="D146" s="217"/>
    </row>
    <row r="147" spans="4:4" x14ac:dyDescent="0.25">
      <c r="D147" s="217"/>
    </row>
    <row r="148" spans="4:4" x14ac:dyDescent="0.25">
      <c r="D148" s="217"/>
    </row>
    <row r="149" spans="4:4" x14ac:dyDescent="0.25">
      <c r="D149" s="217"/>
    </row>
    <row r="150" spans="4:4" x14ac:dyDescent="0.25">
      <c r="D150" s="217"/>
    </row>
    <row r="151" spans="4:4" x14ac:dyDescent="0.25">
      <c r="D151" s="217"/>
    </row>
    <row r="152" spans="4:4" x14ac:dyDescent="0.25">
      <c r="D152" s="217"/>
    </row>
    <row r="153" spans="4:4" x14ac:dyDescent="0.25">
      <c r="D153" s="217"/>
    </row>
    <row r="154" spans="4:4" x14ac:dyDescent="0.25">
      <c r="D154" s="217"/>
    </row>
    <row r="155" spans="4:4" x14ac:dyDescent="0.25">
      <c r="D155" s="217"/>
    </row>
    <row r="156" spans="4:4" x14ac:dyDescent="0.25">
      <c r="D156" s="217"/>
    </row>
    <row r="157" spans="4:4" x14ac:dyDescent="0.25">
      <c r="D157" s="217"/>
    </row>
    <row r="158" spans="4:4" x14ac:dyDescent="0.25">
      <c r="D158" s="217"/>
    </row>
    <row r="159" spans="4:4" x14ac:dyDescent="0.25">
      <c r="D159" s="217"/>
    </row>
    <row r="160" spans="4:4" x14ac:dyDescent="0.25">
      <c r="D160" s="217"/>
    </row>
    <row r="161" spans="4:4" x14ac:dyDescent="0.25">
      <c r="D161" s="217"/>
    </row>
    <row r="162" spans="4:4" x14ac:dyDescent="0.25">
      <c r="D162" s="217"/>
    </row>
    <row r="163" spans="4:4" x14ac:dyDescent="0.25">
      <c r="D163" s="217"/>
    </row>
    <row r="164" spans="4:4" x14ac:dyDescent="0.25">
      <c r="D164" s="217"/>
    </row>
    <row r="165" spans="4:4" x14ac:dyDescent="0.25">
      <c r="D165" s="217"/>
    </row>
    <row r="166" spans="4:4" x14ac:dyDescent="0.25">
      <c r="D166" s="217"/>
    </row>
    <row r="167" spans="4:4" x14ac:dyDescent="0.25">
      <c r="D167" s="217"/>
    </row>
    <row r="168" spans="4:4" x14ac:dyDescent="0.25">
      <c r="D168" s="217"/>
    </row>
    <row r="169" spans="4:4" x14ac:dyDescent="0.25">
      <c r="D169" s="217"/>
    </row>
    <row r="170" spans="4:4" x14ac:dyDescent="0.25">
      <c r="D170" s="217"/>
    </row>
    <row r="171" spans="4:4" x14ac:dyDescent="0.25">
      <c r="D171" s="217"/>
    </row>
    <row r="172" spans="4:4" x14ac:dyDescent="0.25">
      <c r="D172" s="217"/>
    </row>
    <row r="173" spans="4:4" x14ac:dyDescent="0.25">
      <c r="D173" s="217"/>
    </row>
    <row r="174" spans="4:4" x14ac:dyDescent="0.25">
      <c r="D174" s="217"/>
    </row>
    <row r="175" spans="4:4" x14ac:dyDescent="0.25">
      <c r="D175" s="217"/>
    </row>
    <row r="176" spans="4:4" x14ac:dyDescent="0.25">
      <c r="D176" s="217"/>
    </row>
    <row r="177" spans="4:4" x14ac:dyDescent="0.25">
      <c r="D177" s="217"/>
    </row>
    <row r="178" spans="4:4" x14ac:dyDescent="0.25">
      <c r="D178" s="217"/>
    </row>
    <row r="179" spans="4:4" x14ac:dyDescent="0.25">
      <c r="D179" s="217"/>
    </row>
    <row r="180" spans="4:4" x14ac:dyDescent="0.25">
      <c r="D180" s="217"/>
    </row>
    <row r="181" spans="4:4" x14ac:dyDescent="0.25">
      <c r="D181" s="217"/>
    </row>
    <row r="182" spans="4:4" x14ac:dyDescent="0.25">
      <c r="D182" s="217"/>
    </row>
    <row r="183" spans="4:4" x14ac:dyDescent="0.25">
      <c r="D183" s="217"/>
    </row>
    <row r="184" spans="4:4" x14ac:dyDescent="0.25">
      <c r="D184" s="217"/>
    </row>
    <row r="185" spans="4:4" x14ac:dyDescent="0.25">
      <c r="D185" s="217"/>
    </row>
    <row r="186" spans="4:4" x14ac:dyDescent="0.25">
      <c r="D186" s="217"/>
    </row>
    <row r="187" spans="4:4" x14ac:dyDescent="0.25">
      <c r="D187" s="217"/>
    </row>
    <row r="188" spans="4:4" x14ac:dyDescent="0.25">
      <c r="D188" s="217"/>
    </row>
    <row r="189" spans="4:4" x14ac:dyDescent="0.25">
      <c r="D189" s="217"/>
    </row>
    <row r="190" spans="4:4" x14ac:dyDescent="0.25">
      <c r="D190" s="217"/>
    </row>
    <row r="191" spans="4:4" x14ac:dyDescent="0.25">
      <c r="D191" s="217"/>
    </row>
    <row r="192" spans="4:4" x14ac:dyDescent="0.25">
      <c r="D192" s="217"/>
    </row>
    <row r="193" spans="4:4" x14ac:dyDescent="0.25">
      <c r="D193" s="217"/>
    </row>
    <row r="194" spans="4:4" x14ac:dyDescent="0.25">
      <c r="D194" s="217"/>
    </row>
    <row r="195" spans="4:4" x14ac:dyDescent="0.25">
      <c r="D195" s="217"/>
    </row>
    <row r="196" spans="4:4" x14ac:dyDescent="0.25">
      <c r="D196" s="217"/>
    </row>
    <row r="197" spans="4:4" x14ac:dyDescent="0.25">
      <c r="D197" s="217"/>
    </row>
    <row r="198" spans="4:4" x14ac:dyDescent="0.25">
      <c r="D198" s="217"/>
    </row>
    <row r="199" spans="4:4" x14ac:dyDescent="0.25">
      <c r="D199" s="217"/>
    </row>
    <row r="200" spans="4:4" x14ac:dyDescent="0.25">
      <c r="D200" s="217"/>
    </row>
    <row r="201" spans="4:4" x14ac:dyDescent="0.25">
      <c r="D201" s="217"/>
    </row>
    <row r="202" spans="4:4" x14ac:dyDescent="0.25">
      <c r="D202" s="217"/>
    </row>
    <row r="203" spans="4:4" x14ac:dyDescent="0.25">
      <c r="D203" s="217"/>
    </row>
    <row r="204" spans="4:4" x14ac:dyDescent="0.25">
      <c r="D204" s="217"/>
    </row>
    <row r="205" spans="4:4" x14ac:dyDescent="0.25">
      <c r="D205" s="217"/>
    </row>
    <row r="206" spans="4:4" x14ac:dyDescent="0.25">
      <c r="D206" s="217"/>
    </row>
    <row r="207" spans="4:4" x14ac:dyDescent="0.25">
      <c r="D207" s="217"/>
    </row>
    <row r="208" spans="4:4" x14ac:dyDescent="0.25">
      <c r="D208" s="217"/>
    </row>
    <row r="209" spans="4:4" x14ac:dyDescent="0.25">
      <c r="D209" s="217"/>
    </row>
    <row r="210" spans="4:4" x14ac:dyDescent="0.25">
      <c r="D210" s="217"/>
    </row>
    <row r="211" spans="4:4" x14ac:dyDescent="0.25">
      <c r="D211" s="217"/>
    </row>
    <row r="212" spans="4:4" x14ac:dyDescent="0.25">
      <c r="D212" s="217"/>
    </row>
    <row r="213" spans="4:4" x14ac:dyDescent="0.25">
      <c r="D213" s="217"/>
    </row>
    <row r="214" spans="4:4" x14ac:dyDescent="0.25">
      <c r="D214" s="217"/>
    </row>
    <row r="215" spans="4:4" x14ac:dyDescent="0.25">
      <c r="D215" s="217"/>
    </row>
    <row r="216" spans="4:4" x14ac:dyDescent="0.25">
      <c r="D216" s="217"/>
    </row>
    <row r="217" spans="4:4" x14ac:dyDescent="0.25">
      <c r="D217" s="217"/>
    </row>
    <row r="218" spans="4:4" x14ac:dyDescent="0.25">
      <c r="D218" s="217"/>
    </row>
    <row r="219" spans="4:4" x14ac:dyDescent="0.25">
      <c r="D219" s="217"/>
    </row>
    <row r="220" spans="4:4" x14ac:dyDescent="0.25">
      <c r="D220" s="217"/>
    </row>
    <row r="221" spans="4:4" x14ac:dyDescent="0.25">
      <c r="D221" s="217"/>
    </row>
    <row r="222" spans="4:4" x14ac:dyDescent="0.25">
      <c r="D222" s="217"/>
    </row>
    <row r="223" spans="4:4" x14ac:dyDescent="0.25">
      <c r="D223" s="217"/>
    </row>
    <row r="224" spans="4:4" x14ac:dyDescent="0.25">
      <c r="D224" s="217"/>
    </row>
    <row r="225" spans="4:4" x14ac:dyDescent="0.25">
      <c r="D225" s="217"/>
    </row>
    <row r="226" spans="4:4" x14ac:dyDescent="0.25">
      <c r="D226" s="217"/>
    </row>
    <row r="227" spans="4:4" x14ac:dyDescent="0.25">
      <c r="D227" s="217"/>
    </row>
    <row r="228" spans="4:4" x14ac:dyDescent="0.25">
      <c r="D228" s="217"/>
    </row>
    <row r="229" spans="4:4" x14ac:dyDescent="0.25">
      <c r="D229" s="217"/>
    </row>
    <row r="230" spans="4:4" x14ac:dyDescent="0.25">
      <c r="D230" s="217"/>
    </row>
    <row r="231" spans="4:4" x14ac:dyDescent="0.25">
      <c r="D231" s="217"/>
    </row>
    <row r="232" spans="4:4" x14ac:dyDescent="0.25">
      <c r="D232" s="217"/>
    </row>
    <row r="233" spans="4:4" x14ac:dyDescent="0.25">
      <c r="D233" s="217"/>
    </row>
    <row r="234" spans="4:4" x14ac:dyDescent="0.25">
      <c r="D234" s="217"/>
    </row>
    <row r="235" spans="4:4" x14ac:dyDescent="0.25">
      <c r="D235" s="217"/>
    </row>
    <row r="236" spans="4:4" x14ac:dyDescent="0.25">
      <c r="D236" s="217"/>
    </row>
    <row r="237" spans="4:4" x14ac:dyDescent="0.25">
      <c r="D237" s="217"/>
    </row>
    <row r="238" spans="4:4" x14ac:dyDescent="0.25">
      <c r="D238" s="217"/>
    </row>
    <row r="239" spans="4:4" x14ac:dyDescent="0.25">
      <c r="D239" s="217"/>
    </row>
    <row r="240" spans="4:4" x14ac:dyDescent="0.25">
      <c r="D240" s="217"/>
    </row>
    <row r="241" spans="4:4" x14ac:dyDescent="0.25">
      <c r="D241" s="217"/>
    </row>
    <row r="242" spans="4:4" x14ac:dyDescent="0.25">
      <c r="D242" s="217"/>
    </row>
    <row r="243" spans="4:4" x14ac:dyDescent="0.25">
      <c r="D243" s="217"/>
    </row>
    <row r="244" spans="4:4" x14ac:dyDescent="0.25">
      <c r="D244" s="217"/>
    </row>
    <row r="245" spans="4:4" x14ac:dyDescent="0.25">
      <c r="D245" s="217"/>
    </row>
    <row r="246" spans="4:4" x14ac:dyDescent="0.25">
      <c r="D246" s="217"/>
    </row>
    <row r="247" spans="4:4" x14ac:dyDescent="0.25">
      <c r="D247" s="217"/>
    </row>
    <row r="248" spans="4:4" x14ac:dyDescent="0.25">
      <c r="D248" s="217"/>
    </row>
    <row r="249" spans="4:4" x14ac:dyDescent="0.25">
      <c r="D249" s="217"/>
    </row>
    <row r="250" spans="4:4" x14ac:dyDescent="0.25">
      <c r="D250" s="217"/>
    </row>
    <row r="251" spans="4:4" x14ac:dyDescent="0.25">
      <c r="D251" s="217"/>
    </row>
    <row r="252" spans="4:4" x14ac:dyDescent="0.25">
      <c r="D252" s="217"/>
    </row>
    <row r="253" spans="4:4" x14ac:dyDescent="0.25">
      <c r="D253" s="217"/>
    </row>
    <row r="254" spans="4:4" x14ac:dyDescent="0.25">
      <c r="D254" s="217"/>
    </row>
    <row r="255" spans="4:4" x14ac:dyDescent="0.25">
      <c r="D255" s="217"/>
    </row>
    <row r="256" spans="4:4" x14ac:dyDescent="0.25">
      <c r="D256" s="217"/>
    </row>
    <row r="257" spans="4:4" x14ac:dyDescent="0.25">
      <c r="D257" s="217"/>
    </row>
    <row r="258" spans="4:4" x14ac:dyDescent="0.25">
      <c r="D258" s="217"/>
    </row>
    <row r="259" spans="4:4" x14ac:dyDescent="0.25">
      <c r="D259" s="217"/>
    </row>
    <row r="260" spans="4:4" x14ac:dyDescent="0.25">
      <c r="D260" s="217"/>
    </row>
    <row r="261" spans="4:4" x14ac:dyDescent="0.25">
      <c r="D261" s="217"/>
    </row>
    <row r="262" spans="4:4" x14ac:dyDescent="0.25">
      <c r="D262" s="217"/>
    </row>
    <row r="263" spans="4:4" x14ac:dyDescent="0.25">
      <c r="D263" s="217"/>
    </row>
    <row r="264" spans="4:4" x14ac:dyDescent="0.25">
      <c r="D264" s="217"/>
    </row>
    <row r="265" spans="4:4" x14ac:dyDescent="0.25">
      <c r="D265" s="217"/>
    </row>
    <row r="266" spans="4:4" x14ac:dyDescent="0.25">
      <c r="D266" s="217"/>
    </row>
    <row r="267" spans="4:4" x14ac:dyDescent="0.25">
      <c r="D267" s="217"/>
    </row>
    <row r="268" spans="4:4" x14ac:dyDescent="0.25">
      <c r="D268" s="217"/>
    </row>
    <row r="269" spans="4:4" x14ac:dyDescent="0.25">
      <c r="D269" s="217"/>
    </row>
    <row r="270" spans="4:4" x14ac:dyDescent="0.25">
      <c r="D270" s="217"/>
    </row>
    <row r="271" spans="4:4" x14ac:dyDescent="0.25">
      <c r="D271" s="217"/>
    </row>
    <row r="272" spans="4:4" x14ac:dyDescent="0.25">
      <c r="D272" s="217"/>
    </row>
    <row r="273" spans="4:4" x14ac:dyDescent="0.25">
      <c r="D273" s="217"/>
    </row>
    <row r="274" spans="4:4" x14ac:dyDescent="0.25">
      <c r="D274" s="217"/>
    </row>
    <row r="275" spans="4:4" x14ac:dyDescent="0.25">
      <c r="D275" s="217"/>
    </row>
    <row r="276" spans="4:4" x14ac:dyDescent="0.25">
      <c r="D276" s="217"/>
    </row>
    <row r="277" spans="4:4" x14ac:dyDescent="0.25">
      <c r="D277" s="217"/>
    </row>
    <row r="278" spans="4:4" x14ac:dyDescent="0.25">
      <c r="D278" s="217"/>
    </row>
    <row r="279" spans="4:4" x14ac:dyDescent="0.25">
      <c r="D279" s="217"/>
    </row>
    <row r="280" spans="4:4" x14ac:dyDescent="0.25">
      <c r="D280" s="217"/>
    </row>
    <row r="281" spans="4:4" x14ac:dyDescent="0.25">
      <c r="D281" s="217"/>
    </row>
    <row r="282" spans="4:4" x14ac:dyDescent="0.25">
      <c r="D282" s="217"/>
    </row>
    <row r="283" spans="4:4" x14ac:dyDescent="0.25">
      <c r="D283" s="217"/>
    </row>
    <row r="284" spans="4:4" x14ac:dyDescent="0.25">
      <c r="D284" s="217"/>
    </row>
    <row r="285" spans="4:4" x14ac:dyDescent="0.25">
      <c r="D285" s="217"/>
    </row>
    <row r="286" spans="4:4" x14ac:dyDescent="0.25">
      <c r="D286" s="217"/>
    </row>
    <row r="287" spans="4:4" x14ac:dyDescent="0.25">
      <c r="D287" s="217"/>
    </row>
    <row r="288" spans="4:4" x14ac:dyDescent="0.25">
      <c r="D288" s="217"/>
    </row>
    <row r="289" spans="4:4" x14ac:dyDescent="0.25">
      <c r="D289" s="217"/>
    </row>
    <row r="290" spans="4:4" x14ac:dyDescent="0.25">
      <c r="D290" s="217"/>
    </row>
    <row r="291" spans="4:4" x14ac:dyDescent="0.25">
      <c r="D291" s="217"/>
    </row>
    <row r="292" spans="4:4" x14ac:dyDescent="0.25">
      <c r="D292" s="217"/>
    </row>
    <row r="293" spans="4:4" x14ac:dyDescent="0.25">
      <c r="D293" s="217"/>
    </row>
    <row r="294" spans="4:4" x14ac:dyDescent="0.25">
      <c r="D294" s="217"/>
    </row>
    <row r="295" spans="4:4" x14ac:dyDescent="0.25">
      <c r="D295" s="217"/>
    </row>
    <row r="296" spans="4:4" x14ac:dyDescent="0.25">
      <c r="D296" s="217"/>
    </row>
    <row r="297" spans="4:4" x14ac:dyDescent="0.25">
      <c r="D297" s="217"/>
    </row>
    <row r="298" spans="4:4" x14ac:dyDescent="0.25">
      <c r="D298" s="217"/>
    </row>
    <row r="299" spans="4:4" x14ac:dyDescent="0.25">
      <c r="D299" s="217"/>
    </row>
    <row r="300" spans="4:4" x14ac:dyDescent="0.25">
      <c r="D300" s="217"/>
    </row>
    <row r="301" spans="4:4" x14ac:dyDescent="0.25">
      <c r="D301" s="217"/>
    </row>
    <row r="302" spans="4:4" x14ac:dyDescent="0.25">
      <c r="D302" s="217"/>
    </row>
    <row r="303" spans="4:4" x14ac:dyDescent="0.25">
      <c r="D303" s="217"/>
    </row>
    <row r="304" spans="4:4" x14ac:dyDescent="0.25">
      <c r="D304" s="217"/>
    </row>
    <row r="305" spans="4:4" x14ac:dyDescent="0.25">
      <c r="D305" s="217"/>
    </row>
    <row r="306" spans="4:4" x14ac:dyDescent="0.25">
      <c r="D306" s="217"/>
    </row>
    <row r="307" spans="4:4" x14ac:dyDescent="0.25">
      <c r="D307" s="217"/>
    </row>
    <row r="308" spans="4:4" x14ac:dyDescent="0.25">
      <c r="D308" s="217"/>
    </row>
    <row r="309" spans="4:4" x14ac:dyDescent="0.25">
      <c r="D309" s="217"/>
    </row>
    <row r="310" spans="4:4" x14ac:dyDescent="0.25">
      <c r="D310" s="217"/>
    </row>
    <row r="311" spans="4:4" x14ac:dyDescent="0.25">
      <c r="D311" s="217"/>
    </row>
    <row r="312" spans="4:4" x14ac:dyDescent="0.25">
      <c r="D312" s="217"/>
    </row>
    <row r="313" spans="4:4" x14ac:dyDescent="0.25">
      <c r="D313" s="217"/>
    </row>
    <row r="314" spans="4:4" x14ac:dyDescent="0.25">
      <c r="D314" s="217"/>
    </row>
    <row r="315" spans="4:4" x14ac:dyDescent="0.25">
      <c r="D315" s="217"/>
    </row>
    <row r="316" spans="4:4" x14ac:dyDescent="0.25">
      <c r="D316" s="217"/>
    </row>
    <row r="317" spans="4:4" x14ac:dyDescent="0.25">
      <c r="D317" s="217"/>
    </row>
    <row r="318" spans="4:4" x14ac:dyDescent="0.25">
      <c r="D318" s="217"/>
    </row>
    <row r="319" spans="4:4" x14ac:dyDescent="0.25">
      <c r="D319" s="217"/>
    </row>
    <row r="320" spans="4:4" x14ac:dyDescent="0.25">
      <c r="D320" s="217"/>
    </row>
    <row r="321" spans="4:4" x14ac:dyDescent="0.25">
      <c r="D321" s="217"/>
    </row>
    <row r="322" spans="4:4" x14ac:dyDescent="0.25">
      <c r="D322" s="217"/>
    </row>
    <row r="323" spans="4:4" x14ac:dyDescent="0.25">
      <c r="D323" s="217"/>
    </row>
    <row r="324" spans="4:4" x14ac:dyDescent="0.25">
      <c r="D324" s="217"/>
    </row>
    <row r="325" spans="4:4" x14ac:dyDescent="0.25">
      <c r="D325" s="217"/>
    </row>
    <row r="326" spans="4:4" x14ac:dyDescent="0.25">
      <c r="D326" s="217"/>
    </row>
    <row r="327" spans="4:4" x14ac:dyDescent="0.25">
      <c r="D327" s="217"/>
    </row>
    <row r="328" spans="4:4" x14ac:dyDescent="0.25">
      <c r="D328" s="217"/>
    </row>
    <row r="329" spans="4:4" x14ac:dyDescent="0.25">
      <c r="D329" s="217"/>
    </row>
    <row r="330" spans="4:4" x14ac:dyDescent="0.25">
      <c r="D330" s="217"/>
    </row>
    <row r="331" spans="4:4" x14ac:dyDescent="0.25">
      <c r="D331" s="217"/>
    </row>
    <row r="332" spans="4:4" x14ac:dyDescent="0.25">
      <c r="D332" s="217"/>
    </row>
    <row r="333" spans="4:4" x14ac:dyDescent="0.25">
      <c r="D333" s="217"/>
    </row>
    <row r="334" spans="4:4" x14ac:dyDescent="0.25">
      <c r="D334" s="217"/>
    </row>
    <row r="335" spans="4:4" x14ac:dyDescent="0.25">
      <c r="D335" s="217"/>
    </row>
    <row r="336" spans="4:4" x14ac:dyDescent="0.25">
      <c r="D336" s="217"/>
    </row>
    <row r="337" spans="4:4" x14ac:dyDescent="0.25">
      <c r="D337" s="217"/>
    </row>
    <row r="338" spans="4:4" x14ac:dyDescent="0.25">
      <c r="D338" s="217"/>
    </row>
    <row r="339" spans="4:4" x14ac:dyDescent="0.25">
      <c r="D339" s="217"/>
    </row>
    <row r="340" spans="4:4" x14ac:dyDescent="0.25">
      <c r="D340" s="217"/>
    </row>
    <row r="341" spans="4:4" x14ac:dyDescent="0.25">
      <c r="D341" s="217"/>
    </row>
    <row r="342" spans="4:4" x14ac:dyDescent="0.25">
      <c r="D342" s="217"/>
    </row>
    <row r="343" spans="4:4" x14ac:dyDescent="0.25">
      <c r="D343" s="217"/>
    </row>
    <row r="344" spans="4:4" x14ac:dyDescent="0.25">
      <c r="D344" s="217"/>
    </row>
    <row r="345" spans="4:4" x14ac:dyDescent="0.25">
      <c r="D345" s="217"/>
    </row>
    <row r="346" spans="4:4" x14ac:dyDescent="0.25">
      <c r="D346" s="217"/>
    </row>
    <row r="347" spans="4:4" x14ac:dyDescent="0.25">
      <c r="D347" s="217"/>
    </row>
    <row r="348" spans="4:4" x14ac:dyDescent="0.25">
      <c r="D348" s="217"/>
    </row>
    <row r="349" spans="4:4" x14ac:dyDescent="0.25">
      <c r="D349" s="217"/>
    </row>
    <row r="350" spans="4:4" x14ac:dyDescent="0.25">
      <c r="D350" s="217"/>
    </row>
    <row r="351" spans="4:4" x14ac:dyDescent="0.25">
      <c r="D351" s="217"/>
    </row>
    <row r="352" spans="4:4" x14ac:dyDescent="0.25">
      <c r="D352" s="217"/>
    </row>
    <row r="353" spans="4:4" x14ac:dyDescent="0.25">
      <c r="D353" s="217"/>
    </row>
    <row r="354" spans="4:4" x14ac:dyDescent="0.25">
      <c r="D354" s="217"/>
    </row>
    <row r="355" spans="4:4" x14ac:dyDescent="0.25">
      <c r="D355" s="217"/>
    </row>
    <row r="356" spans="4:4" x14ac:dyDescent="0.25">
      <c r="D356" s="217"/>
    </row>
    <row r="357" spans="4:4" x14ac:dyDescent="0.25">
      <c r="D357" s="217"/>
    </row>
    <row r="358" spans="4:4" x14ac:dyDescent="0.25">
      <c r="D358" s="217"/>
    </row>
    <row r="359" spans="4:4" x14ac:dyDescent="0.25">
      <c r="D359" s="217"/>
    </row>
    <row r="360" spans="4:4" x14ac:dyDescent="0.25">
      <c r="D360" s="217"/>
    </row>
    <row r="361" spans="4:4" x14ac:dyDescent="0.25">
      <c r="D361" s="217"/>
    </row>
    <row r="362" spans="4:4" x14ac:dyDescent="0.25">
      <c r="D362" s="217"/>
    </row>
    <row r="363" spans="4:4" x14ac:dyDescent="0.25">
      <c r="D363" s="217"/>
    </row>
    <row r="364" spans="4:4" x14ac:dyDescent="0.25">
      <c r="D364" s="217"/>
    </row>
    <row r="365" spans="4:4" x14ac:dyDescent="0.25">
      <c r="D365" s="217"/>
    </row>
    <row r="366" spans="4:4" x14ac:dyDescent="0.25">
      <c r="D366" s="217"/>
    </row>
    <row r="367" spans="4:4" x14ac:dyDescent="0.25">
      <c r="D367" s="217"/>
    </row>
    <row r="368" spans="4:4" x14ac:dyDescent="0.25">
      <c r="D368" s="217"/>
    </row>
    <row r="369" spans="4:4" x14ac:dyDescent="0.25">
      <c r="D369" s="217"/>
    </row>
    <row r="370" spans="4:4" x14ac:dyDescent="0.25">
      <c r="D370" s="217"/>
    </row>
    <row r="371" spans="4:4" x14ac:dyDescent="0.25">
      <c r="D371" s="217"/>
    </row>
    <row r="372" spans="4:4" x14ac:dyDescent="0.25">
      <c r="D372" s="217"/>
    </row>
    <row r="373" spans="4:4" x14ac:dyDescent="0.25">
      <c r="D373" s="217"/>
    </row>
    <row r="374" spans="4:4" x14ac:dyDescent="0.25">
      <c r="D374" s="217"/>
    </row>
    <row r="375" spans="4:4" x14ac:dyDescent="0.25">
      <c r="D375" s="217"/>
    </row>
    <row r="376" spans="4:4" x14ac:dyDescent="0.25">
      <c r="D376" s="217"/>
    </row>
    <row r="377" spans="4:4" x14ac:dyDescent="0.25">
      <c r="D377" s="217"/>
    </row>
    <row r="378" spans="4:4" x14ac:dyDescent="0.25">
      <c r="D378" s="217"/>
    </row>
    <row r="379" spans="4:4" x14ac:dyDescent="0.25">
      <c r="D379" s="217"/>
    </row>
    <row r="380" spans="4:4" x14ac:dyDescent="0.25">
      <c r="D380" s="217"/>
    </row>
    <row r="381" spans="4:4" x14ac:dyDescent="0.25">
      <c r="D381" s="217"/>
    </row>
    <row r="382" spans="4:4" x14ac:dyDescent="0.25">
      <c r="D382" s="217"/>
    </row>
    <row r="383" spans="4:4" x14ac:dyDescent="0.25">
      <c r="D383" s="217"/>
    </row>
    <row r="384" spans="4:4" x14ac:dyDescent="0.25">
      <c r="D384" s="217"/>
    </row>
    <row r="385" spans="4:4" x14ac:dyDescent="0.25">
      <c r="D385" s="217"/>
    </row>
    <row r="386" spans="4:4" x14ac:dyDescent="0.25">
      <c r="D386" s="217"/>
    </row>
    <row r="387" spans="4:4" x14ac:dyDescent="0.25">
      <c r="D387" s="217"/>
    </row>
    <row r="388" spans="4:4" x14ac:dyDescent="0.25">
      <c r="D388" s="217"/>
    </row>
    <row r="389" spans="4:4" x14ac:dyDescent="0.25">
      <c r="D389" s="217"/>
    </row>
    <row r="390" spans="4:4" x14ac:dyDescent="0.25">
      <c r="D390" s="217"/>
    </row>
    <row r="391" spans="4:4" x14ac:dyDescent="0.25">
      <c r="D391" s="217"/>
    </row>
    <row r="392" spans="4:4" x14ac:dyDescent="0.25">
      <c r="D392" s="217"/>
    </row>
    <row r="393" spans="4:4" x14ac:dyDescent="0.25">
      <c r="D393" s="217"/>
    </row>
    <row r="394" spans="4:4" x14ac:dyDescent="0.25">
      <c r="D394" s="217"/>
    </row>
    <row r="395" spans="4:4" x14ac:dyDescent="0.25">
      <c r="D395" s="217"/>
    </row>
    <row r="396" spans="4:4" x14ac:dyDescent="0.25">
      <c r="D396" s="217"/>
    </row>
    <row r="397" spans="4:4" x14ac:dyDescent="0.25">
      <c r="D397" s="217"/>
    </row>
    <row r="398" spans="4:4" x14ac:dyDescent="0.25">
      <c r="D398" s="217"/>
    </row>
    <row r="399" spans="4:4" x14ac:dyDescent="0.25">
      <c r="D399" s="217"/>
    </row>
    <row r="400" spans="4:4" x14ac:dyDescent="0.25">
      <c r="D400" s="217"/>
    </row>
    <row r="401" spans="4:4" x14ac:dyDescent="0.25">
      <c r="D401" s="217"/>
    </row>
    <row r="402" spans="4:4" x14ac:dyDescent="0.25">
      <c r="D402" s="217"/>
    </row>
    <row r="403" spans="4:4" x14ac:dyDescent="0.25">
      <c r="D403" s="217"/>
    </row>
    <row r="404" spans="4:4" x14ac:dyDescent="0.25">
      <c r="D404" s="217"/>
    </row>
    <row r="405" spans="4:4" x14ac:dyDescent="0.25">
      <c r="D405" s="217"/>
    </row>
    <row r="406" spans="4:4" x14ac:dyDescent="0.25">
      <c r="D406" s="217"/>
    </row>
    <row r="407" spans="4:4" x14ac:dyDescent="0.25">
      <c r="D407" s="217"/>
    </row>
    <row r="408" spans="4:4" x14ac:dyDescent="0.25">
      <c r="D408" s="217"/>
    </row>
    <row r="409" spans="4:4" x14ac:dyDescent="0.25">
      <c r="D409" s="217"/>
    </row>
    <row r="410" spans="4:4" x14ac:dyDescent="0.25">
      <c r="D410" s="217"/>
    </row>
    <row r="411" spans="4:4" x14ac:dyDescent="0.25">
      <c r="D411" s="217"/>
    </row>
    <row r="412" spans="4:4" x14ac:dyDescent="0.25">
      <c r="D412" s="217"/>
    </row>
    <row r="413" spans="4:4" x14ac:dyDescent="0.25">
      <c r="D413" s="217"/>
    </row>
    <row r="414" spans="4:4" x14ac:dyDescent="0.25">
      <c r="D414" s="217"/>
    </row>
    <row r="415" spans="4:4" x14ac:dyDescent="0.25">
      <c r="D415" s="217"/>
    </row>
    <row r="416" spans="4:4" x14ac:dyDescent="0.25">
      <c r="D416" s="217"/>
    </row>
    <row r="417" spans="4:4" x14ac:dyDescent="0.25">
      <c r="D417" s="217"/>
    </row>
    <row r="418" spans="4:4" x14ac:dyDescent="0.25">
      <c r="D418" s="217"/>
    </row>
    <row r="419" spans="4:4" x14ac:dyDescent="0.25">
      <c r="D419" s="217"/>
    </row>
    <row r="420" spans="4:4" x14ac:dyDescent="0.25">
      <c r="D420" s="217"/>
    </row>
    <row r="421" spans="4:4" x14ac:dyDescent="0.25">
      <c r="D421" s="217"/>
    </row>
    <row r="422" spans="4:4" x14ac:dyDescent="0.25">
      <c r="D422" s="217"/>
    </row>
    <row r="423" spans="4:4" x14ac:dyDescent="0.25">
      <c r="D423" s="217"/>
    </row>
    <row r="424" spans="4:4" x14ac:dyDescent="0.25">
      <c r="D424" s="217"/>
    </row>
    <row r="425" spans="4:4" x14ac:dyDescent="0.25">
      <c r="D425" s="217"/>
    </row>
    <row r="426" spans="4:4" x14ac:dyDescent="0.25">
      <c r="D426" s="217"/>
    </row>
    <row r="427" spans="4:4" x14ac:dyDescent="0.25">
      <c r="D427" s="217"/>
    </row>
    <row r="428" spans="4:4" x14ac:dyDescent="0.25">
      <c r="D428" s="217"/>
    </row>
    <row r="429" spans="4:4" x14ac:dyDescent="0.25">
      <c r="D429" s="217"/>
    </row>
    <row r="430" spans="4:4" x14ac:dyDescent="0.25">
      <c r="D430" s="217"/>
    </row>
    <row r="431" spans="4:4" x14ac:dyDescent="0.25">
      <c r="D431" s="217"/>
    </row>
    <row r="432" spans="4:4" x14ac:dyDescent="0.25">
      <c r="D432" s="217"/>
    </row>
    <row r="433" spans="4:4" x14ac:dyDescent="0.25">
      <c r="D433" s="217"/>
    </row>
    <row r="434" spans="4:4" x14ac:dyDescent="0.25">
      <c r="D434" s="217"/>
    </row>
    <row r="435" spans="4:4" x14ac:dyDescent="0.25">
      <c r="D435" s="217"/>
    </row>
    <row r="436" spans="4:4" x14ac:dyDescent="0.25">
      <c r="D436" s="217"/>
    </row>
    <row r="437" spans="4:4" x14ac:dyDescent="0.25">
      <c r="D437" s="217"/>
    </row>
    <row r="438" spans="4:4" x14ac:dyDescent="0.25">
      <c r="D438" s="217"/>
    </row>
    <row r="439" spans="4:4" x14ac:dyDescent="0.25">
      <c r="D439" s="217"/>
    </row>
    <row r="440" spans="4:4" x14ac:dyDescent="0.25">
      <c r="D440" s="217"/>
    </row>
    <row r="441" spans="4:4" x14ac:dyDescent="0.25">
      <c r="D441" s="217"/>
    </row>
    <row r="442" spans="4:4" x14ac:dyDescent="0.25">
      <c r="D442" s="217"/>
    </row>
    <row r="443" spans="4:4" x14ac:dyDescent="0.25">
      <c r="D443" s="217"/>
    </row>
    <row r="444" spans="4:4" x14ac:dyDescent="0.25">
      <c r="D444" s="217"/>
    </row>
    <row r="445" spans="4:4" x14ac:dyDescent="0.25">
      <c r="D445" s="217"/>
    </row>
    <row r="446" spans="4:4" x14ac:dyDescent="0.25">
      <c r="D446" s="217"/>
    </row>
    <row r="447" spans="4:4" x14ac:dyDescent="0.25">
      <c r="D447" s="217"/>
    </row>
    <row r="448" spans="4:4" x14ac:dyDescent="0.25">
      <c r="D448" s="217"/>
    </row>
    <row r="449" spans="4:4" x14ac:dyDescent="0.25">
      <c r="D449" s="217"/>
    </row>
    <row r="450" spans="4:4" x14ac:dyDescent="0.25">
      <c r="D450" s="217"/>
    </row>
    <row r="451" spans="4:4" x14ac:dyDescent="0.25">
      <c r="D451" s="217"/>
    </row>
    <row r="452" spans="4:4" x14ac:dyDescent="0.25">
      <c r="D452" s="217"/>
    </row>
    <row r="453" spans="4:4" x14ac:dyDescent="0.25">
      <c r="D453" s="217"/>
    </row>
    <row r="454" spans="4:4" x14ac:dyDescent="0.25">
      <c r="D454" s="217"/>
    </row>
    <row r="455" spans="4:4" x14ac:dyDescent="0.25">
      <c r="D455" s="217"/>
    </row>
    <row r="456" spans="4:4" x14ac:dyDescent="0.25">
      <c r="D456" s="217"/>
    </row>
    <row r="457" spans="4:4" x14ac:dyDescent="0.25">
      <c r="D457" s="217"/>
    </row>
    <row r="458" spans="4:4" x14ac:dyDescent="0.25">
      <c r="D458" s="217"/>
    </row>
    <row r="459" spans="4:4" x14ac:dyDescent="0.25">
      <c r="D459" s="217"/>
    </row>
    <row r="460" spans="4:4" x14ac:dyDescent="0.25">
      <c r="D460" s="217"/>
    </row>
    <row r="461" spans="4:4" x14ac:dyDescent="0.25">
      <c r="D461" s="217"/>
    </row>
    <row r="462" spans="4:4" x14ac:dyDescent="0.25">
      <c r="D462" s="217"/>
    </row>
    <row r="463" spans="4:4" x14ac:dyDescent="0.25">
      <c r="D463" s="217"/>
    </row>
    <row r="464" spans="4:4" x14ac:dyDescent="0.25">
      <c r="D464" s="217"/>
    </row>
    <row r="465" spans="4:4" x14ac:dyDescent="0.25">
      <c r="D465" s="217"/>
    </row>
    <row r="466" spans="4:4" x14ac:dyDescent="0.25">
      <c r="D466" s="217"/>
    </row>
    <row r="467" spans="4:4" x14ac:dyDescent="0.25">
      <c r="D467" s="217"/>
    </row>
    <row r="468" spans="4:4" x14ac:dyDescent="0.25">
      <c r="D468" s="217"/>
    </row>
    <row r="469" spans="4:4" x14ac:dyDescent="0.25">
      <c r="D469" s="217"/>
    </row>
    <row r="470" spans="4:4" x14ac:dyDescent="0.25">
      <c r="D470" s="217"/>
    </row>
    <row r="471" spans="4:4" x14ac:dyDescent="0.25">
      <c r="D471" s="217"/>
    </row>
    <row r="472" spans="4:4" x14ac:dyDescent="0.25">
      <c r="D472" s="217"/>
    </row>
    <row r="473" spans="4:4" x14ac:dyDescent="0.25">
      <c r="D473" s="217"/>
    </row>
    <row r="474" spans="4:4" x14ac:dyDescent="0.25">
      <c r="D474" s="217"/>
    </row>
    <row r="475" spans="4:4" x14ac:dyDescent="0.25">
      <c r="D475" s="217"/>
    </row>
    <row r="476" spans="4:4" x14ac:dyDescent="0.25">
      <c r="D476" s="217"/>
    </row>
    <row r="477" spans="4:4" x14ac:dyDescent="0.25">
      <c r="D477" s="217"/>
    </row>
    <row r="478" spans="4:4" x14ac:dyDescent="0.25">
      <c r="D478" s="217"/>
    </row>
    <row r="479" spans="4:4" x14ac:dyDescent="0.25">
      <c r="D479" s="217"/>
    </row>
    <row r="480" spans="4:4" x14ac:dyDescent="0.25">
      <c r="D480" s="217"/>
    </row>
    <row r="481" spans="4:4" x14ac:dyDescent="0.25">
      <c r="D481" s="217"/>
    </row>
    <row r="482" spans="4:4" x14ac:dyDescent="0.25">
      <c r="D482" s="217"/>
    </row>
    <row r="483" spans="4:4" x14ac:dyDescent="0.25">
      <c r="D483" s="217"/>
    </row>
    <row r="484" spans="4:4" x14ac:dyDescent="0.25">
      <c r="D484" s="217"/>
    </row>
    <row r="485" spans="4:4" x14ac:dyDescent="0.25">
      <c r="D485" s="217"/>
    </row>
    <row r="486" spans="4:4" x14ac:dyDescent="0.25">
      <c r="D486" s="217"/>
    </row>
    <row r="487" spans="4:4" x14ac:dyDescent="0.25">
      <c r="D487" s="217"/>
    </row>
    <row r="488" spans="4:4" x14ac:dyDescent="0.25">
      <c r="D488" s="217"/>
    </row>
    <row r="489" spans="4:4" x14ac:dyDescent="0.25">
      <c r="D489" s="217"/>
    </row>
    <row r="490" spans="4:4" x14ac:dyDescent="0.25">
      <c r="D490" s="217"/>
    </row>
    <row r="491" spans="4:4" x14ac:dyDescent="0.25">
      <c r="D491" s="217"/>
    </row>
    <row r="492" spans="4:4" x14ac:dyDescent="0.25">
      <c r="D492" s="217"/>
    </row>
    <row r="493" spans="4:4" x14ac:dyDescent="0.25">
      <c r="D493" s="217"/>
    </row>
    <row r="494" spans="4:4" x14ac:dyDescent="0.25">
      <c r="D494" s="217"/>
    </row>
    <row r="495" spans="4:4" x14ac:dyDescent="0.25">
      <c r="D495" s="217"/>
    </row>
    <row r="496" spans="4:4" x14ac:dyDescent="0.25">
      <c r="D496" s="217"/>
    </row>
    <row r="497" spans="4:4" x14ac:dyDescent="0.25">
      <c r="D497" s="217"/>
    </row>
    <row r="498" spans="4:4" x14ac:dyDescent="0.25">
      <c r="D498" s="217"/>
    </row>
    <row r="499" spans="4:4" x14ac:dyDescent="0.25">
      <c r="D499" s="217"/>
    </row>
    <row r="500" spans="4:4" x14ac:dyDescent="0.25">
      <c r="D500" s="217"/>
    </row>
    <row r="501" spans="4:4" x14ac:dyDescent="0.25">
      <c r="D501" s="217"/>
    </row>
    <row r="502" spans="4:4" x14ac:dyDescent="0.25">
      <c r="D502" s="217"/>
    </row>
    <row r="503" spans="4:4" x14ac:dyDescent="0.25">
      <c r="D503" s="217"/>
    </row>
    <row r="504" spans="4:4" x14ac:dyDescent="0.25">
      <c r="D504" s="217"/>
    </row>
    <row r="505" spans="4:4" x14ac:dyDescent="0.25">
      <c r="D505" s="217"/>
    </row>
    <row r="506" spans="4:4" x14ac:dyDescent="0.25">
      <c r="D506" s="217"/>
    </row>
    <row r="507" spans="4:4" x14ac:dyDescent="0.25">
      <c r="D507" s="217"/>
    </row>
    <row r="508" spans="4:4" x14ac:dyDescent="0.25">
      <c r="D508" s="217"/>
    </row>
    <row r="509" spans="4:4" x14ac:dyDescent="0.25">
      <c r="D509" s="217"/>
    </row>
    <row r="510" spans="4:4" x14ac:dyDescent="0.25">
      <c r="D510" s="217"/>
    </row>
    <row r="511" spans="4:4" x14ac:dyDescent="0.25">
      <c r="D511" s="217"/>
    </row>
    <row r="512" spans="4:4" x14ac:dyDescent="0.25">
      <c r="D512" s="217"/>
    </row>
    <row r="513" spans="4:4" x14ac:dyDescent="0.25">
      <c r="D513" s="217"/>
    </row>
    <row r="514" spans="4:4" x14ac:dyDescent="0.25">
      <c r="D514" s="217"/>
    </row>
    <row r="515" spans="4:4" x14ac:dyDescent="0.25">
      <c r="D515" s="217"/>
    </row>
    <row r="516" spans="4:4" x14ac:dyDescent="0.25">
      <c r="D516" s="217"/>
    </row>
    <row r="517" spans="4:4" x14ac:dyDescent="0.25">
      <c r="D517" s="217"/>
    </row>
    <row r="518" spans="4:4" x14ac:dyDescent="0.25">
      <c r="D518" s="217"/>
    </row>
    <row r="519" spans="4:4" x14ac:dyDescent="0.25">
      <c r="D519" s="217"/>
    </row>
    <row r="520" spans="4:4" x14ac:dyDescent="0.25">
      <c r="D520" s="217"/>
    </row>
    <row r="521" spans="4:4" x14ac:dyDescent="0.25">
      <c r="D521" s="217"/>
    </row>
    <row r="522" spans="4:4" x14ac:dyDescent="0.25">
      <c r="D522" s="217"/>
    </row>
    <row r="523" spans="4:4" x14ac:dyDescent="0.25">
      <c r="D523" s="217"/>
    </row>
    <row r="524" spans="4:4" x14ac:dyDescent="0.25">
      <c r="D524" s="217"/>
    </row>
    <row r="525" spans="4:4" x14ac:dyDescent="0.25">
      <c r="D525" s="217"/>
    </row>
    <row r="526" spans="4:4" x14ac:dyDescent="0.25">
      <c r="D526" s="217"/>
    </row>
    <row r="527" spans="4:4" x14ac:dyDescent="0.25">
      <c r="D527" s="217"/>
    </row>
    <row r="528" spans="4:4" x14ac:dyDescent="0.25">
      <c r="D528" s="217"/>
    </row>
    <row r="529" spans="4:4" x14ac:dyDescent="0.25">
      <c r="D529" s="217"/>
    </row>
    <row r="530" spans="4:4" x14ac:dyDescent="0.25">
      <c r="D530" s="217"/>
    </row>
    <row r="531" spans="4:4" x14ac:dyDescent="0.25">
      <c r="D531" s="217"/>
    </row>
    <row r="532" spans="4:4" x14ac:dyDescent="0.25">
      <c r="D532" s="217"/>
    </row>
    <row r="533" spans="4:4" x14ac:dyDescent="0.25">
      <c r="D533" s="217"/>
    </row>
    <row r="534" spans="4:4" x14ac:dyDescent="0.25">
      <c r="D534" s="217"/>
    </row>
    <row r="535" spans="4:4" x14ac:dyDescent="0.25">
      <c r="D535" s="217"/>
    </row>
    <row r="536" spans="4:4" x14ac:dyDescent="0.25">
      <c r="D536" s="217"/>
    </row>
    <row r="537" spans="4:4" x14ac:dyDescent="0.25">
      <c r="D537" s="217"/>
    </row>
    <row r="538" spans="4:4" x14ac:dyDescent="0.25">
      <c r="D538" s="217"/>
    </row>
    <row r="539" spans="4:4" x14ac:dyDescent="0.25">
      <c r="D539" s="217"/>
    </row>
    <row r="540" spans="4:4" x14ac:dyDescent="0.25">
      <c r="D540" s="217"/>
    </row>
    <row r="541" spans="4:4" x14ac:dyDescent="0.25">
      <c r="D541" s="217"/>
    </row>
    <row r="542" spans="4:4" x14ac:dyDescent="0.25">
      <c r="D542" s="217"/>
    </row>
    <row r="543" spans="4:4" x14ac:dyDescent="0.25">
      <c r="D543" s="217"/>
    </row>
    <row r="544" spans="4:4" x14ac:dyDescent="0.25">
      <c r="D544" s="217"/>
    </row>
    <row r="545" spans="4:4" x14ac:dyDescent="0.25">
      <c r="D545" s="217"/>
    </row>
    <row r="546" spans="4:4" x14ac:dyDescent="0.25">
      <c r="D546" s="217"/>
    </row>
    <row r="547" spans="4:4" x14ac:dyDescent="0.25">
      <c r="D547" s="217"/>
    </row>
    <row r="548" spans="4:4" x14ac:dyDescent="0.25">
      <c r="D548" s="217"/>
    </row>
    <row r="549" spans="4:4" x14ac:dyDescent="0.25">
      <c r="D549" s="217"/>
    </row>
    <row r="550" spans="4:4" x14ac:dyDescent="0.25">
      <c r="D550" s="217"/>
    </row>
    <row r="551" spans="4:4" x14ac:dyDescent="0.25">
      <c r="D551" s="217"/>
    </row>
    <row r="552" spans="4:4" x14ac:dyDescent="0.25">
      <c r="D552" s="217"/>
    </row>
    <row r="553" spans="4:4" x14ac:dyDescent="0.25">
      <c r="D553" s="217"/>
    </row>
    <row r="554" spans="4:4" x14ac:dyDescent="0.25">
      <c r="D554" s="217"/>
    </row>
    <row r="555" spans="4:4" x14ac:dyDescent="0.25">
      <c r="D555" s="217"/>
    </row>
    <row r="556" spans="4:4" x14ac:dyDescent="0.25">
      <c r="D556" s="217"/>
    </row>
    <row r="557" spans="4:4" x14ac:dyDescent="0.25">
      <c r="D557" s="217"/>
    </row>
    <row r="558" spans="4:4" x14ac:dyDescent="0.25">
      <c r="D558" s="217"/>
    </row>
    <row r="559" spans="4:4" x14ac:dyDescent="0.25">
      <c r="D559" s="217"/>
    </row>
    <row r="560" spans="4:4" x14ac:dyDescent="0.25">
      <c r="D560" s="217"/>
    </row>
    <row r="561" spans="4:4" x14ac:dyDescent="0.25">
      <c r="D561" s="217"/>
    </row>
    <row r="562" spans="4:4" x14ac:dyDescent="0.25">
      <c r="D562" s="217"/>
    </row>
    <row r="563" spans="4:4" x14ac:dyDescent="0.25">
      <c r="D563" s="217"/>
    </row>
    <row r="564" spans="4:4" x14ac:dyDescent="0.25">
      <c r="D564" s="217"/>
    </row>
    <row r="565" spans="4:4" x14ac:dyDescent="0.25">
      <c r="D565" s="217"/>
    </row>
    <row r="566" spans="4:4" x14ac:dyDescent="0.25">
      <c r="D566" s="217"/>
    </row>
    <row r="567" spans="4:4" x14ac:dyDescent="0.25">
      <c r="D567" s="217"/>
    </row>
    <row r="568" spans="4:4" x14ac:dyDescent="0.25">
      <c r="D568" s="217"/>
    </row>
    <row r="569" spans="4:4" x14ac:dyDescent="0.25">
      <c r="D569" s="217"/>
    </row>
    <row r="570" spans="4:4" x14ac:dyDescent="0.25">
      <c r="D570" s="217"/>
    </row>
    <row r="571" spans="4:4" x14ac:dyDescent="0.25">
      <c r="D571" s="217"/>
    </row>
    <row r="572" spans="4:4" x14ac:dyDescent="0.25">
      <c r="D572" s="217"/>
    </row>
    <row r="573" spans="4:4" x14ac:dyDescent="0.25">
      <c r="D573" s="217"/>
    </row>
    <row r="574" spans="4:4" x14ac:dyDescent="0.25">
      <c r="D574" s="217"/>
    </row>
    <row r="575" spans="4:4" x14ac:dyDescent="0.25">
      <c r="D575" s="217"/>
    </row>
    <row r="576" spans="4:4" x14ac:dyDescent="0.25">
      <c r="D576" s="217"/>
    </row>
    <row r="577" spans="4:4" x14ac:dyDescent="0.25">
      <c r="D577" s="217"/>
    </row>
    <row r="578" spans="4:4" x14ac:dyDescent="0.25">
      <c r="D578" s="217"/>
    </row>
    <row r="579" spans="4:4" x14ac:dyDescent="0.25">
      <c r="D579" s="217"/>
    </row>
    <row r="580" spans="4:4" x14ac:dyDescent="0.25">
      <c r="D580" s="217"/>
    </row>
    <row r="581" spans="4:4" x14ac:dyDescent="0.25">
      <c r="D581" s="217"/>
    </row>
    <row r="582" spans="4:4" x14ac:dyDescent="0.25">
      <c r="D582" s="217"/>
    </row>
    <row r="583" spans="4:4" x14ac:dyDescent="0.25">
      <c r="D583" s="217"/>
    </row>
    <row r="584" spans="4:4" x14ac:dyDescent="0.25">
      <c r="D584" s="217"/>
    </row>
    <row r="585" spans="4:4" x14ac:dyDescent="0.25">
      <c r="D585" s="217"/>
    </row>
    <row r="586" spans="4:4" x14ac:dyDescent="0.25">
      <c r="D586" s="217"/>
    </row>
    <row r="587" spans="4:4" x14ac:dyDescent="0.25">
      <c r="D587" s="217"/>
    </row>
    <row r="588" spans="4:4" x14ac:dyDescent="0.25">
      <c r="D588" s="217"/>
    </row>
    <row r="589" spans="4:4" x14ac:dyDescent="0.25">
      <c r="D589" s="217"/>
    </row>
    <row r="590" spans="4:4" x14ac:dyDescent="0.25">
      <c r="D590" s="217"/>
    </row>
    <row r="591" spans="4:4" x14ac:dyDescent="0.25">
      <c r="D591" s="217"/>
    </row>
    <row r="592" spans="4:4" x14ac:dyDescent="0.25">
      <c r="D592" s="217"/>
    </row>
    <row r="593" spans="4:4" x14ac:dyDescent="0.25">
      <c r="D593" s="217"/>
    </row>
    <row r="594" spans="4:4" x14ac:dyDescent="0.25">
      <c r="D594" s="217"/>
    </row>
    <row r="595" spans="4:4" x14ac:dyDescent="0.25">
      <c r="D595" s="217"/>
    </row>
    <row r="596" spans="4:4" x14ac:dyDescent="0.25">
      <c r="D596" s="217"/>
    </row>
    <row r="597" spans="4:4" x14ac:dyDescent="0.25">
      <c r="D597" s="217"/>
    </row>
    <row r="598" spans="4:4" x14ac:dyDescent="0.25">
      <c r="D598" s="217"/>
    </row>
    <row r="599" spans="4:4" x14ac:dyDescent="0.25">
      <c r="D599" s="217"/>
    </row>
    <row r="600" spans="4:4" x14ac:dyDescent="0.25">
      <c r="D600" s="217"/>
    </row>
    <row r="601" spans="4:4" x14ac:dyDescent="0.25">
      <c r="D601" s="217"/>
    </row>
    <row r="602" spans="4:4" x14ac:dyDescent="0.25">
      <c r="D602" s="217"/>
    </row>
    <row r="603" spans="4:4" x14ac:dyDescent="0.25">
      <c r="D603" s="217"/>
    </row>
    <row r="604" spans="4:4" x14ac:dyDescent="0.25">
      <c r="D604" s="217"/>
    </row>
    <row r="605" spans="4:4" x14ac:dyDescent="0.25">
      <c r="D605" s="217"/>
    </row>
    <row r="606" spans="4:4" x14ac:dyDescent="0.25">
      <c r="D606" s="217"/>
    </row>
    <row r="607" spans="4:4" x14ac:dyDescent="0.25">
      <c r="D607" s="217"/>
    </row>
    <row r="608" spans="4:4" x14ac:dyDescent="0.25">
      <c r="D608" s="217"/>
    </row>
    <row r="609" spans="4:4" x14ac:dyDescent="0.25">
      <c r="D609" s="217"/>
    </row>
    <row r="610" spans="4:4" x14ac:dyDescent="0.25">
      <c r="D610" s="217"/>
    </row>
    <row r="611" spans="4:4" x14ac:dyDescent="0.25">
      <c r="D611" s="217"/>
    </row>
    <row r="612" spans="4:4" x14ac:dyDescent="0.25">
      <c r="D612" s="217"/>
    </row>
    <row r="613" spans="4:4" x14ac:dyDescent="0.25">
      <c r="D613" s="217"/>
    </row>
    <row r="614" spans="4:4" x14ac:dyDescent="0.25">
      <c r="D614" s="217"/>
    </row>
    <row r="615" spans="4:4" x14ac:dyDescent="0.25">
      <c r="D615" s="217"/>
    </row>
    <row r="616" spans="4:4" x14ac:dyDescent="0.25">
      <c r="D616" s="217"/>
    </row>
    <row r="617" spans="4:4" x14ac:dyDescent="0.25">
      <c r="D617" s="217"/>
    </row>
    <row r="618" spans="4:4" x14ac:dyDescent="0.25">
      <c r="D618" s="217"/>
    </row>
    <row r="619" spans="4:4" x14ac:dyDescent="0.25">
      <c r="D619" s="217"/>
    </row>
    <row r="620" spans="4:4" x14ac:dyDescent="0.25">
      <c r="D620" s="217"/>
    </row>
    <row r="621" spans="4:4" x14ac:dyDescent="0.25">
      <c r="D621" s="217"/>
    </row>
    <row r="622" spans="4:4" x14ac:dyDescent="0.25">
      <c r="D622" s="217"/>
    </row>
    <row r="623" spans="4:4" x14ac:dyDescent="0.25">
      <c r="D623" s="217"/>
    </row>
    <row r="624" spans="4:4" x14ac:dyDescent="0.25">
      <c r="D624" s="217"/>
    </row>
    <row r="625" spans="4:4" x14ac:dyDescent="0.25">
      <c r="D625" s="217"/>
    </row>
    <row r="626" spans="4:4" x14ac:dyDescent="0.25">
      <c r="D626" s="217"/>
    </row>
    <row r="627" spans="4:4" x14ac:dyDescent="0.25">
      <c r="D627" s="217"/>
    </row>
    <row r="628" spans="4:4" x14ac:dyDescent="0.25">
      <c r="D628" s="217"/>
    </row>
    <row r="629" spans="4:4" x14ac:dyDescent="0.25">
      <c r="D629" s="217"/>
    </row>
    <row r="630" spans="4:4" x14ac:dyDescent="0.25">
      <c r="D630" s="217"/>
    </row>
    <row r="631" spans="4:4" x14ac:dyDescent="0.25">
      <c r="D631" s="217"/>
    </row>
    <row r="632" spans="4:4" x14ac:dyDescent="0.25">
      <c r="D632" s="217"/>
    </row>
    <row r="633" spans="4:4" x14ac:dyDescent="0.25">
      <c r="D633" s="217"/>
    </row>
    <row r="634" spans="4:4" x14ac:dyDescent="0.25">
      <c r="D634" s="217"/>
    </row>
    <row r="635" spans="4:4" x14ac:dyDescent="0.25">
      <c r="D635" s="217"/>
    </row>
    <row r="636" spans="4:4" x14ac:dyDescent="0.25">
      <c r="D636" s="217"/>
    </row>
    <row r="637" spans="4:4" x14ac:dyDescent="0.25">
      <c r="D637" s="217"/>
    </row>
    <row r="638" spans="4:4" x14ac:dyDescent="0.25">
      <c r="D638" s="217"/>
    </row>
    <row r="639" spans="4:4" x14ac:dyDescent="0.25">
      <c r="D639" s="217"/>
    </row>
    <row r="640" spans="4:4" x14ac:dyDescent="0.25">
      <c r="D640" s="217"/>
    </row>
    <row r="641" spans="4:4" x14ac:dyDescent="0.25">
      <c r="D641" s="217"/>
    </row>
    <row r="642" spans="4:4" x14ac:dyDescent="0.25">
      <c r="D642" s="217"/>
    </row>
    <row r="643" spans="4:4" x14ac:dyDescent="0.25">
      <c r="D643" s="217"/>
    </row>
    <row r="644" spans="4:4" x14ac:dyDescent="0.25">
      <c r="D644" s="217"/>
    </row>
    <row r="645" spans="4:4" x14ac:dyDescent="0.25">
      <c r="D645" s="217"/>
    </row>
    <row r="646" spans="4:4" x14ac:dyDescent="0.25">
      <c r="D646" s="217"/>
    </row>
    <row r="647" spans="4:4" x14ac:dyDescent="0.25">
      <c r="D647" s="217"/>
    </row>
    <row r="648" spans="4:4" x14ac:dyDescent="0.25">
      <c r="D648" s="217"/>
    </row>
    <row r="649" spans="4:4" x14ac:dyDescent="0.25">
      <c r="D649" s="217"/>
    </row>
    <row r="650" spans="4:4" x14ac:dyDescent="0.25">
      <c r="D650" s="217"/>
    </row>
    <row r="651" spans="4:4" x14ac:dyDescent="0.25">
      <c r="D651" s="217"/>
    </row>
    <row r="652" spans="4:4" x14ac:dyDescent="0.25">
      <c r="D652" s="217"/>
    </row>
    <row r="653" spans="4:4" x14ac:dyDescent="0.25">
      <c r="D653" s="217"/>
    </row>
    <row r="654" spans="4:4" x14ac:dyDescent="0.25">
      <c r="D654" s="217"/>
    </row>
    <row r="655" spans="4:4" x14ac:dyDescent="0.25">
      <c r="D655" s="217"/>
    </row>
    <row r="656" spans="4:4" x14ac:dyDescent="0.25">
      <c r="D656" s="217"/>
    </row>
    <row r="657" spans="4:4" x14ac:dyDescent="0.25">
      <c r="D657" s="217"/>
    </row>
    <row r="658" spans="4:4" x14ac:dyDescent="0.25">
      <c r="D658" s="217"/>
    </row>
    <row r="659" spans="4:4" x14ac:dyDescent="0.25">
      <c r="D659" s="217"/>
    </row>
    <row r="660" spans="4:4" x14ac:dyDescent="0.25">
      <c r="D660" s="217"/>
    </row>
    <row r="661" spans="4:4" x14ac:dyDescent="0.25">
      <c r="D661" s="217"/>
    </row>
    <row r="662" spans="4:4" x14ac:dyDescent="0.25">
      <c r="D662" s="217"/>
    </row>
    <row r="663" spans="4:4" x14ac:dyDescent="0.25">
      <c r="D663" s="217"/>
    </row>
    <row r="664" spans="4:4" x14ac:dyDescent="0.25">
      <c r="D664" s="217"/>
    </row>
    <row r="665" spans="4:4" x14ac:dyDescent="0.25">
      <c r="D665" s="217"/>
    </row>
    <row r="666" spans="4:4" x14ac:dyDescent="0.25">
      <c r="D666" s="217"/>
    </row>
    <row r="667" spans="4:4" x14ac:dyDescent="0.25">
      <c r="D667" s="217"/>
    </row>
    <row r="668" spans="4:4" x14ac:dyDescent="0.25">
      <c r="D668" s="217"/>
    </row>
    <row r="669" spans="4:4" x14ac:dyDescent="0.25">
      <c r="D669" s="217"/>
    </row>
    <row r="670" spans="4:4" x14ac:dyDescent="0.25">
      <c r="D670" s="217"/>
    </row>
    <row r="671" spans="4:4" x14ac:dyDescent="0.25">
      <c r="D671" s="217"/>
    </row>
    <row r="672" spans="4:4" x14ac:dyDescent="0.25">
      <c r="D672" s="217"/>
    </row>
    <row r="673" spans="4:4" x14ac:dyDescent="0.25">
      <c r="D673" s="217"/>
    </row>
    <row r="674" spans="4:4" x14ac:dyDescent="0.25">
      <c r="D674" s="217"/>
    </row>
    <row r="675" spans="4:4" x14ac:dyDescent="0.25">
      <c r="D675" s="217"/>
    </row>
    <row r="676" spans="4:4" x14ac:dyDescent="0.25">
      <c r="D676" s="217"/>
    </row>
    <row r="677" spans="4:4" x14ac:dyDescent="0.25">
      <c r="D677" s="217"/>
    </row>
    <row r="678" spans="4:4" x14ac:dyDescent="0.25">
      <c r="D678" s="217"/>
    </row>
    <row r="679" spans="4:4" x14ac:dyDescent="0.25">
      <c r="D679" s="217"/>
    </row>
    <row r="680" spans="4:4" x14ac:dyDescent="0.25">
      <c r="D680" s="217"/>
    </row>
    <row r="681" spans="4:4" x14ac:dyDescent="0.25">
      <c r="D681" s="217"/>
    </row>
    <row r="682" spans="4:4" x14ac:dyDescent="0.25">
      <c r="D682" s="217"/>
    </row>
    <row r="683" spans="4:4" x14ac:dyDescent="0.25">
      <c r="D683" s="217"/>
    </row>
    <row r="684" spans="4:4" x14ac:dyDescent="0.25">
      <c r="D684" s="217"/>
    </row>
    <row r="685" spans="4:4" x14ac:dyDescent="0.25">
      <c r="D685" s="217"/>
    </row>
    <row r="686" spans="4:4" x14ac:dyDescent="0.25">
      <c r="D686" s="217"/>
    </row>
    <row r="687" spans="4:4" x14ac:dyDescent="0.25">
      <c r="D687" s="217"/>
    </row>
    <row r="688" spans="4:4" x14ac:dyDescent="0.25">
      <c r="D688" s="217"/>
    </row>
    <row r="689" spans="4:4" x14ac:dyDescent="0.25">
      <c r="D689" s="217"/>
    </row>
    <row r="690" spans="4:4" x14ac:dyDescent="0.25">
      <c r="D690" s="217"/>
    </row>
    <row r="691" spans="4:4" x14ac:dyDescent="0.25">
      <c r="D691" s="217"/>
    </row>
    <row r="692" spans="4:4" x14ac:dyDescent="0.25">
      <c r="D692" s="217"/>
    </row>
    <row r="693" spans="4:4" x14ac:dyDescent="0.25">
      <c r="D693" s="217"/>
    </row>
    <row r="694" spans="4:4" x14ac:dyDescent="0.25">
      <c r="D694" s="217"/>
    </row>
    <row r="695" spans="4:4" x14ac:dyDescent="0.25">
      <c r="D695" s="217"/>
    </row>
    <row r="696" spans="4:4" x14ac:dyDescent="0.25">
      <c r="D696" s="217"/>
    </row>
    <row r="697" spans="4:4" x14ac:dyDescent="0.25">
      <c r="D697" s="217"/>
    </row>
    <row r="698" spans="4:4" x14ac:dyDescent="0.25">
      <c r="D698" s="217"/>
    </row>
    <row r="699" spans="4:4" x14ac:dyDescent="0.25">
      <c r="D699" s="217"/>
    </row>
    <row r="700" spans="4:4" x14ac:dyDescent="0.25">
      <c r="D700" s="217"/>
    </row>
    <row r="701" spans="4:4" x14ac:dyDescent="0.25">
      <c r="D701" s="217"/>
    </row>
    <row r="702" spans="4:4" x14ac:dyDescent="0.25">
      <c r="D702" s="217"/>
    </row>
    <row r="703" spans="4:4" x14ac:dyDescent="0.25">
      <c r="D703" s="217"/>
    </row>
    <row r="704" spans="4:4" x14ac:dyDescent="0.25">
      <c r="D704" s="217"/>
    </row>
    <row r="705" spans="4:4" x14ac:dyDescent="0.25">
      <c r="D705" s="217"/>
    </row>
    <row r="706" spans="4:4" x14ac:dyDescent="0.25">
      <c r="D706" s="217"/>
    </row>
    <row r="707" spans="4:4" x14ac:dyDescent="0.25">
      <c r="D707" s="217"/>
    </row>
    <row r="708" spans="4:4" x14ac:dyDescent="0.25">
      <c r="D708" s="217"/>
    </row>
    <row r="709" spans="4:4" x14ac:dyDescent="0.25">
      <c r="D709" s="217"/>
    </row>
    <row r="710" spans="4:4" x14ac:dyDescent="0.25">
      <c r="D710" s="217"/>
    </row>
    <row r="711" spans="4:4" x14ac:dyDescent="0.25">
      <c r="D711" s="217"/>
    </row>
    <row r="712" spans="4:4" x14ac:dyDescent="0.25">
      <c r="D712" s="217"/>
    </row>
    <row r="713" spans="4:4" x14ac:dyDescent="0.25">
      <c r="D713" s="217"/>
    </row>
    <row r="714" spans="4:4" x14ac:dyDescent="0.25">
      <c r="D714" s="217"/>
    </row>
    <row r="715" spans="4:4" x14ac:dyDescent="0.25">
      <c r="D715" s="217"/>
    </row>
    <row r="716" spans="4:4" x14ac:dyDescent="0.25">
      <c r="D716" s="217"/>
    </row>
    <row r="717" spans="4:4" x14ac:dyDescent="0.25">
      <c r="D717" s="217"/>
    </row>
    <row r="718" spans="4:4" x14ac:dyDescent="0.25">
      <c r="D718" s="217"/>
    </row>
    <row r="719" spans="4:4" x14ac:dyDescent="0.25">
      <c r="D719" s="217"/>
    </row>
    <row r="720" spans="4:4" x14ac:dyDescent="0.25">
      <c r="D720" s="217"/>
    </row>
    <row r="721" spans="4:4" x14ac:dyDescent="0.25">
      <c r="D721" s="217"/>
    </row>
    <row r="722" spans="4:4" x14ac:dyDescent="0.25">
      <c r="D722" s="217"/>
    </row>
    <row r="723" spans="4:4" x14ac:dyDescent="0.25">
      <c r="D723" s="217"/>
    </row>
    <row r="724" spans="4:4" x14ac:dyDescent="0.25">
      <c r="D724" s="217"/>
    </row>
    <row r="725" spans="4:4" x14ac:dyDescent="0.25">
      <c r="D725" s="217"/>
    </row>
    <row r="726" spans="4:4" x14ac:dyDescent="0.25">
      <c r="D726" s="217"/>
    </row>
    <row r="727" spans="4:4" x14ac:dyDescent="0.25">
      <c r="D727" s="217"/>
    </row>
    <row r="728" spans="4:4" x14ac:dyDescent="0.25">
      <c r="D728" s="217"/>
    </row>
    <row r="729" spans="4:4" x14ac:dyDescent="0.25">
      <c r="D729" s="217"/>
    </row>
    <row r="730" spans="4:4" x14ac:dyDescent="0.25">
      <c r="D730" s="217"/>
    </row>
    <row r="731" spans="4:4" x14ac:dyDescent="0.25">
      <c r="D731" s="217"/>
    </row>
    <row r="732" spans="4:4" x14ac:dyDescent="0.25">
      <c r="D732" s="217"/>
    </row>
    <row r="733" spans="4:4" x14ac:dyDescent="0.25">
      <c r="D733" s="217"/>
    </row>
    <row r="734" spans="4:4" x14ac:dyDescent="0.25">
      <c r="D734" s="217"/>
    </row>
    <row r="735" spans="4:4" x14ac:dyDescent="0.25">
      <c r="D735" s="217"/>
    </row>
    <row r="736" spans="4:4" x14ac:dyDescent="0.25">
      <c r="D736" s="217"/>
    </row>
    <row r="737" spans="4:4" x14ac:dyDescent="0.25">
      <c r="D737" s="217"/>
    </row>
    <row r="738" spans="4:4" x14ac:dyDescent="0.25">
      <c r="D738" s="217"/>
    </row>
    <row r="739" spans="4:4" x14ac:dyDescent="0.25">
      <c r="D739" s="217"/>
    </row>
    <row r="740" spans="4:4" x14ac:dyDescent="0.25">
      <c r="D740" s="217"/>
    </row>
    <row r="741" spans="4:4" x14ac:dyDescent="0.25">
      <c r="D741" s="217"/>
    </row>
    <row r="742" spans="4:4" x14ac:dyDescent="0.25">
      <c r="D742" s="217"/>
    </row>
    <row r="743" spans="4:4" x14ac:dyDescent="0.25">
      <c r="D743" s="217"/>
    </row>
    <row r="744" spans="4:4" x14ac:dyDescent="0.25">
      <c r="D744" s="217"/>
    </row>
    <row r="745" spans="4:4" x14ac:dyDescent="0.25">
      <c r="D745" s="217"/>
    </row>
    <row r="746" spans="4:4" x14ac:dyDescent="0.25">
      <c r="D746" s="217"/>
    </row>
    <row r="747" spans="4:4" x14ac:dyDescent="0.25">
      <c r="D747" s="217"/>
    </row>
    <row r="748" spans="4:4" x14ac:dyDescent="0.25">
      <c r="D748" s="217"/>
    </row>
    <row r="749" spans="4:4" x14ac:dyDescent="0.25">
      <c r="D749" s="217"/>
    </row>
    <row r="750" spans="4:4" x14ac:dyDescent="0.25">
      <c r="D750" s="217"/>
    </row>
    <row r="751" spans="4:4" x14ac:dyDescent="0.25">
      <c r="D751" s="217"/>
    </row>
    <row r="752" spans="4:4" x14ac:dyDescent="0.25">
      <c r="D752" s="217"/>
    </row>
    <row r="753" spans="4:4" x14ac:dyDescent="0.25">
      <c r="D753" s="217"/>
    </row>
    <row r="754" spans="4:4" x14ac:dyDescent="0.25">
      <c r="D754" s="217"/>
    </row>
    <row r="755" spans="4:4" x14ac:dyDescent="0.25">
      <c r="D755" s="217"/>
    </row>
    <row r="756" spans="4:4" x14ac:dyDescent="0.25">
      <c r="D756" s="217"/>
    </row>
    <row r="757" spans="4:4" x14ac:dyDescent="0.25">
      <c r="D757" s="217"/>
    </row>
    <row r="758" spans="4:4" x14ac:dyDescent="0.25">
      <c r="D758" s="217"/>
    </row>
    <row r="759" spans="4:4" x14ac:dyDescent="0.25">
      <c r="D759" s="217"/>
    </row>
    <row r="760" spans="4:4" x14ac:dyDescent="0.25">
      <c r="D760" s="217"/>
    </row>
    <row r="761" spans="4:4" x14ac:dyDescent="0.25">
      <c r="D761" s="217"/>
    </row>
    <row r="762" spans="4:4" x14ac:dyDescent="0.25">
      <c r="D762" s="217"/>
    </row>
    <row r="763" spans="4:4" x14ac:dyDescent="0.25">
      <c r="D763" s="217"/>
    </row>
    <row r="764" spans="4:4" x14ac:dyDescent="0.25">
      <c r="D764" s="217"/>
    </row>
    <row r="765" spans="4:4" x14ac:dyDescent="0.25">
      <c r="D765" s="217"/>
    </row>
    <row r="766" spans="4:4" x14ac:dyDescent="0.25">
      <c r="D766" s="217"/>
    </row>
    <row r="767" spans="4:4" x14ac:dyDescent="0.25">
      <c r="D767" s="217"/>
    </row>
    <row r="768" spans="4:4" x14ac:dyDescent="0.25">
      <c r="D768" s="217"/>
    </row>
    <row r="769" spans="4:4" x14ac:dyDescent="0.25">
      <c r="D769" s="217"/>
    </row>
    <row r="770" spans="4:4" x14ac:dyDescent="0.25">
      <c r="D770" s="217"/>
    </row>
    <row r="771" spans="4:4" x14ac:dyDescent="0.25">
      <c r="D771" s="217"/>
    </row>
    <row r="772" spans="4:4" x14ac:dyDescent="0.25">
      <c r="D772" s="217"/>
    </row>
    <row r="773" spans="4:4" x14ac:dyDescent="0.25">
      <c r="D773" s="217"/>
    </row>
    <row r="774" spans="4:4" x14ac:dyDescent="0.25">
      <c r="D774" s="217"/>
    </row>
    <row r="775" spans="4:4" x14ac:dyDescent="0.25">
      <c r="D775" s="217"/>
    </row>
    <row r="776" spans="4:4" x14ac:dyDescent="0.25">
      <c r="D776" s="217"/>
    </row>
    <row r="777" spans="4:4" x14ac:dyDescent="0.25">
      <c r="D777" s="217"/>
    </row>
    <row r="778" spans="4:4" x14ac:dyDescent="0.25">
      <c r="D778" s="217"/>
    </row>
    <row r="779" spans="4:4" x14ac:dyDescent="0.25">
      <c r="D779" s="217"/>
    </row>
    <row r="780" spans="4:4" x14ac:dyDescent="0.25">
      <c r="D780" s="217"/>
    </row>
    <row r="781" spans="4:4" x14ac:dyDescent="0.25">
      <c r="D781" s="217"/>
    </row>
    <row r="782" spans="4:4" x14ac:dyDescent="0.25">
      <c r="D782" s="217"/>
    </row>
    <row r="783" spans="4:4" x14ac:dyDescent="0.25">
      <c r="D783" s="217"/>
    </row>
    <row r="784" spans="4:4" x14ac:dyDescent="0.25">
      <c r="D784" s="217"/>
    </row>
    <row r="785" spans="4:4" x14ac:dyDescent="0.25">
      <c r="D785" s="217"/>
    </row>
    <row r="786" spans="4:4" x14ac:dyDescent="0.25">
      <c r="D786" s="217"/>
    </row>
    <row r="787" spans="4:4" x14ac:dyDescent="0.25">
      <c r="D787" s="217"/>
    </row>
    <row r="788" spans="4:4" x14ac:dyDescent="0.25">
      <c r="D788" s="217"/>
    </row>
    <row r="789" spans="4:4" x14ac:dyDescent="0.25">
      <c r="D789" s="217"/>
    </row>
    <row r="790" spans="4:4" x14ac:dyDescent="0.25">
      <c r="D790" s="217"/>
    </row>
    <row r="791" spans="4:4" x14ac:dyDescent="0.25">
      <c r="D791" s="217"/>
    </row>
    <row r="792" spans="4:4" x14ac:dyDescent="0.25">
      <c r="D792" s="217"/>
    </row>
    <row r="793" spans="4:4" x14ac:dyDescent="0.25">
      <c r="D793" s="217"/>
    </row>
    <row r="794" spans="4:4" x14ac:dyDescent="0.25">
      <c r="D794" s="217"/>
    </row>
    <row r="795" spans="4:4" x14ac:dyDescent="0.25">
      <c r="D795" s="217"/>
    </row>
    <row r="796" spans="4:4" x14ac:dyDescent="0.25">
      <c r="D796" s="217"/>
    </row>
    <row r="797" spans="4:4" x14ac:dyDescent="0.25">
      <c r="D797" s="217"/>
    </row>
    <row r="798" spans="4:4" x14ac:dyDescent="0.25">
      <c r="D798" s="217"/>
    </row>
    <row r="799" spans="4:4" x14ac:dyDescent="0.25">
      <c r="D799" s="217"/>
    </row>
    <row r="800" spans="4:4" x14ac:dyDescent="0.25">
      <c r="D800" s="217"/>
    </row>
    <row r="801" spans="4:4" x14ac:dyDescent="0.25">
      <c r="D801" s="217"/>
    </row>
    <row r="802" spans="4:4" x14ac:dyDescent="0.25">
      <c r="D802" s="217"/>
    </row>
    <row r="803" spans="4:4" x14ac:dyDescent="0.25">
      <c r="D803" s="217"/>
    </row>
    <row r="804" spans="4:4" x14ac:dyDescent="0.25">
      <c r="D804" s="217"/>
    </row>
    <row r="805" spans="4:4" x14ac:dyDescent="0.25">
      <c r="D805" s="217"/>
    </row>
    <row r="806" spans="4:4" x14ac:dyDescent="0.25">
      <c r="D806" s="217"/>
    </row>
    <row r="807" spans="4:4" x14ac:dyDescent="0.25">
      <c r="D807" s="217"/>
    </row>
    <row r="808" spans="4:4" x14ac:dyDescent="0.25">
      <c r="D808" s="217"/>
    </row>
    <row r="809" spans="4:4" x14ac:dyDescent="0.25">
      <c r="D809" s="217"/>
    </row>
    <row r="810" spans="4:4" x14ac:dyDescent="0.25">
      <c r="D810" s="217"/>
    </row>
    <row r="811" spans="4:4" x14ac:dyDescent="0.25">
      <c r="D811" s="217"/>
    </row>
    <row r="812" spans="4:4" x14ac:dyDescent="0.25">
      <c r="D812" s="217"/>
    </row>
    <row r="813" spans="4:4" x14ac:dyDescent="0.25">
      <c r="D813" s="217"/>
    </row>
    <row r="814" spans="4:4" x14ac:dyDescent="0.25">
      <c r="D814" s="217"/>
    </row>
    <row r="815" spans="4:4" x14ac:dyDescent="0.25">
      <c r="D815" s="217"/>
    </row>
    <row r="816" spans="4:4" x14ac:dyDescent="0.25">
      <c r="D816" s="217"/>
    </row>
    <row r="817" spans="4:4" x14ac:dyDescent="0.25">
      <c r="D817" s="217"/>
    </row>
    <row r="818" spans="4:4" x14ac:dyDescent="0.25">
      <c r="D818" s="217"/>
    </row>
    <row r="819" spans="4:4" x14ac:dyDescent="0.25">
      <c r="D819" s="217"/>
    </row>
    <row r="820" spans="4:4" x14ac:dyDescent="0.25">
      <c r="D820" s="217"/>
    </row>
    <row r="821" spans="4:4" x14ac:dyDescent="0.25">
      <c r="D821" s="217"/>
    </row>
    <row r="822" spans="4:4" x14ac:dyDescent="0.25">
      <c r="D822" s="217"/>
    </row>
    <row r="823" spans="4:4" x14ac:dyDescent="0.25">
      <c r="D823" s="217"/>
    </row>
    <row r="824" spans="4:4" x14ac:dyDescent="0.25">
      <c r="D824" s="217"/>
    </row>
    <row r="825" spans="4:4" x14ac:dyDescent="0.25">
      <c r="D825" s="217"/>
    </row>
    <row r="826" spans="4:4" x14ac:dyDescent="0.25">
      <c r="D826" s="217"/>
    </row>
    <row r="827" spans="4:4" x14ac:dyDescent="0.25">
      <c r="D827" s="217"/>
    </row>
    <row r="828" spans="4:4" x14ac:dyDescent="0.25">
      <c r="D828" s="217"/>
    </row>
    <row r="829" spans="4:4" x14ac:dyDescent="0.25">
      <c r="D829" s="217"/>
    </row>
    <row r="830" spans="4:4" x14ac:dyDescent="0.25">
      <c r="D830" s="217"/>
    </row>
    <row r="831" spans="4:4" x14ac:dyDescent="0.25">
      <c r="D831" s="217"/>
    </row>
    <row r="832" spans="4:4" x14ac:dyDescent="0.25">
      <c r="D832" s="217"/>
    </row>
    <row r="833" spans="4:4" x14ac:dyDescent="0.25">
      <c r="D833" s="217"/>
    </row>
    <row r="834" spans="4:4" x14ac:dyDescent="0.25">
      <c r="D834" s="217"/>
    </row>
    <row r="835" spans="4:4" x14ac:dyDescent="0.25">
      <c r="D835" s="217"/>
    </row>
    <row r="836" spans="4:4" x14ac:dyDescent="0.25">
      <c r="D836" s="217"/>
    </row>
    <row r="837" spans="4:4" x14ac:dyDescent="0.25">
      <c r="D837" s="217"/>
    </row>
    <row r="838" spans="4:4" x14ac:dyDescent="0.25">
      <c r="D838" s="217"/>
    </row>
    <row r="839" spans="4:4" x14ac:dyDescent="0.25">
      <c r="D839" s="217"/>
    </row>
    <row r="840" spans="4:4" x14ac:dyDescent="0.25">
      <c r="D840" s="217"/>
    </row>
    <row r="841" spans="4:4" x14ac:dyDescent="0.25">
      <c r="D841" s="217"/>
    </row>
    <row r="842" spans="4:4" x14ac:dyDescent="0.25">
      <c r="D842" s="217"/>
    </row>
    <row r="843" spans="4:4" x14ac:dyDescent="0.25">
      <c r="D843" s="217"/>
    </row>
    <row r="844" spans="4:4" x14ac:dyDescent="0.25">
      <c r="D844" s="217"/>
    </row>
    <row r="845" spans="4:4" x14ac:dyDescent="0.25">
      <c r="D845" s="217"/>
    </row>
    <row r="846" spans="4:4" x14ac:dyDescent="0.25">
      <c r="D846" s="217"/>
    </row>
    <row r="847" spans="4:4" x14ac:dyDescent="0.25">
      <c r="D847" s="217"/>
    </row>
    <row r="848" spans="4:4" x14ac:dyDescent="0.25">
      <c r="D848" s="217"/>
    </row>
    <row r="849" spans="4:4" x14ac:dyDescent="0.25">
      <c r="D849" s="217"/>
    </row>
    <row r="850" spans="4:4" x14ac:dyDescent="0.25">
      <c r="D850" s="217"/>
    </row>
    <row r="851" spans="4:4" x14ac:dyDescent="0.25">
      <c r="D851" s="217"/>
    </row>
    <row r="852" spans="4:4" x14ac:dyDescent="0.25">
      <c r="D852" s="217"/>
    </row>
    <row r="853" spans="4:4" x14ac:dyDescent="0.25">
      <c r="D853" s="217"/>
    </row>
    <row r="854" spans="4:4" x14ac:dyDescent="0.25">
      <c r="D854" s="217"/>
    </row>
    <row r="855" spans="4:4" x14ac:dyDescent="0.25">
      <c r="D855" s="217"/>
    </row>
    <row r="856" spans="4:4" x14ac:dyDescent="0.25">
      <c r="D856" s="217"/>
    </row>
    <row r="857" spans="4:4" x14ac:dyDescent="0.25">
      <c r="D857" s="217"/>
    </row>
    <row r="858" spans="4:4" x14ac:dyDescent="0.25">
      <c r="D858" s="217"/>
    </row>
    <row r="859" spans="4:4" x14ac:dyDescent="0.25">
      <c r="D859" s="217"/>
    </row>
    <row r="860" spans="4:4" x14ac:dyDescent="0.25">
      <c r="D860" s="217"/>
    </row>
    <row r="861" spans="4:4" x14ac:dyDescent="0.25">
      <c r="D861" s="217"/>
    </row>
    <row r="862" spans="4:4" x14ac:dyDescent="0.25">
      <c r="D862" s="217"/>
    </row>
    <row r="863" spans="4:4" x14ac:dyDescent="0.25">
      <c r="D863" s="217"/>
    </row>
    <row r="864" spans="4:4" x14ac:dyDescent="0.25">
      <c r="D864" s="217"/>
    </row>
    <row r="865" spans="4:4" x14ac:dyDescent="0.25">
      <c r="D865" s="217"/>
    </row>
    <row r="866" spans="4:4" x14ac:dyDescent="0.25">
      <c r="D866" s="217"/>
    </row>
    <row r="867" spans="4:4" x14ac:dyDescent="0.25">
      <c r="D867" s="217"/>
    </row>
    <row r="868" spans="4:4" x14ac:dyDescent="0.25">
      <c r="D868" s="217"/>
    </row>
    <row r="869" spans="4:4" x14ac:dyDescent="0.25">
      <c r="D869" s="217"/>
    </row>
    <row r="870" spans="4:4" x14ac:dyDescent="0.25">
      <c r="D870" s="217"/>
    </row>
    <row r="871" spans="4:4" x14ac:dyDescent="0.25">
      <c r="D871" s="217"/>
    </row>
    <row r="872" spans="4:4" x14ac:dyDescent="0.25">
      <c r="D872" s="217"/>
    </row>
    <row r="873" spans="4:4" x14ac:dyDescent="0.25">
      <c r="D873" s="217"/>
    </row>
    <row r="874" spans="4:4" x14ac:dyDescent="0.25">
      <c r="D874" s="217"/>
    </row>
    <row r="875" spans="4:4" x14ac:dyDescent="0.25">
      <c r="D875" s="217"/>
    </row>
    <row r="876" spans="4:4" x14ac:dyDescent="0.25">
      <c r="D876" s="217"/>
    </row>
    <row r="877" spans="4:4" x14ac:dyDescent="0.25">
      <c r="D877" s="217"/>
    </row>
    <row r="878" spans="4:4" x14ac:dyDescent="0.25">
      <c r="D878" s="217"/>
    </row>
    <row r="879" spans="4:4" x14ac:dyDescent="0.25">
      <c r="D879" s="217"/>
    </row>
    <row r="880" spans="4:4" x14ac:dyDescent="0.25">
      <c r="D880" s="217"/>
    </row>
    <row r="881" spans="4:4" x14ac:dyDescent="0.25">
      <c r="D881" s="217"/>
    </row>
    <row r="882" spans="4:4" x14ac:dyDescent="0.25">
      <c r="D882" s="217"/>
    </row>
    <row r="883" spans="4:4" x14ac:dyDescent="0.25">
      <c r="D883" s="217"/>
    </row>
    <row r="884" spans="4:4" x14ac:dyDescent="0.25">
      <c r="D884" s="217"/>
    </row>
    <row r="885" spans="4:4" x14ac:dyDescent="0.25">
      <c r="D885" s="217"/>
    </row>
    <row r="886" spans="4:4" x14ac:dyDescent="0.25">
      <c r="D886" s="217"/>
    </row>
    <row r="887" spans="4:4" x14ac:dyDescent="0.25">
      <c r="D887" s="217"/>
    </row>
    <row r="888" spans="4:4" x14ac:dyDescent="0.25">
      <c r="D888" s="217"/>
    </row>
    <row r="889" spans="4:4" x14ac:dyDescent="0.25">
      <c r="D889" s="217"/>
    </row>
    <row r="890" spans="4:4" x14ac:dyDescent="0.25">
      <c r="D890" s="217"/>
    </row>
    <row r="891" spans="4:4" x14ac:dyDescent="0.25">
      <c r="D891" s="217"/>
    </row>
    <row r="892" spans="4:4" x14ac:dyDescent="0.25">
      <c r="D892" s="217"/>
    </row>
    <row r="893" spans="4:4" x14ac:dyDescent="0.25">
      <c r="D893" s="217"/>
    </row>
    <row r="894" spans="4:4" x14ac:dyDescent="0.25">
      <c r="D894" s="217"/>
    </row>
    <row r="895" spans="4:4" x14ac:dyDescent="0.25">
      <c r="D895" s="217"/>
    </row>
    <row r="896" spans="4:4" x14ac:dyDescent="0.25">
      <c r="D896" s="217"/>
    </row>
    <row r="897" spans="4:4" x14ac:dyDescent="0.25">
      <c r="D897" s="217"/>
    </row>
    <row r="898" spans="4:4" x14ac:dyDescent="0.25">
      <c r="D898" s="217"/>
    </row>
    <row r="899" spans="4:4" x14ac:dyDescent="0.25">
      <c r="D899" s="217"/>
    </row>
    <row r="900" spans="4:4" x14ac:dyDescent="0.25">
      <c r="D900" s="217"/>
    </row>
    <row r="901" spans="4:4" x14ac:dyDescent="0.25">
      <c r="D901" s="217"/>
    </row>
    <row r="902" spans="4:4" x14ac:dyDescent="0.25">
      <c r="D902" s="217"/>
    </row>
    <row r="903" spans="4:4" x14ac:dyDescent="0.25">
      <c r="D903" s="217"/>
    </row>
    <row r="904" spans="4:4" x14ac:dyDescent="0.25">
      <c r="D904" s="217"/>
    </row>
    <row r="905" spans="4:4" x14ac:dyDescent="0.25">
      <c r="D905" s="217"/>
    </row>
    <row r="906" spans="4:4" x14ac:dyDescent="0.25">
      <c r="D906" s="217"/>
    </row>
    <row r="907" spans="4:4" x14ac:dyDescent="0.25">
      <c r="D907" s="217"/>
    </row>
    <row r="908" spans="4:4" x14ac:dyDescent="0.25">
      <c r="D908" s="217"/>
    </row>
    <row r="909" spans="4:4" x14ac:dyDescent="0.25">
      <c r="D909" s="217"/>
    </row>
    <row r="910" spans="4:4" x14ac:dyDescent="0.25">
      <c r="D910" s="217"/>
    </row>
    <row r="911" spans="4:4" x14ac:dyDescent="0.25">
      <c r="D911" s="217"/>
    </row>
    <row r="912" spans="4:4" x14ac:dyDescent="0.25">
      <c r="D912" s="217"/>
    </row>
    <row r="913" spans="4:4" x14ac:dyDescent="0.25">
      <c r="D913" s="217"/>
    </row>
    <row r="914" spans="4:4" x14ac:dyDescent="0.25">
      <c r="D914" s="217"/>
    </row>
    <row r="915" spans="4:4" x14ac:dyDescent="0.25">
      <c r="D915" s="217"/>
    </row>
    <row r="916" spans="4:4" x14ac:dyDescent="0.25">
      <c r="D916" s="217"/>
    </row>
    <row r="917" spans="4:4" x14ac:dyDescent="0.25">
      <c r="D917" s="217"/>
    </row>
    <row r="918" spans="4:4" x14ac:dyDescent="0.25">
      <c r="D918" s="217"/>
    </row>
    <row r="919" spans="4:4" x14ac:dyDescent="0.25">
      <c r="D919" s="217"/>
    </row>
    <row r="920" spans="4:4" x14ac:dyDescent="0.25">
      <c r="D920" s="217"/>
    </row>
    <row r="921" spans="4:4" x14ac:dyDescent="0.25">
      <c r="D921" s="217"/>
    </row>
    <row r="922" spans="4:4" x14ac:dyDescent="0.25">
      <c r="D922" s="217"/>
    </row>
    <row r="923" spans="4:4" x14ac:dyDescent="0.25">
      <c r="D923" s="217"/>
    </row>
    <row r="924" spans="4:4" x14ac:dyDescent="0.25">
      <c r="D924" s="217"/>
    </row>
    <row r="925" spans="4:4" x14ac:dyDescent="0.25">
      <c r="D925" s="217"/>
    </row>
    <row r="926" spans="4:4" x14ac:dyDescent="0.25">
      <c r="D926" s="217"/>
    </row>
    <row r="927" spans="4:4" x14ac:dyDescent="0.25">
      <c r="D927" s="217"/>
    </row>
    <row r="928" spans="4:4" x14ac:dyDescent="0.25">
      <c r="D928" s="217"/>
    </row>
    <row r="929" spans="4:4" x14ac:dyDescent="0.25">
      <c r="D929" s="217"/>
    </row>
    <row r="930" spans="4:4" x14ac:dyDescent="0.25">
      <c r="D930" s="217"/>
    </row>
    <row r="931" spans="4:4" x14ac:dyDescent="0.25">
      <c r="D931" s="217"/>
    </row>
    <row r="932" spans="4:4" x14ac:dyDescent="0.25">
      <c r="D932" s="217"/>
    </row>
    <row r="933" spans="4:4" x14ac:dyDescent="0.25">
      <c r="D933" s="217"/>
    </row>
    <row r="934" spans="4:4" x14ac:dyDescent="0.25">
      <c r="D934" s="217"/>
    </row>
    <row r="935" spans="4:4" x14ac:dyDescent="0.25">
      <c r="D935" s="217"/>
    </row>
    <row r="936" spans="4:4" x14ac:dyDescent="0.25">
      <c r="D936" s="217"/>
    </row>
    <row r="937" spans="4:4" x14ac:dyDescent="0.25">
      <c r="D937" s="217"/>
    </row>
    <row r="938" spans="4:4" x14ac:dyDescent="0.25">
      <c r="D938" s="217"/>
    </row>
    <row r="939" spans="4:4" x14ac:dyDescent="0.25">
      <c r="D939" s="217"/>
    </row>
    <row r="940" spans="4:4" x14ac:dyDescent="0.25">
      <c r="D940" s="217"/>
    </row>
    <row r="941" spans="4:4" x14ac:dyDescent="0.25">
      <c r="D941" s="217"/>
    </row>
    <row r="942" spans="4:4" x14ac:dyDescent="0.25">
      <c r="D942" s="217"/>
    </row>
    <row r="943" spans="4:4" x14ac:dyDescent="0.25">
      <c r="D943" s="217"/>
    </row>
    <row r="944" spans="4:4" x14ac:dyDescent="0.25">
      <c r="D944" s="217"/>
    </row>
    <row r="945" spans="4:4" x14ac:dyDescent="0.25">
      <c r="D945" s="217"/>
    </row>
    <row r="946" spans="4:4" x14ac:dyDescent="0.25">
      <c r="D946" s="217"/>
    </row>
    <row r="947" spans="4:4" x14ac:dyDescent="0.25">
      <c r="D947" s="217"/>
    </row>
    <row r="948" spans="4:4" x14ac:dyDescent="0.25">
      <c r="D948" s="217"/>
    </row>
    <row r="949" spans="4:4" x14ac:dyDescent="0.25">
      <c r="D949" s="217"/>
    </row>
    <row r="950" spans="4:4" x14ac:dyDescent="0.25">
      <c r="D950" s="217"/>
    </row>
    <row r="951" spans="4:4" x14ac:dyDescent="0.25">
      <c r="D951" s="217"/>
    </row>
    <row r="952" spans="4:4" x14ac:dyDescent="0.25">
      <c r="D952" s="217"/>
    </row>
    <row r="953" spans="4:4" x14ac:dyDescent="0.25">
      <c r="D953" s="217"/>
    </row>
    <row r="954" spans="4:4" x14ac:dyDescent="0.25">
      <c r="D954" s="217"/>
    </row>
    <row r="955" spans="4:4" x14ac:dyDescent="0.25">
      <c r="D955" s="217"/>
    </row>
    <row r="956" spans="4:4" x14ac:dyDescent="0.25">
      <c r="D956" s="217"/>
    </row>
    <row r="957" spans="4:4" x14ac:dyDescent="0.25">
      <c r="D957" s="217"/>
    </row>
    <row r="958" spans="4:4" x14ac:dyDescent="0.25">
      <c r="D958" s="217"/>
    </row>
    <row r="959" spans="4:4" x14ac:dyDescent="0.25">
      <c r="D959" s="217"/>
    </row>
    <row r="960" spans="4:4" x14ac:dyDescent="0.25">
      <c r="D960" s="217"/>
    </row>
    <row r="961" spans="4:4" x14ac:dyDescent="0.25">
      <c r="D961" s="217"/>
    </row>
    <row r="962" spans="4:4" x14ac:dyDescent="0.25">
      <c r="D962" s="217"/>
    </row>
    <row r="963" spans="4:4" x14ac:dyDescent="0.25">
      <c r="D963" s="217"/>
    </row>
    <row r="964" spans="4:4" x14ac:dyDescent="0.25">
      <c r="D964" s="217"/>
    </row>
    <row r="965" spans="4:4" x14ac:dyDescent="0.25">
      <c r="D965" s="217"/>
    </row>
    <row r="966" spans="4:4" x14ac:dyDescent="0.25">
      <c r="D966" s="217"/>
    </row>
    <row r="967" spans="4:4" x14ac:dyDescent="0.25">
      <c r="D967" s="217"/>
    </row>
    <row r="968" spans="4:4" x14ac:dyDescent="0.25">
      <c r="D968" s="217"/>
    </row>
    <row r="969" spans="4:4" x14ac:dyDescent="0.25">
      <c r="D969" s="217"/>
    </row>
    <row r="970" spans="4:4" x14ac:dyDescent="0.25">
      <c r="D970" s="217"/>
    </row>
    <row r="971" spans="4:4" x14ac:dyDescent="0.25">
      <c r="D971" s="217"/>
    </row>
    <row r="972" spans="4:4" x14ac:dyDescent="0.25">
      <c r="D972" s="217"/>
    </row>
    <row r="973" spans="4:4" x14ac:dyDescent="0.25">
      <c r="D973" s="217"/>
    </row>
    <row r="974" spans="4:4" x14ac:dyDescent="0.25">
      <c r="D974" s="217"/>
    </row>
    <row r="975" spans="4:4" x14ac:dyDescent="0.25">
      <c r="D975" s="217"/>
    </row>
    <row r="976" spans="4:4" x14ac:dyDescent="0.25">
      <c r="D976" s="217"/>
    </row>
    <row r="977" spans="4:4" x14ac:dyDescent="0.25">
      <c r="D977" s="217"/>
    </row>
    <row r="978" spans="4:4" x14ac:dyDescent="0.25">
      <c r="D978" s="217"/>
    </row>
    <row r="979" spans="4:4" x14ac:dyDescent="0.25">
      <c r="D979" s="217"/>
    </row>
    <row r="980" spans="4:4" x14ac:dyDescent="0.25">
      <c r="D980" s="217"/>
    </row>
    <row r="981" spans="4:4" x14ac:dyDescent="0.25">
      <c r="D981" s="217"/>
    </row>
    <row r="982" spans="4:4" x14ac:dyDescent="0.25">
      <c r="D982" s="217"/>
    </row>
    <row r="983" spans="4:4" x14ac:dyDescent="0.25">
      <c r="D983" s="217"/>
    </row>
    <row r="984" spans="4:4" x14ac:dyDescent="0.25">
      <c r="D984" s="217"/>
    </row>
    <row r="985" spans="4:4" x14ac:dyDescent="0.25">
      <c r="D985" s="217"/>
    </row>
    <row r="986" spans="4:4" x14ac:dyDescent="0.25">
      <c r="D986" s="217"/>
    </row>
    <row r="987" spans="4:4" x14ac:dyDescent="0.25">
      <c r="D987" s="217"/>
    </row>
    <row r="988" spans="4:4" x14ac:dyDescent="0.25">
      <c r="D988" s="217"/>
    </row>
    <row r="989" spans="4:4" x14ac:dyDescent="0.25">
      <c r="D989" s="217"/>
    </row>
    <row r="990" spans="4:4" x14ac:dyDescent="0.25">
      <c r="D990" s="217"/>
    </row>
    <row r="991" spans="4:4" x14ac:dyDescent="0.25">
      <c r="D991" s="217"/>
    </row>
    <row r="992" spans="4:4" x14ac:dyDescent="0.25">
      <c r="D992" s="217"/>
    </row>
    <row r="993" spans="4:4" x14ac:dyDescent="0.25">
      <c r="D993" s="217"/>
    </row>
    <row r="994" spans="4:4" x14ac:dyDescent="0.25">
      <c r="D994" s="217"/>
    </row>
    <row r="995" spans="4:4" x14ac:dyDescent="0.25">
      <c r="D995" s="217"/>
    </row>
    <row r="996" spans="4:4" x14ac:dyDescent="0.25">
      <c r="D996" s="217"/>
    </row>
    <row r="997" spans="4:4" x14ac:dyDescent="0.25">
      <c r="D997" s="217"/>
    </row>
    <row r="998" spans="4:4" x14ac:dyDescent="0.25">
      <c r="D998" s="217"/>
    </row>
    <row r="999" spans="4:4" x14ac:dyDescent="0.25">
      <c r="D999" s="217"/>
    </row>
    <row r="1000" spans="4:4" x14ac:dyDescent="0.25">
      <c r="D1000" s="217"/>
    </row>
  </sheetData>
  <sheetProtection algorithmName="SHA-512" hashValue="Va6LwPH5AiiZsqoGqiOOYGC/uNuJrg6DdRG0eUCX3VL3LxinkSUGMJgGhYwO+7o65oJeQUf54wioNcCFIdOUbw==" saltValue="suubwo95duo97b6WzvM57g==" spinCount="100000" sheet="1" objects="1" scenarios="1"/>
  <mergeCells count="20">
    <mergeCell ref="A30:B30"/>
    <mergeCell ref="A16:B16"/>
    <mergeCell ref="A20:B20"/>
    <mergeCell ref="A18:C18"/>
    <mergeCell ref="A1:D3"/>
    <mergeCell ref="A4:D4"/>
    <mergeCell ref="B5:D5"/>
    <mergeCell ref="B6:D6"/>
    <mergeCell ref="A28:B29"/>
    <mergeCell ref="B7:D7"/>
    <mergeCell ref="A26:D26"/>
    <mergeCell ref="A27:D27"/>
    <mergeCell ref="C28:D28"/>
    <mergeCell ref="B8:C8"/>
    <mergeCell ref="A9:C9"/>
    <mergeCell ref="B10:C10"/>
    <mergeCell ref="B11:C11"/>
    <mergeCell ref="B12:C12"/>
    <mergeCell ref="B13:C13"/>
    <mergeCell ref="A14:C14"/>
  </mergeCells>
  <pageMargins left="0.70833333333333315" right="0.70833333333333315" top="0.78750000000000009" bottom="0.78750000000000009" header="0" footer="0"/>
  <pageSetup paperSize="9" orientation="portrait" horizontalDpi="300" verticalDpi="300"/>
  <headerFooter>
    <oddHeader>&amp;LAnlage 3.2 - Leistungsverzeichnis_V1</oddHeader>
    <oddFooter>&amp;LVergabe: N-ÖA/2025-05&amp;CSeite &amp;P von &amp;RTeil C</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999"/>
  <sheetViews>
    <sheetView zoomScale="110" zoomScaleNormal="110" workbookViewId="0">
      <selection activeCell="F23" sqref="F23"/>
    </sheetView>
  </sheetViews>
  <sheetFormatPr baseColWidth="10" defaultColWidth="14.42578125" defaultRowHeight="15" x14ac:dyDescent="0.25"/>
  <cols>
    <col min="1" max="1" width="30.42578125" style="1" customWidth="1"/>
    <col min="2" max="2" width="12.5703125" style="1" customWidth="1"/>
    <col min="3" max="3" width="11.7109375" style="1" customWidth="1"/>
    <col min="4" max="5" width="11" style="1" customWidth="1"/>
    <col min="6" max="6" width="5.28515625" style="1" customWidth="1"/>
    <col min="7" max="26" width="11" style="1" customWidth="1"/>
    <col min="27" max="16384" width="14.42578125" style="1"/>
  </cols>
  <sheetData>
    <row r="1" spans="1:26" ht="13.5" customHeight="1" x14ac:dyDescent="0.25">
      <c r="A1" s="35"/>
      <c r="B1" s="35"/>
      <c r="C1" s="35"/>
      <c r="D1" s="35"/>
      <c r="E1" s="35"/>
      <c r="F1" s="35"/>
      <c r="G1" s="35"/>
      <c r="H1" s="35"/>
      <c r="I1" s="35"/>
      <c r="J1" s="35"/>
    </row>
    <row r="2" spans="1:26" ht="13.5" customHeight="1" x14ac:dyDescent="0.3">
      <c r="A2" s="36" t="s">
        <v>204</v>
      </c>
      <c r="B2" s="35"/>
      <c r="C2" s="35"/>
      <c r="D2" s="35"/>
      <c r="E2" s="35"/>
      <c r="F2" s="35"/>
      <c r="G2" s="35"/>
      <c r="H2" s="35"/>
      <c r="I2" s="35"/>
      <c r="J2" s="35"/>
    </row>
    <row r="3" spans="1:26" ht="13.5" customHeight="1" x14ac:dyDescent="0.25">
      <c r="A3" s="37"/>
      <c r="B3" s="35"/>
      <c r="C3" s="35"/>
      <c r="D3" s="35"/>
      <c r="E3" s="35"/>
      <c r="F3" s="35"/>
      <c r="G3" s="35"/>
      <c r="H3" s="35"/>
      <c r="I3" s="35"/>
      <c r="J3" s="35"/>
    </row>
    <row r="4" spans="1:26" ht="25.5" customHeight="1" x14ac:dyDescent="0.25">
      <c r="A4" s="270" t="s">
        <v>205</v>
      </c>
      <c r="B4" s="271" t="s">
        <v>206</v>
      </c>
      <c r="C4" s="38"/>
      <c r="D4" s="272" t="s">
        <v>207</v>
      </c>
      <c r="E4" s="272"/>
      <c r="F4" s="39"/>
      <c r="G4" s="273" t="s">
        <v>6</v>
      </c>
      <c r="H4" s="273"/>
      <c r="I4" s="274" t="s">
        <v>208</v>
      </c>
      <c r="J4" s="274"/>
      <c r="K4" s="40"/>
      <c r="L4" s="40"/>
      <c r="M4" s="41"/>
      <c r="N4" s="41"/>
      <c r="O4" s="41"/>
      <c r="P4" s="41"/>
      <c r="Q4" s="41"/>
      <c r="R4" s="41"/>
      <c r="S4" s="41"/>
      <c r="T4" s="41"/>
      <c r="U4" s="41"/>
      <c r="V4" s="41"/>
      <c r="W4" s="41"/>
      <c r="X4" s="41"/>
      <c r="Y4" s="41"/>
      <c r="Z4" s="41"/>
    </row>
    <row r="5" spans="1:26" ht="25.5" customHeight="1" x14ac:dyDescent="0.25">
      <c r="A5" s="270"/>
      <c r="B5" s="270"/>
      <c r="C5" s="38"/>
      <c r="D5" s="42" t="s">
        <v>209</v>
      </c>
      <c r="E5" s="43" t="s">
        <v>210</v>
      </c>
      <c r="F5" s="39"/>
      <c r="G5" s="44" t="s">
        <v>211</v>
      </c>
      <c r="H5" s="45" t="s">
        <v>212</v>
      </c>
      <c r="I5" s="274"/>
      <c r="J5" s="274"/>
      <c r="K5" s="40"/>
      <c r="L5" s="40"/>
      <c r="M5" s="41"/>
      <c r="N5" s="41"/>
      <c r="O5" s="41"/>
      <c r="P5" s="41"/>
      <c r="Q5" s="41"/>
      <c r="R5" s="41"/>
      <c r="S5" s="41"/>
      <c r="T5" s="41"/>
      <c r="U5" s="41"/>
      <c r="V5" s="41"/>
      <c r="W5" s="41"/>
      <c r="X5" s="41"/>
      <c r="Y5" s="41"/>
      <c r="Z5" s="41"/>
    </row>
    <row r="6" spans="1:26" ht="22.5" customHeight="1" x14ac:dyDescent="0.25">
      <c r="A6" s="46" t="s">
        <v>213</v>
      </c>
      <c r="B6" s="47">
        <f>30*(D6/E6)</f>
        <v>0</v>
      </c>
      <c r="C6" s="48"/>
      <c r="D6" s="49">
        <f>'Teil A '!I120</f>
        <v>0</v>
      </c>
      <c r="E6" s="49">
        <f>'Teil A '!G119</f>
        <v>81</v>
      </c>
      <c r="F6" s="38"/>
      <c r="G6" s="49">
        <f>'Teil A '!I122</f>
        <v>0</v>
      </c>
      <c r="H6" s="49">
        <f>'Teil A '!G121</f>
        <v>35</v>
      </c>
      <c r="I6" s="265" t="str">
        <f t="shared" ref="I6:I7" si="0">IF(H6-G6=0,"weiter","Ausschluss")</f>
        <v>Ausschluss</v>
      </c>
      <c r="J6" s="265"/>
      <c r="K6" s="40"/>
      <c r="L6" s="40"/>
      <c r="M6" s="41"/>
      <c r="N6" s="41"/>
      <c r="O6" s="41"/>
      <c r="P6" s="41"/>
      <c r="Q6" s="41"/>
      <c r="R6" s="41"/>
      <c r="S6" s="41"/>
      <c r="T6" s="41"/>
      <c r="U6" s="41"/>
      <c r="V6" s="41"/>
      <c r="W6" s="41"/>
      <c r="X6" s="41"/>
      <c r="Y6" s="41"/>
      <c r="Z6" s="41"/>
    </row>
    <row r="7" spans="1:26" ht="22.5" customHeight="1" x14ac:dyDescent="0.25">
      <c r="A7" s="46" t="s">
        <v>214</v>
      </c>
      <c r="B7" s="47">
        <f>20*(D7/E7)</f>
        <v>0</v>
      </c>
      <c r="C7" s="38"/>
      <c r="D7" s="50">
        <f>'Teil B '!J96</f>
        <v>0</v>
      </c>
      <c r="E7" s="50">
        <f>'Teil B '!H95</f>
        <v>71</v>
      </c>
      <c r="F7" s="38"/>
      <c r="G7" s="50">
        <f>'Teil B '!J98</f>
        <v>0</v>
      </c>
      <c r="H7" s="50">
        <f>'Teil B '!H97</f>
        <v>21</v>
      </c>
      <c r="I7" s="266" t="str">
        <f t="shared" si="0"/>
        <v>Ausschluss</v>
      </c>
      <c r="J7" s="266"/>
      <c r="K7" s="40"/>
      <c r="L7" s="40"/>
      <c r="M7" s="41"/>
      <c r="N7" s="41"/>
      <c r="O7" s="41"/>
      <c r="P7" s="41"/>
      <c r="Q7" s="41"/>
      <c r="R7" s="41"/>
      <c r="S7" s="41"/>
      <c r="T7" s="41"/>
      <c r="U7" s="41"/>
      <c r="V7" s="41"/>
      <c r="W7" s="41"/>
      <c r="X7" s="41"/>
      <c r="Y7" s="41"/>
      <c r="Z7" s="41"/>
    </row>
    <row r="8" spans="1:26" ht="22.5" customHeight="1" x14ac:dyDescent="0.25">
      <c r="A8" s="46" t="s">
        <v>215</v>
      </c>
      <c r="B8" s="51"/>
      <c r="C8" s="38"/>
      <c r="D8" s="38"/>
      <c r="E8" s="38"/>
      <c r="F8" s="38"/>
      <c r="G8" s="38"/>
      <c r="H8" s="38"/>
      <c r="I8" s="38"/>
      <c r="J8" s="38"/>
      <c r="K8" s="41"/>
      <c r="L8" s="41"/>
      <c r="M8" s="41"/>
      <c r="N8" s="41"/>
      <c r="O8" s="41"/>
      <c r="P8" s="41"/>
      <c r="Q8" s="41"/>
      <c r="R8" s="41"/>
      <c r="S8" s="41"/>
      <c r="T8" s="41"/>
      <c r="U8" s="41"/>
      <c r="V8" s="41"/>
      <c r="W8" s="41"/>
      <c r="X8" s="41"/>
      <c r="Y8" s="41"/>
      <c r="Z8" s="41"/>
    </row>
    <row r="9" spans="1:26" ht="34.5" customHeight="1" x14ac:dyDescent="0.25">
      <c r="A9" s="46" t="s">
        <v>216</v>
      </c>
      <c r="B9" s="52">
        <f>SUM(B6:B8)</f>
        <v>0</v>
      </c>
      <c r="C9" s="38"/>
      <c r="D9" s="38"/>
      <c r="E9" s="38"/>
      <c r="F9" s="38"/>
      <c r="G9" s="38"/>
      <c r="H9" s="38"/>
      <c r="I9" s="38"/>
      <c r="J9" s="38"/>
      <c r="K9" s="41"/>
      <c r="L9" s="41"/>
      <c r="M9" s="41"/>
      <c r="N9" s="41"/>
      <c r="O9" s="41"/>
      <c r="P9" s="41"/>
      <c r="Q9" s="41"/>
      <c r="R9" s="41"/>
      <c r="S9" s="41"/>
      <c r="T9" s="41"/>
      <c r="U9" s="41"/>
      <c r="V9" s="41"/>
      <c r="W9" s="41"/>
      <c r="X9" s="41"/>
      <c r="Y9" s="41"/>
      <c r="Z9" s="41"/>
    </row>
    <row r="10" spans="1:26" ht="28.5" customHeight="1" x14ac:dyDescent="0.25">
      <c r="A10" s="267" t="s">
        <v>217</v>
      </c>
      <c r="B10" s="267"/>
      <c r="C10" s="267"/>
      <c r="D10" s="267"/>
      <c r="E10" s="267"/>
      <c r="F10" s="267"/>
      <c r="G10" s="267"/>
      <c r="H10" s="267"/>
      <c r="I10" s="267"/>
      <c r="J10" s="38"/>
      <c r="K10" s="41"/>
      <c r="L10" s="41"/>
      <c r="M10" s="41"/>
      <c r="N10" s="41"/>
      <c r="O10" s="41"/>
      <c r="P10" s="41"/>
      <c r="Q10" s="41"/>
      <c r="R10" s="41"/>
      <c r="S10" s="41"/>
      <c r="T10" s="41"/>
      <c r="U10" s="41"/>
      <c r="V10" s="41"/>
      <c r="W10" s="41"/>
      <c r="X10" s="41"/>
      <c r="Y10" s="41"/>
      <c r="Z10" s="41"/>
    </row>
    <row r="11" spans="1:26" ht="37.5" customHeight="1" x14ac:dyDescent="0.25">
      <c r="A11" s="268" t="s">
        <v>273</v>
      </c>
      <c r="B11" s="268"/>
      <c r="C11" s="268"/>
      <c r="D11" s="268"/>
      <c r="E11" s="268"/>
      <c r="F11" s="268"/>
      <c r="G11" s="268"/>
      <c r="H11" s="268"/>
      <c r="I11" s="268"/>
      <c r="J11" s="38"/>
      <c r="K11" s="41"/>
      <c r="L11" s="41"/>
      <c r="M11" s="41"/>
      <c r="N11" s="41"/>
      <c r="O11" s="41"/>
      <c r="P11" s="41"/>
      <c r="Q11" s="41"/>
      <c r="R11" s="41"/>
      <c r="S11" s="41"/>
      <c r="T11" s="41"/>
      <c r="U11" s="41"/>
      <c r="V11" s="41"/>
      <c r="W11" s="41"/>
      <c r="X11" s="41"/>
      <c r="Y11" s="41"/>
      <c r="Z11" s="41"/>
    </row>
    <row r="12" spans="1:26" ht="70.5" customHeight="1" x14ac:dyDescent="0.25">
      <c r="A12" s="269" t="s">
        <v>274</v>
      </c>
      <c r="B12" s="269"/>
      <c r="C12" s="269"/>
      <c r="D12" s="269"/>
      <c r="E12" s="269"/>
      <c r="F12" s="269"/>
      <c r="G12" s="269"/>
      <c r="H12" s="269"/>
      <c r="I12" s="269"/>
      <c r="J12" s="38"/>
      <c r="K12" s="41"/>
      <c r="L12" s="41"/>
      <c r="M12" s="41"/>
      <c r="N12" s="41"/>
      <c r="O12" s="41"/>
      <c r="P12" s="41"/>
      <c r="Q12" s="41"/>
      <c r="R12" s="41"/>
      <c r="S12" s="41"/>
      <c r="T12" s="41"/>
      <c r="U12" s="41"/>
      <c r="V12" s="41"/>
      <c r="W12" s="41"/>
      <c r="X12" s="41"/>
      <c r="Y12" s="41"/>
      <c r="Z12" s="41"/>
    </row>
    <row r="13" spans="1:26" ht="13.5" customHeight="1" x14ac:dyDescent="0.25">
      <c r="A13" s="53"/>
      <c r="B13" s="54"/>
      <c r="C13" s="38"/>
      <c r="D13" s="38"/>
      <c r="E13" s="38"/>
      <c r="F13" s="38"/>
      <c r="G13" s="38"/>
      <c r="H13" s="38"/>
      <c r="I13" s="38"/>
      <c r="J13" s="38"/>
      <c r="K13" s="41"/>
      <c r="L13" s="41"/>
      <c r="M13" s="41"/>
      <c r="N13" s="41"/>
      <c r="O13" s="41"/>
      <c r="P13" s="41"/>
      <c r="Q13" s="41"/>
      <c r="R13" s="41"/>
      <c r="S13" s="41"/>
      <c r="T13" s="41"/>
      <c r="U13" s="41"/>
      <c r="V13" s="41"/>
      <c r="W13" s="41"/>
      <c r="X13" s="41"/>
      <c r="Y13" s="41"/>
      <c r="Z13" s="41"/>
    </row>
    <row r="14" spans="1:26" ht="13.5" customHeight="1" x14ac:dyDescent="0.25">
      <c r="A14" s="53"/>
      <c r="B14" s="54"/>
      <c r="C14" s="38"/>
      <c r="D14" s="38"/>
      <c r="E14" s="38"/>
      <c r="F14" s="38"/>
      <c r="G14" s="38"/>
      <c r="H14" s="38"/>
      <c r="I14" s="38"/>
      <c r="J14" s="38"/>
      <c r="K14" s="41"/>
      <c r="L14" s="41"/>
      <c r="M14" s="41"/>
      <c r="N14" s="41"/>
      <c r="O14" s="41"/>
      <c r="P14" s="41"/>
      <c r="Q14" s="41"/>
      <c r="R14" s="41"/>
      <c r="S14" s="41"/>
      <c r="T14" s="41"/>
      <c r="U14" s="41"/>
      <c r="V14" s="41"/>
      <c r="W14" s="41"/>
      <c r="X14" s="41"/>
      <c r="Y14" s="41"/>
      <c r="Z14" s="41"/>
    </row>
    <row r="15" spans="1:26" ht="13.5" customHeight="1" x14ac:dyDescent="0.25">
      <c r="A15" s="38"/>
      <c r="B15" s="38"/>
      <c r="C15" s="38"/>
      <c r="D15" s="38"/>
      <c r="E15" s="38"/>
      <c r="F15" s="38"/>
      <c r="G15" s="38"/>
      <c r="H15" s="38"/>
      <c r="I15" s="38"/>
      <c r="J15" s="38"/>
      <c r="K15" s="41"/>
      <c r="L15" s="41"/>
      <c r="M15" s="41"/>
      <c r="N15" s="41"/>
      <c r="O15" s="41"/>
      <c r="P15" s="41"/>
      <c r="Q15" s="41"/>
      <c r="R15" s="41"/>
      <c r="S15" s="41"/>
      <c r="T15" s="41"/>
      <c r="U15" s="41"/>
      <c r="V15" s="41"/>
      <c r="W15" s="41"/>
      <c r="X15" s="41"/>
      <c r="Y15" s="41"/>
      <c r="Z15" s="41"/>
    </row>
    <row r="16" spans="1:26" ht="13.5" customHeight="1" x14ac:dyDescent="0.25">
      <c r="A16" s="38"/>
      <c r="B16" s="38"/>
      <c r="C16" s="38"/>
      <c r="D16" s="38"/>
      <c r="E16" s="38"/>
      <c r="F16" s="38"/>
      <c r="G16" s="38"/>
      <c r="H16" s="38"/>
      <c r="I16" s="38"/>
      <c r="J16" s="38"/>
      <c r="K16" s="41"/>
      <c r="L16" s="41"/>
      <c r="M16" s="41"/>
      <c r="N16" s="41"/>
      <c r="O16" s="41"/>
      <c r="P16" s="41"/>
      <c r="Q16" s="41"/>
      <c r="R16" s="41"/>
      <c r="S16" s="41"/>
      <c r="T16" s="41"/>
      <c r="U16" s="41"/>
      <c r="V16" s="41"/>
      <c r="W16" s="41"/>
      <c r="X16" s="41"/>
      <c r="Y16" s="41"/>
      <c r="Z16" s="41"/>
    </row>
    <row r="17" s="1" customFormat="1" ht="13.5" customHeight="1" x14ac:dyDescent="0.25"/>
    <row r="18" s="1" customFormat="1" ht="13.5" customHeight="1" x14ac:dyDescent="0.25"/>
    <row r="19" s="1" customFormat="1" ht="13.5" customHeight="1" x14ac:dyDescent="0.25"/>
    <row r="20" s="1" customFormat="1" ht="13.5" customHeight="1" x14ac:dyDescent="0.25"/>
    <row r="21" s="1" customFormat="1" ht="13.5" customHeight="1" x14ac:dyDescent="0.25"/>
    <row r="22" s="1" customFormat="1" ht="13.5" customHeight="1" x14ac:dyDescent="0.25"/>
    <row r="23" s="1" customFormat="1" ht="13.5" customHeight="1" x14ac:dyDescent="0.25"/>
    <row r="24" s="1" customFormat="1" ht="13.5" customHeight="1" x14ac:dyDescent="0.25"/>
    <row r="25" s="1" customFormat="1" ht="13.5" customHeight="1" x14ac:dyDescent="0.25"/>
    <row r="26" s="1" customFormat="1" ht="13.5" customHeight="1" x14ac:dyDescent="0.25"/>
    <row r="27" s="1" customFormat="1" ht="13.5" customHeight="1" x14ac:dyDescent="0.25"/>
    <row r="28" s="1" customFormat="1" ht="13.5" customHeight="1" x14ac:dyDescent="0.25"/>
    <row r="29" s="1" customFormat="1" ht="13.5" customHeight="1" x14ac:dyDescent="0.25"/>
    <row r="30" s="1" customFormat="1" ht="13.5" customHeight="1" x14ac:dyDescent="0.25"/>
    <row r="31" s="1" customFormat="1" ht="13.5" customHeight="1" x14ac:dyDescent="0.25"/>
    <row r="32" s="1" customFormat="1" ht="13.5" customHeight="1" x14ac:dyDescent="0.25"/>
    <row r="33" s="1" customFormat="1" ht="13.5" customHeight="1" x14ac:dyDescent="0.25"/>
    <row r="34" s="1" customFormat="1" ht="13.5" customHeight="1" x14ac:dyDescent="0.25"/>
    <row r="35" s="1" customFormat="1" ht="13.5" customHeight="1" x14ac:dyDescent="0.25"/>
    <row r="36" s="1" customFormat="1" ht="13.5" customHeight="1" x14ac:dyDescent="0.25"/>
    <row r="37" s="1" customFormat="1" ht="13.5" customHeight="1" x14ac:dyDescent="0.25"/>
    <row r="38" s="1" customFormat="1" ht="13.5" customHeight="1" x14ac:dyDescent="0.25"/>
    <row r="39" s="1" customFormat="1" ht="13.5" customHeight="1" x14ac:dyDescent="0.25"/>
    <row r="40" s="1" customFormat="1" ht="13.5" customHeight="1" x14ac:dyDescent="0.25"/>
    <row r="41" s="1" customFormat="1" ht="13.5" customHeight="1" x14ac:dyDescent="0.25"/>
    <row r="42" s="1" customFormat="1" ht="13.5" customHeight="1" x14ac:dyDescent="0.25"/>
    <row r="43" s="1" customFormat="1" ht="13.5" customHeight="1" x14ac:dyDescent="0.25"/>
    <row r="44" s="1" customFormat="1" ht="13.5" customHeight="1" x14ac:dyDescent="0.25"/>
    <row r="45" s="1" customFormat="1" ht="13.5" customHeight="1" x14ac:dyDescent="0.25"/>
    <row r="46" s="1" customFormat="1" ht="13.5" customHeight="1" x14ac:dyDescent="0.25"/>
    <row r="47" s="1" customFormat="1" ht="13.5" customHeight="1" x14ac:dyDescent="0.25"/>
    <row r="48" s="1" customFormat="1" ht="13.5" customHeight="1" x14ac:dyDescent="0.25"/>
    <row r="49" s="1" customFormat="1" ht="13.5" customHeight="1" x14ac:dyDescent="0.25"/>
    <row r="50" s="1" customFormat="1" ht="13.5" customHeight="1" x14ac:dyDescent="0.25"/>
    <row r="51" s="1" customFormat="1" ht="13.5" customHeight="1" x14ac:dyDescent="0.25"/>
    <row r="52" s="1" customFormat="1" ht="13.5" customHeight="1" x14ac:dyDescent="0.25"/>
    <row r="53" s="1" customFormat="1" ht="13.5" customHeight="1" x14ac:dyDescent="0.25"/>
    <row r="54" s="1" customFormat="1" ht="13.5" customHeight="1" x14ac:dyDescent="0.25"/>
    <row r="55" s="1" customFormat="1" ht="13.5" customHeight="1" x14ac:dyDescent="0.25"/>
    <row r="56" s="1" customFormat="1" ht="13.5" customHeight="1" x14ac:dyDescent="0.25"/>
    <row r="57" s="1" customFormat="1" ht="13.5" customHeight="1" x14ac:dyDescent="0.25"/>
    <row r="58" s="1" customFormat="1" ht="13.5" customHeight="1" x14ac:dyDescent="0.25"/>
    <row r="59" s="1" customFormat="1" ht="13.5" customHeight="1" x14ac:dyDescent="0.25"/>
    <row r="60" s="1" customFormat="1" ht="13.5" customHeight="1" x14ac:dyDescent="0.25"/>
    <row r="61" s="1" customFormat="1" ht="13.5" customHeight="1" x14ac:dyDescent="0.25"/>
    <row r="62" s="1" customFormat="1" ht="13.5" customHeight="1" x14ac:dyDescent="0.25"/>
    <row r="63" s="1" customFormat="1" ht="13.5" customHeight="1" x14ac:dyDescent="0.25"/>
    <row r="64" s="1" customFormat="1" ht="13.5" customHeight="1" x14ac:dyDescent="0.25"/>
    <row r="65" s="1" customFormat="1" ht="13.5" customHeight="1" x14ac:dyDescent="0.25"/>
    <row r="66" s="1" customFormat="1" ht="13.5" customHeight="1" x14ac:dyDescent="0.25"/>
    <row r="67" s="1" customFormat="1" ht="13.5" customHeight="1" x14ac:dyDescent="0.25"/>
    <row r="68" s="1" customFormat="1" ht="13.5" customHeight="1" x14ac:dyDescent="0.25"/>
    <row r="69" s="1" customFormat="1" ht="13.5" customHeight="1" x14ac:dyDescent="0.25"/>
    <row r="70" s="1" customFormat="1" ht="13.5" customHeight="1" x14ac:dyDescent="0.25"/>
    <row r="71" s="1" customFormat="1" ht="13.5" customHeight="1" x14ac:dyDescent="0.25"/>
    <row r="72" s="1" customFormat="1" ht="13.5" customHeight="1" x14ac:dyDescent="0.25"/>
    <row r="73" s="1" customFormat="1" ht="13.5" customHeight="1" x14ac:dyDescent="0.25"/>
    <row r="74" s="1" customFormat="1" ht="13.5" customHeight="1" x14ac:dyDescent="0.25"/>
    <row r="75" s="1" customFormat="1" ht="13.5" customHeight="1" x14ac:dyDescent="0.25"/>
    <row r="76" s="1" customFormat="1" ht="13.5" customHeight="1" x14ac:dyDescent="0.25"/>
    <row r="77" s="1" customFormat="1" ht="13.5" customHeight="1" x14ac:dyDescent="0.25"/>
    <row r="78" s="1" customFormat="1" ht="13.5" customHeight="1" x14ac:dyDescent="0.25"/>
    <row r="79" s="1" customFormat="1" ht="13.5" customHeight="1" x14ac:dyDescent="0.25"/>
    <row r="80" s="1" customFormat="1" ht="13.5" customHeight="1" x14ac:dyDescent="0.25"/>
    <row r="81" s="1" customFormat="1" ht="13.5" customHeight="1" x14ac:dyDescent="0.25"/>
    <row r="82" s="1" customFormat="1" ht="13.5" customHeight="1" x14ac:dyDescent="0.25"/>
    <row r="83" s="1" customFormat="1" ht="13.5" customHeight="1" x14ac:dyDescent="0.25"/>
    <row r="84" s="1" customFormat="1" ht="13.5" customHeight="1" x14ac:dyDescent="0.25"/>
    <row r="85" s="1" customFormat="1" ht="13.5" customHeight="1" x14ac:dyDescent="0.25"/>
    <row r="86" s="1" customFormat="1" ht="13.5" customHeight="1" x14ac:dyDescent="0.25"/>
    <row r="87" s="1" customFormat="1" ht="13.5" customHeight="1" x14ac:dyDescent="0.25"/>
    <row r="88" s="1" customFormat="1" ht="13.5" customHeight="1" x14ac:dyDescent="0.25"/>
    <row r="89" s="1" customFormat="1" ht="13.5" customHeight="1" x14ac:dyDescent="0.25"/>
    <row r="90" s="1" customFormat="1" ht="13.5" customHeight="1" x14ac:dyDescent="0.25"/>
    <row r="91" s="1" customFormat="1" ht="13.5" customHeight="1" x14ac:dyDescent="0.25"/>
    <row r="92" s="1" customFormat="1" ht="13.5" customHeight="1" x14ac:dyDescent="0.25"/>
    <row r="93" s="1" customFormat="1" ht="13.5" customHeight="1" x14ac:dyDescent="0.25"/>
    <row r="94" s="1" customFormat="1" ht="13.5" customHeight="1" x14ac:dyDescent="0.25"/>
    <row r="95" s="1" customFormat="1" ht="13.5" customHeight="1" x14ac:dyDescent="0.25"/>
    <row r="96" s="1" customFormat="1" ht="13.5" customHeight="1" x14ac:dyDescent="0.25"/>
    <row r="97" s="1" customFormat="1" ht="13.5" customHeight="1" x14ac:dyDescent="0.25"/>
    <row r="98" s="1" customFormat="1" ht="13.5" customHeight="1" x14ac:dyDescent="0.25"/>
    <row r="99" s="1" customFormat="1" ht="13.5" customHeight="1" x14ac:dyDescent="0.25"/>
    <row r="100" s="1" customFormat="1" ht="13.5" customHeight="1" x14ac:dyDescent="0.25"/>
    <row r="101" s="1" customFormat="1" ht="13.5" customHeight="1" x14ac:dyDescent="0.25"/>
    <row r="102" s="1" customFormat="1" ht="13.5" customHeight="1" x14ac:dyDescent="0.25"/>
    <row r="103" s="1" customFormat="1" ht="13.5" customHeight="1" x14ac:dyDescent="0.25"/>
    <row r="104" s="1" customFormat="1" ht="13.5" customHeight="1" x14ac:dyDescent="0.25"/>
    <row r="105" s="1" customFormat="1" ht="13.5" customHeight="1" x14ac:dyDescent="0.25"/>
    <row r="106" s="1" customFormat="1" ht="13.5" customHeight="1" x14ac:dyDescent="0.25"/>
    <row r="107" s="1" customFormat="1" ht="13.5" customHeight="1" x14ac:dyDescent="0.25"/>
    <row r="108" s="1" customFormat="1" ht="13.5" customHeight="1" x14ac:dyDescent="0.25"/>
    <row r="109" s="1" customFormat="1" ht="13.5" customHeight="1" x14ac:dyDescent="0.25"/>
    <row r="110" s="1" customFormat="1" ht="13.5" customHeight="1" x14ac:dyDescent="0.25"/>
    <row r="111" s="1" customFormat="1" ht="13.5" customHeight="1" x14ac:dyDescent="0.25"/>
    <row r="112" s="1" customFormat="1" ht="13.5" customHeight="1" x14ac:dyDescent="0.25"/>
    <row r="113" s="1" customFormat="1" ht="13.5" customHeight="1" x14ac:dyDescent="0.25"/>
    <row r="114" s="1" customFormat="1" ht="13.5" customHeight="1" x14ac:dyDescent="0.25"/>
    <row r="115" s="1" customFormat="1" ht="13.5" customHeight="1" x14ac:dyDescent="0.25"/>
    <row r="116" s="1" customFormat="1" ht="13.5" customHeight="1" x14ac:dyDescent="0.25"/>
    <row r="117" s="1" customFormat="1" ht="13.5" customHeight="1" x14ac:dyDescent="0.25"/>
    <row r="118" s="1" customFormat="1" ht="13.5" customHeight="1" x14ac:dyDescent="0.25"/>
    <row r="119" s="1" customFormat="1" ht="13.5" customHeight="1" x14ac:dyDescent="0.25"/>
    <row r="120" s="1" customFormat="1" ht="13.5" customHeight="1" x14ac:dyDescent="0.25"/>
    <row r="121" s="1" customFormat="1" ht="13.5" customHeight="1" x14ac:dyDescent="0.25"/>
    <row r="122" s="1" customFormat="1" ht="13.5" customHeight="1" x14ac:dyDescent="0.25"/>
    <row r="123" s="1" customFormat="1" ht="13.5" customHeight="1" x14ac:dyDescent="0.25"/>
    <row r="124" s="1" customFormat="1" ht="13.5" customHeight="1" x14ac:dyDescent="0.25"/>
    <row r="125" s="1" customFormat="1" ht="13.5" customHeight="1" x14ac:dyDescent="0.25"/>
    <row r="126" s="1" customFormat="1" ht="13.5" customHeight="1" x14ac:dyDescent="0.25"/>
    <row r="127" s="1" customFormat="1" ht="13.5" customHeight="1" x14ac:dyDescent="0.25"/>
    <row r="128" s="1" customFormat="1" ht="13.5" customHeight="1" x14ac:dyDescent="0.25"/>
    <row r="129" s="1" customFormat="1" ht="13.5" customHeight="1" x14ac:dyDescent="0.25"/>
    <row r="130" s="1" customFormat="1" ht="13.5" customHeight="1" x14ac:dyDescent="0.25"/>
    <row r="131" s="1" customFormat="1" ht="13.5" customHeight="1" x14ac:dyDescent="0.25"/>
    <row r="132" s="1" customFormat="1" ht="13.5" customHeight="1" x14ac:dyDescent="0.25"/>
    <row r="133" s="1" customFormat="1" ht="13.5" customHeight="1" x14ac:dyDescent="0.25"/>
    <row r="134" s="1" customFormat="1" ht="13.5" customHeight="1" x14ac:dyDescent="0.25"/>
    <row r="135" s="1" customFormat="1" ht="13.5" customHeight="1" x14ac:dyDescent="0.25"/>
    <row r="136" s="1" customFormat="1" ht="13.5" customHeight="1" x14ac:dyDescent="0.25"/>
    <row r="137" s="1" customFormat="1" ht="13.5" customHeight="1" x14ac:dyDescent="0.25"/>
    <row r="138" s="1" customFormat="1" ht="13.5" customHeight="1" x14ac:dyDescent="0.25"/>
    <row r="139" s="1" customFormat="1" ht="13.5" customHeight="1" x14ac:dyDescent="0.25"/>
    <row r="140" s="1" customFormat="1" ht="13.5" customHeight="1" x14ac:dyDescent="0.25"/>
    <row r="141" s="1" customFormat="1" ht="13.5" customHeight="1" x14ac:dyDescent="0.25"/>
    <row r="142" s="1" customFormat="1" ht="13.5" customHeight="1" x14ac:dyDescent="0.25"/>
    <row r="143" s="1" customFormat="1" ht="13.5" customHeight="1" x14ac:dyDescent="0.25"/>
    <row r="144" s="1" customFormat="1" ht="13.5" customHeight="1" x14ac:dyDescent="0.25"/>
    <row r="145" s="1" customFormat="1" ht="13.5" customHeight="1" x14ac:dyDescent="0.25"/>
    <row r="146" s="1" customFormat="1" ht="13.5" customHeight="1" x14ac:dyDescent="0.25"/>
    <row r="147" s="1" customFormat="1" ht="13.5" customHeight="1" x14ac:dyDescent="0.25"/>
    <row r="148" s="1" customFormat="1" ht="13.5" customHeight="1" x14ac:dyDescent="0.25"/>
    <row r="149" s="1" customFormat="1" ht="13.5" customHeight="1" x14ac:dyDescent="0.25"/>
    <row r="150" s="1" customFormat="1" ht="13.5" customHeight="1" x14ac:dyDescent="0.25"/>
    <row r="151" s="1" customFormat="1" ht="13.5" customHeight="1" x14ac:dyDescent="0.25"/>
    <row r="152" s="1" customFormat="1" ht="13.5" customHeight="1" x14ac:dyDescent="0.25"/>
    <row r="153" s="1" customFormat="1" ht="13.5" customHeight="1" x14ac:dyDescent="0.25"/>
    <row r="154" s="1" customFormat="1" ht="13.5" customHeight="1" x14ac:dyDescent="0.25"/>
    <row r="155" s="1" customFormat="1" ht="13.5" customHeight="1" x14ac:dyDescent="0.25"/>
    <row r="156" s="1" customFormat="1" ht="13.5" customHeight="1" x14ac:dyDescent="0.25"/>
    <row r="157" s="1" customFormat="1" ht="13.5" customHeight="1" x14ac:dyDescent="0.25"/>
    <row r="158" s="1" customFormat="1" ht="13.5" customHeight="1" x14ac:dyDescent="0.25"/>
    <row r="159" s="1" customFormat="1" ht="13.5" customHeight="1" x14ac:dyDescent="0.25"/>
    <row r="160" s="1" customFormat="1" ht="13.5" customHeight="1" x14ac:dyDescent="0.25"/>
    <row r="161" s="1" customFormat="1" ht="13.5" customHeight="1" x14ac:dyDescent="0.25"/>
    <row r="162" s="1" customFormat="1" ht="13.5" customHeight="1" x14ac:dyDescent="0.25"/>
    <row r="163" s="1" customFormat="1" ht="13.5" customHeight="1" x14ac:dyDescent="0.25"/>
    <row r="164" s="1" customFormat="1" ht="13.5" customHeight="1" x14ac:dyDescent="0.25"/>
    <row r="165" s="1" customFormat="1" ht="13.5" customHeight="1" x14ac:dyDescent="0.25"/>
    <row r="166" s="1" customFormat="1" ht="13.5" customHeight="1" x14ac:dyDescent="0.25"/>
    <row r="167" s="1" customFormat="1" ht="13.5" customHeight="1" x14ac:dyDescent="0.25"/>
    <row r="168" s="1" customFormat="1" ht="13.5" customHeight="1" x14ac:dyDescent="0.25"/>
    <row r="169" s="1" customFormat="1" ht="13.5" customHeight="1" x14ac:dyDescent="0.25"/>
    <row r="170" s="1" customFormat="1" ht="13.5" customHeight="1" x14ac:dyDescent="0.25"/>
    <row r="171" s="1" customFormat="1" ht="13.5" customHeight="1" x14ac:dyDescent="0.25"/>
    <row r="172" s="1" customFormat="1" ht="13.5" customHeight="1" x14ac:dyDescent="0.25"/>
    <row r="173" s="1" customFormat="1" ht="13.5" customHeight="1" x14ac:dyDescent="0.25"/>
    <row r="174" s="1" customFormat="1" ht="13.5" customHeight="1" x14ac:dyDescent="0.25"/>
    <row r="175" s="1" customFormat="1" ht="13.5" customHeight="1" x14ac:dyDescent="0.25"/>
    <row r="176" s="1" customFormat="1" ht="13.5" customHeight="1" x14ac:dyDescent="0.25"/>
    <row r="177" s="1" customFormat="1" ht="13.5" customHeight="1" x14ac:dyDescent="0.25"/>
    <row r="178" s="1" customFormat="1" ht="13.5" customHeight="1" x14ac:dyDescent="0.25"/>
    <row r="179" s="1" customFormat="1" ht="13.5" customHeight="1" x14ac:dyDescent="0.25"/>
    <row r="180" s="1" customFormat="1" ht="13.5" customHeight="1" x14ac:dyDescent="0.25"/>
    <row r="181" s="1" customFormat="1" ht="13.5" customHeight="1" x14ac:dyDescent="0.25"/>
    <row r="182" s="1" customFormat="1" ht="13.5" customHeight="1" x14ac:dyDescent="0.25"/>
    <row r="183" s="1" customFormat="1" ht="13.5" customHeight="1" x14ac:dyDescent="0.25"/>
    <row r="184" s="1" customFormat="1" ht="13.5" customHeight="1" x14ac:dyDescent="0.25"/>
    <row r="185" s="1" customFormat="1" ht="13.5" customHeight="1" x14ac:dyDescent="0.25"/>
    <row r="186" s="1" customFormat="1" ht="13.5" customHeight="1" x14ac:dyDescent="0.25"/>
    <row r="187" s="1" customFormat="1" ht="13.5" customHeight="1" x14ac:dyDescent="0.25"/>
    <row r="188" s="1" customFormat="1" ht="13.5" customHeight="1" x14ac:dyDescent="0.25"/>
    <row r="189" s="1" customFormat="1" ht="13.5" customHeight="1" x14ac:dyDescent="0.25"/>
    <row r="190" s="1" customFormat="1" ht="13.5" customHeight="1" x14ac:dyDescent="0.25"/>
    <row r="191" s="1" customFormat="1" ht="13.5" customHeight="1" x14ac:dyDescent="0.25"/>
    <row r="192" s="1" customFormat="1" ht="13.5" customHeight="1" x14ac:dyDescent="0.25"/>
    <row r="193" s="1" customFormat="1" ht="13.5" customHeight="1" x14ac:dyDescent="0.25"/>
    <row r="194" s="1" customFormat="1" ht="13.5" customHeight="1" x14ac:dyDescent="0.25"/>
    <row r="195" s="1" customFormat="1" ht="13.5" customHeight="1" x14ac:dyDescent="0.25"/>
    <row r="196" s="1" customFormat="1" ht="13.5" customHeight="1" x14ac:dyDescent="0.25"/>
    <row r="197" s="1" customFormat="1" ht="13.5" customHeight="1" x14ac:dyDescent="0.25"/>
    <row r="198" s="1" customFormat="1" ht="13.5" customHeight="1" x14ac:dyDescent="0.25"/>
    <row r="199" s="1" customFormat="1" ht="13.5" customHeight="1" x14ac:dyDescent="0.25"/>
    <row r="200" s="1" customFormat="1" ht="13.5" customHeight="1" x14ac:dyDescent="0.25"/>
    <row r="201" s="1" customFormat="1" ht="13.5" customHeight="1" x14ac:dyDescent="0.25"/>
    <row r="202" s="1" customFormat="1" ht="13.5" customHeight="1" x14ac:dyDescent="0.25"/>
    <row r="203" s="1" customFormat="1" ht="13.5" customHeight="1" x14ac:dyDescent="0.25"/>
    <row r="204" s="1" customFormat="1" ht="13.5" customHeight="1" x14ac:dyDescent="0.25"/>
    <row r="205" s="1" customFormat="1" ht="13.5" customHeight="1" x14ac:dyDescent="0.25"/>
    <row r="206" s="1" customFormat="1" ht="13.5" customHeight="1" x14ac:dyDescent="0.25"/>
    <row r="207" s="1" customFormat="1" ht="13.5" customHeight="1" x14ac:dyDescent="0.25"/>
    <row r="208" s="1" customFormat="1" ht="13.5" customHeight="1" x14ac:dyDescent="0.25"/>
    <row r="209" s="1" customFormat="1" ht="13.5" customHeight="1" x14ac:dyDescent="0.25"/>
    <row r="210" s="1" customFormat="1" ht="13.5" customHeight="1" x14ac:dyDescent="0.25"/>
    <row r="211" s="1" customFormat="1" ht="13.5" customHeight="1" x14ac:dyDescent="0.25"/>
    <row r="212" s="1" customFormat="1" ht="13.5" customHeight="1" x14ac:dyDescent="0.25"/>
    <row r="213" s="1" customFormat="1" ht="13.5" customHeight="1" x14ac:dyDescent="0.25"/>
    <row r="214" s="1" customFormat="1" ht="13.5" customHeight="1" x14ac:dyDescent="0.25"/>
    <row r="215" s="1" customFormat="1" ht="13.5" customHeight="1" x14ac:dyDescent="0.25"/>
    <row r="216" s="1" customFormat="1" ht="13.5" customHeight="1" x14ac:dyDescent="0.25"/>
    <row r="217" s="1" customFormat="1" ht="13.5" customHeight="1" x14ac:dyDescent="0.25"/>
    <row r="218" s="1" customFormat="1" ht="13.5" customHeight="1" x14ac:dyDescent="0.25"/>
    <row r="219" s="1" customFormat="1" ht="13.5" customHeight="1" x14ac:dyDescent="0.25"/>
    <row r="220" s="1" customFormat="1" ht="13.5" customHeight="1" x14ac:dyDescent="0.25"/>
    <row r="221" s="1" customFormat="1" ht="13.5" customHeight="1" x14ac:dyDescent="0.25"/>
    <row r="222" s="1" customFormat="1" ht="13.5" customHeight="1" x14ac:dyDescent="0.25"/>
    <row r="223" s="1" customFormat="1" ht="13.5" customHeight="1" x14ac:dyDescent="0.25"/>
    <row r="224" s="1" customFormat="1" ht="13.5" customHeight="1" x14ac:dyDescent="0.25"/>
    <row r="225" s="1" customFormat="1" ht="13.5" customHeight="1" x14ac:dyDescent="0.25"/>
    <row r="226" s="1" customFormat="1" ht="13.5" customHeight="1" x14ac:dyDescent="0.25"/>
    <row r="227" s="1" customFormat="1" ht="13.5" customHeight="1" x14ac:dyDescent="0.25"/>
    <row r="228" s="1" customFormat="1" ht="13.5" customHeight="1" x14ac:dyDescent="0.25"/>
    <row r="229" s="1" customFormat="1" ht="13.5" customHeight="1" x14ac:dyDescent="0.25"/>
    <row r="230" s="1" customFormat="1" ht="13.5" customHeight="1" x14ac:dyDescent="0.25"/>
    <row r="231" s="1" customFormat="1" ht="13.5" customHeight="1" x14ac:dyDescent="0.25"/>
    <row r="232" s="1" customFormat="1" ht="13.5" customHeight="1" x14ac:dyDescent="0.25"/>
    <row r="233" s="1" customFormat="1" ht="13.5" customHeight="1" x14ac:dyDescent="0.25"/>
    <row r="234" s="1" customFormat="1" ht="13.5" customHeight="1" x14ac:dyDescent="0.25"/>
    <row r="235" s="1" customFormat="1" ht="13.5" customHeight="1" x14ac:dyDescent="0.25"/>
    <row r="236" s="1" customFormat="1" ht="13.5" customHeight="1" x14ac:dyDescent="0.25"/>
    <row r="237" s="1" customFormat="1" ht="13.5" customHeight="1" x14ac:dyDescent="0.25"/>
    <row r="238" s="1" customFormat="1" ht="13.5" customHeight="1" x14ac:dyDescent="0.25"/>
    <row r="239" s="1" customFormat="1" ht="13.5" customHeight="1" x14ac:dyDescent="0.25"/>
    <row r="240" s="1" customFormat="1" ht="13.5" customHeight="1" x14ac:dyDescent="0.25"/>
    <row r="241" s="1" customFormat="1" ht="13.5" customHeight="1" x14ac:dyDescent="0.25"/>
    <row r="242" s="1" customFormat="1" ht="13.5" customHeight="1" x14ac:dyDescent="0.25"/>
    <row r="243" s="1" customFormat="1" ht="13.5" customHeight="1" x14ac:dyDescent="0.25"/>
    <row r="244" s="1" customFormat="1" ht="13.5" customHeight="1" x14ac:dyDescent="0.25"/>
    <row r="245" s="1" customFormat="1" ht="13.5" customHeight="1" x14ac:dyDescent="0.25"/>
    <row r="246" s="1" customFormat="1" ht="13.5" customHeight="1" x14ac:dyDescent="0.25"/>
    <row r="247" s="1" customFormat="1" ht="13.5" customHeight="1" x14ac:dyDescent="0.25"/>
    <row r="248" s="1" customFormat="1" ht="13.5" customHeight="1" x14ac:dyDescent="0.25"/>
    <row r="249" s="1" customFormat="1" ht="13.5" customHeight="1" x14ac:dyDescent="0.25"/>
    <row r="250" s="1" customFormat="1" ht="13.5" customHeight="1" x14ac:dyDescent="0.25"/>
    <row r="251" s="1" customFormat="1" ht="13.5" customHeight="1" x14ac:dyDescent="0.25"/>
    <row r="252" s="1" customFormat="1" ht="13.5" customHeight="1" x14ac:dyDescent="0.25"/>
    <row r="253" s="1" customFormat="1" ht="13.5" customHeight="1" x14ac:dyDescent="0.25"/>
    <row r="254" s="1" customFormat="1" ht="13.5" customHeight="1" x14ac:dyDescent="0.25"/>
    <row r="255" s="1" customFormat="1" ht="13.5" customHeight="1" x14ac:dyDescent="0.25"/>
    <row r="256" s="1" customFormat="1" ht="13.5" customHeight="1" x14ac:dyDescent="0.25"/>
    <row r="257" s="1" customFormat="1" ht="13.5" customHeight="1" x14ac:dyDescent="0.25"/>
    <row r="258" s="1" customFormat="1" ht="13.5" customHeight="1" x14ac:dyDescent="0.25"/>
    <row r="259" s="1" customFormat="1" ht="13.5" customHeight="1" x14ac:dyDescent="0.25"/>
    <row r="260" s="1" customFormat="1" ht="13.5" customHeight="1" x14ac:dyDescent="0.25"/>
    <row r="261" s="1" customFormat="1" ht="13.5" customHeight="1" x14ac:dyDescent="0.25"/>
    <row r="262" s="1" customFormat="1" ht="13.5" customHeight="1" x14ac:dyDescent="0.25"/>
    <row r="263" s="1" customFormat="1" ht="13.5" customHeight="1" x14ac:dyDescent="0.25"/>
    <row r="264" s="1" customFormat="1" ht="13.5" customHeight="1" x14ac:dyDescent="0.25"/>
    <row r="265" s="1" customFormat="1" ht="13.5" customHeight="1" x14ac:dyDescent="0.25"/>
    <row r="266" s="1" customFormat="1" ht="13.5" customHeight="1" x14ac:dyDescent="0.25"/>
    <row r="267" s="1" customFormat="1" ht="13.5" customHeight="1" x14ac:dyDescent="0.25"/>
    <row r="268" s="1" customFormat="1" ht="13.5" customHeight="1" x14ac:dyDescent="0.25"/>
    <row r="269" s="1" customFormat="1" ht="13.5" customHeight="1" x14ac:dyDescent="0.25"/>
    <row r="270" s="1" customFormat="1" ht="13.5" customHeight="1" x14ac:dyDescent="0.25"/>
    <row r="271" s="1" customFormat="1" ht="13.5" customHeight="1" x14ac:dyDescent="0.25"/>
    <row r="272" s="1" customFormat="1" ht="13.5" customHeight="1" x14ac:dyDescent="0.25"/>
    <row r="273" s="1" customFormat="1" ht="13.5" customHeight="1" x14ac:dyDescent="0.25"/>
    <row r="274" s="1" customFormat="1" ht="13.5" customHeight="1" x14ac:dyDescent="0.25"/>
    <row r="275" s="1" customFormat="1" ht="13.5" customHeight="1" x14ac:dyDescent="0.25"/>
    <row r="276" s="1" customFormat="1" ht="13.5" customHeight="1" x14ac:dyDescent="0.25"/>
    <row r="277" s="1" customFormat="1" ht="13.5" customHeight="1" x14ac:dyDescent="0.25"/>
    <row r="278" s="1" customFormat="1" ht="13.5" customHeight="1" x14ac:dyDescent="0.25"/>
    <row r="279" s="1" customFormat="1" ht="13.5" customHeight="1" x14ac:dyDescent="0.25"/>
    <row r="280" s="1" customFormat="1" ht="13.5" customHeight="1" x14ac:dyDescent="0.25"/>
    <row r="281" s="1" customFormat="1" ht="13.5" customHeight="1" x14ac:dyDescent="0.25"/>
    <row r="282" s="1" customFormat="1" ht="13.5" customHeight="1" x14ac:dyDescent="0.25"/>
    <row r="283" s="1" customFormat="1" ht="13.5" customHeight="1" x14ac:dyDescent="0.25"/>
    <row r="284" s="1" customFormat="1" ht="13.5" customHeight="1" x14ac:dyDescent="0.25"/>
    <row r="285" s="1" customFormat="1" ht="13.5" customHeight="1" x14ac:dyDescent="0.25"/>
    <row r="286" s="1" customFormat="1" ht="13.5" customHeight="1" x14ac:dyDescent="0.25"/>
    <row r="287" s="1" customFormat="1" ht="13.5" customHeight="1" x14ac:dyDescent="0.25"/>
    <row r="288" s="1" customFormat="1" ht="13.5" customHeight="1" x14ac:dyDescent="0.25"/>
    <row r="289" s="1" customFormat="1" ht="13.5" customHeight="1" x14ac:dyDescent="0.25"/>
    <row r="290" s="1" customFormat="1" ht="13.5" customHeight="1" x14ac:dyDescent="0.25"/>
    <row r="291" s="1" customFormat="1" ht="13.5" customHeight="1" x14ac:dyDescent="0.25"/>
    <row r="292" s="1" customFormat="1" ht="13.5" customHeight="1" x14ac:dyDescent="0.25"/>
    <row r="293" s="1" customFormat="1" ht="13.5" customHeight="1" x14ac:dyDescent="0.25"/>
    <row r="294" s="1" customFormat="1" ht="13.5" customHeight="1" x14ac:dyDescent="0.25"/>
    <row r="295" s="1" customFormat="1" ht="13.5" customHeight="1" x14ac:dyDescent="0.25"/>
    <row r="296" s="1" customFormat="1" ht="13.5" customHeight="1" x14ac:dyDescent="0.25"/>
    <row r="297" s="1" customFormat="1" ht="13.5" customHeight="1" x14ac:dyDescent="0.25"/>
    <row r="298" s="1" customFormat="1" ht="13.5" customHeight="1" x14ac:dyDescent="0.25"/>
    <row r="299" s="1" customFormat="1" ht="13.5" customHeight="1" x14ac:dyDescent="0.25"/>
    <row r="300" s="1" customFormat="1" ht="13.5" customHeight="1" x14ac:dyDescent="0.25"/>
    <row r="301" s="1" customFormat="1" ht="13.5" customHeight="1" x14ac:dyDescent="0.25"/>
    <row r="302" s="1" customFormat="1" ht="13.5" customHeight="1" x14ac:dyDescent="0.25"/>
    <row r="303" s="1" customFormat="1" ht="13.5" customHeight="1" x14ac:dyDescent="0.25"/>
    <row r="304" s="1" customFormat="1" ht="13.5" customHeight="1" x14ac:dyDescent="0.25"/>
    <row r="305" s="1" customFormat="1" ht="13.5" customHeight="1" x14ac:dyDescent="0.25"/>
    <row r="306" s="1" customFormat="1" ht="13.5" customHeight="1" x14ac:dyDescent="0.25"/>
    <row r="307" s="1" customFormat="1" ht="13.5" customHeight="1" x14ac:dyDescent="0.25"/>
    <row r="308" s="1" customFormat="1" ht="13.5" customHeight="1" x14ac:dyDescent="0.25"/>
    <row r="309" s="1" customFormat="1" ht="13.5" customHeight="1" x14ac:dyDescent="0.25"/>
    <row r="310" s="1" customFormat="1" ht="13.5" customHeight="1" x14ac:dyDescent="0.25"/>
    <row r="311" s="1" customFormat="1" ht="13.5" customHeight="1" x14ac:dyDescent="0.25"/>
    <row r="312" s="1" customFormat="1" ht="13.5" customHeight="1" x14ac:dyDescent="0.25"/>
    <row r="313" s="1" customFormat="1" ht="13.5" customHeight="1" x14ac:dyDescent="0.25"/>
    <row r="314" s="1" customFormat="1" ht="13.5" customHeight="1" x14ac:dyDescent="0.25"/>
    <row r="315" s="1" customFormat="1" ht="13.5" customHeight="1" x14ac:dyDescent="0.25"/>
    <row r="316" s="1" customFormat="1" ht="13.5" customHeight="1" x14ac:dyDescent="0.25"/>
    <row r="317" s="1" customFormat="1" ht="13.5" customHeight="1" x14ac:dyDescent="0.25"/>
    <row r="318" s="1" customFormat="1" ht="13.5" customHeight="1" x14ac:dyDescent="0.25"/>
    <row r="319" s="1" customFormat="1" ht="13.5" customHeight="1" x14ac:dyDescent="0.25"/>
    <row r="320" s="1" customFormat="1" ht="13.5" customHeight="1" x14ac:dyDescent="0.25"/>
    <row r="321" s="1" customFormat="1" ht="13.5" customHeight="1" x14ac:dyDescent="0.25"/>
    <row r="322" s="1" customFormat="1" ht="13.5" customHeight="1" x14ac:dyDescent="0.25"/>
    <row r="323" s="1" customFormat="1" ht="13.5" customHeight="1" x14ac:dyDescent="0.25"/>
    <row r="324" s="1" customFormat="1" ht="13.5" customHeight="1" x14ac:dyDescent="0.25"/>
    <row r="325" s="1" customFormat="1" ht="13.5" customHeight="1" x14ac:dyDescent="0.25"/>
    <row r="326" s="1" customFormat="1" ht="13.5" customHeight="1" x14ac:dyDescent="0.25"/>
    <row r="327" s="1" customFormat="1" ht="13.5" customHeight="1" x14ac:dyDescent="0.25"/>
    <row r="328" s="1" customFormat="1" ht="13.5" customHeight="1" x14ac:dyDescent="0.25"/>
    <row r="329" s="1" customFormat="1" ht="13.5" customHeight="1" x14ac:dyDescent="0.25"/>
    <row r="330" s="1" customFormat="1" ht="13.5" customHeight="1" x14ac:dyDescent="0.25"/>
    <row r="331" s="1" customFormat="1" ht="13.5" customHeight="1" x14ac:dyDescent="0.25"/>
    <row r="332" s="1" customFormat="1" ht="13.5" customHeight="1" x14ac:dyDescent="0.25"/>
    <row r="333" s="1" customFormat="1" ht="13.5" customHeight="1" x14ac:dyDescent="0.25"/>
    <row r="334" s="1" customFormat="1" ht="13.5" customHeight="1" x14ac:dyDescent="0.25"/>
    <row r="335" s="1" customFormat="1" ht="13.5" customHeight="1" x14ac:dyDescent="0.25"/>
    <row r="336" s="1" customFormat="1" ht="13.5" customHeight="1" x14ac:dyDescent="0.25"/>
    <row r="337" s="1" customFormat="1" ht="13.5" customHeight="1" x14ac:dyDescent="0.25"/>
    <row r="338" s="1" customFormat="1" ht="13.5" customHeight="1" x14ac:dyDescent="0.25"/>
    <row r="339" s="1" customFormat="1" ht="13.5" customHeight="1" x14ac:dyDescent="0.25"/>
    <row r="340" s="1" customFormat="1" ht="13.5" customHeight="1" x14ac:dyDescent="0.25"/>
    <row r="341" s="1" customFormat="1" ht="13.5" customHeight="1" x14ac:dyDescent="0.25"/>
    <row r="342" s="1" customFormat="1" ht="13.5" customHeight="1" x14ac:dyDescent="0.25"/>
    <row r="343" s="1" customFormat="1" ht="13.5" customHeight="1" x14ac:dyDescent="0.25"/>
    <row r="344" s="1" customFormat="1" ht="13.5" customHeight="1" x14ac:dyDescent="0.25"/>
    <row r="345" s="1" customFormat="1" ht="13.5" customHeight="1" x14ac:dyDescent="0.25"/>
    <row r="346" s="1" customFormat="1" ht="13.5" customHeight="1" x14ac:dyDescent="0.25"/>
    <row r="347" s="1" customFormat="1" ht="13.5" customHeight="1" x14ac:dyDescent="0.25"/>
    <row r="348" s="1" customFormat="1" ht="13.5" customHeight="1" x14ac:dyDescent="0.25"/>
    <row r="349" s="1" customFormat="1" ht="13.5" customHeight="1" x14ac:dyDescent="0.25"/>
    <row r="350" s="1" customFormat="1" ht="13.5" customHeight="1" x14ac:dyDescent="0.25"/>
    <row r="351" s="1" customFormat="1" ht="13.5" customHeight="1" x14ac:dyDescent="0.25"/>
    <row r="352" s="1" customFormat="1" ht="13.5" customHeight="1" x14ac:dyDescent="0.25"/>
    <row r="353" s="1" customFormat="1" ht="13.5" customHeight="1" x14ac:dyDescent="0.25"/>
    <row r="354" s="1" customFormat="1" ht="13.5" customHeight="1" x14ac:dyDescent="0.25"/>
    <row r="355" s="1" customFormat="1" ht="13.5" customHeight="1" x14ac:dyDescent="0.25"/>
    <row r="356" s="1" customFormat="1" ht="13.5" customHeight="1" x14ac:dyDescent="0.25"/>
    <row r="357" s="1" customFormat="1" ht="13.5" customHeight="1" x14ac:dyDescent="0.25"/>
    <row r="358" s="1" customFormat="1" ht="13.5" customHeight="1" x14ac:dyDescent="0.25"/>
    <row r="359" s="1" customFormat="1" ht="13.5" customHeight="1" x14ac:dyDescent="0.25"/>
    <row r="360" s="1" customFormat="1" ht="13.5" customHeight="1" x14ac:dyDescent="0.25"/>
    <row r="361" s="1" customFormat="1" ht="13.5" customHeight="1" x14ac:dyDescent="0.25"/>
    <row r="362" s="1" customFormat="1" ht="13.5" customHeight="1" x14ac:dyDescent="0.25"/>
    <row r="363" s="1" customFormat="1" ht="13.5" customHeight="1" x14ac:dyDescent="0.25"/>
    <row r="364" s="1" customFormat="1" ht="13.5" customHeight="1" x14ac:dyDescent="0.25"/>
    <row r="365" s="1" customFormat="1" ht="13.5" customHeight="1" x14ac:dyDescent="0.25"/>
    <row r="366" s="1" customFormat="1" ht="13.5" customHeight="1" x14ac:dyDescent="0.25"/>
    <row r="367" s="1" customFormat="1" ht="13.5" customHeight="1" x14ac:dyDescent="0.25"/>
    <row r="368" s="1" customFormat="1" ht="13.5" customHeight="1" x14ac:dyDescent="0.25"/>
    <row r="369" s="1" customFormat="1" ht="13.5" customHeight="1" x14ac:dyDescent="0.25"/>
    <row r="370" s="1" customFormat="1" ht="13.5" customHeight="1" x14ac:dyDescent="0.25"/>
    <row r="371" s="1" customFormat="1" ht="13.5" customHeight="1" x14ac:dyDescent="0.25"/>
    <row r="372" s="1" customFormat="1" ht="13.5" customHeight="1" x14ac:dyDescent="0.25"/>
    <row r="373" s="1" customFormat="1" ht="13.5" customHeight="1" x14ac:dyDescent="0.25"/>
    <row r="374" s="1" customFormat="1" ht="13.5" customHeight="1" x14ac:dyDescent="0.25"/>
    <row r="375" s="1" customFormat="1" ht="13.5" customHeight="1" x14ac:dyDescent="0.25"/>
    <row r="376" s="1" customFormat="1" ht="13.5" customHeight="1" x14ac:dyDescent="0.25"/>
    <row r="377" s="1" customFormat="1" ht="13.5" customHeight="1" x14ac:dyDescent="0.25"/>
    <row r="378" s="1" customFormat="1" ht="13.5" customHeight="1" x14ac:dyDescent="0.25"/>
    <row r="379" s="1" customFormat="1" ht="13.5" customHeight="1" x14ac:dyDescent="0.25"/>
    <row r="380" s="1" customFormat="1" ht="13.5" customHeight="1" x14ac:dyDescent="0.25"/>
    <row r="381" s="1" customFormat="1" ht="13.5" customHeight="1" x14ac:dyDescent="0.25"/>
    <row r="382" s="1" customFormat="1" ht="13.5" customHeight="1" x14ac:dyDescent="0.25"/>
    <row r="383" s="1" customFormat="1" ht="13.5" customHeight="1" x14ac:dyDescent="0.25"/>
    <row r="384" s="1" customFormat="1" ht="13.5" customHeight="1" x14ac:dyDescent="0.25"/>
    <row r="385" s="1" customFormat="1" ht="13.5" customHeight="1" x14ac:dyDescent="0.25"/>
    <row r="386" s="1" customFormat="1" ht="13.5" customHeight="1" x14ac:dyDescent="0.25"/>
    <row r="387" s="1" customFormat="1" ht="13.5" customHeight="1" x14ac:dyDescent="0.25"/>
    <row r="388" s="1" customFormat="1" ht="13.5" customHeight="1" x14ac:dyDescent="0.25"/>
    <row r="389" s="1" customFormat="1" ht="13.5" customHeight="1" x14ac:dyDescent="0.25"/>
    <row r="390" s="1" customFormat="1" ht="13.5" customHeight="1" x14ac:dyDescent="0.25"/>
    <row r="391" s="1" customFormat="1" ht="13.5" customHeight="1" x14ac:dyDescent="0.25"/>
    <row r="392" s="1" customFormat="1" ht="13.5" customHeight="1" x14ac:dyDescent="0.25"/>
    <row r="393" s="1" customFormat="1" ht="13.5" customHeight="1" x14ac:dyDescent="0.25"/>
    <row r="394" s="1" customFormat="1" ht="13.5" customHeight="1" x14ac:dyDescent="0.25"/>
    <row r="395" s="1" customFormat="1" ht="13.5" customHeight="1" x14ac:dyDescent="0.25"/>
    <row r="396" s="1" customFormat="1" ht="13.5" customHeight="1" x14ac:dyDescent="0.25"/>
    <row r="397" s="1" customFormat="1" ht="13.5" customHeight="1" x14ac:dyDescent="0.25"/>
    <row r="398" s="1" customFormat="1" ht="13.5" customHeight="1" x14ac:dyDescent="0.25"/>
    <row r="399" s="1" customFormat="1" ht="13.5" customHeight="1" x14ac:dyDescent="0.25"/>
    <row r="400" s="1" customFormat="1" ht="13.5" customHeight="1" x14ac:dyDescent="0.25"/>
    <row r="401" s="1" customFormat="1" ht="13.5" customHeight="1" x14ac:dyDescent="0.25"/>
    <row r="402" s="1" customFormat="1" ht="13.5" customHeight="1" x14ac:dyDescent="0.25"/>
    <row r="403" s="1" customFormat="1" ht="13.5" customHeight="1" x14ac:dyDescent="0.25"/>
    <row r="404" s="1" customFormat="1" ht="13.5" customHeight="1" x14ac:dyDescent="0.25"/>
    <row r="405" s="1" customFormat="1" ht="13.5" customHeight="1" x14ac:dyDescent="0.25"/>
    <row r="406" s="1" customFormat="1" ht="13.5" customHeight="1" x14ac:dyDescent="0.25"/>
    <row r="407" s="1" customFormat="1" ht="13.5" customHeight="1" x14ac:dyDescent="0.25"/>
    <row r="408" s="1" customFormat="1" ht="13.5" customHeight="1" x14ac:dyDescent="0.25"/>
    <row r="409" s="1" customFormat="1" ht="13.5" customHeight="1" x14ac:dyDescent="0.25"/>
    <row r="410" s="1" customFormat="1" ht="13.5" customHeight="1" x14ac:dyDescent="0.25"/>
    <row r="411" s="1" customFormat="1" ht="13.5" customHeight="1" x14ac:dyDescent="0.25"/>
    <row r="412" s="1" customFormat="1" ht="13.5" customHeight="1" x14ac:dyDescent="0.25"/>
    <row r="413" s="1" customFormat="1" ht="13.5" customHeight="1" x14ac:dyDescent="0.25"/>
    <row r="414" s="1" customFormat="1" ht="13.5" customHeight="1" x14ac:dyDescent="0.25"/>
    <row r="415" s="1" customFormat="1" ht="13.5" customHeight="1" x14ac:dyDescent="0.25"/>
    <row r="416" s="1" customFormat="1" ht="13.5" customHeight="1" x14ac:dyDescent="0.25"/>
    <row r="417" s="1" customFormat="1" ht="13.5" customHeight="1" x14ac:dyDescent="0.25"/>
    <row r="418" s="1" customFormat="1" ht="13.5" customHeight="1" x14ac:dyDescent="0.25"/>
    <row r="419" s="1" customFormat="1" ht="13.5" customHeight="1" x14ac:dyDescent="0.25"/>
    <row r="420" s="1" customFormat="1" ht="13.5" customHeight="1" x14ac:dyDescent="0.25"/>
    <row r="421" s="1" customFormat="1" ht="13.5" customHeight="1" x14ac:dyDescent="0.25"/>
    <row r="422" s="1" customFormat="1" ht="13.5" customHeight="1" x14ac:dyDescent="0.25"/>
    <row r="423" s="1" customFormat="1" ht="13.5" customHeight="1" x14ac:dyDescent="0.25"/>
    <row r="424" s="1" customFormat="1" ht="13.5" customHeight="1" x14ac:dyDescent="0.25"/>
    <row r="425" s="1" customFormat="1" ht="13.5" customHeight="1" x14ac:dyDescent="0.25"/>
    <row r="426" s="1" customFormat="1" ht="13.5" customHeight="1" x14ac:dyDescent="0.25"/>
    <row r="427" s="1" customFormat="1" ht="13.5" customHeight="1" x14ac:dyDescent="0.25"/>
    <row r="428" s="1" customFormat="1" ht="13.5" customHeight="1" x14ac:dyDescent="0.25"/>
    <row r="429" s="1" customFormat="1" ht="13.5" customHeight="1" x14ac:dyDescent="0.25"/>
    <row r="430" s="1" customFormat="1" ht="13.5" customHeight="1" x14ac:dyDescent="0.25"/>
    <row r="431" s="1" customFormat="1" ht="13.5" customHeight="1" x14ac:dyDescent="0.25"/>
    <row r="432" s="1" customFormat="1" ht="13.5" customHeight="1" x14ac:dyDescent="0.25"/>
    <row r="433" s="1" customFormat="1" ht="13.5" customHeight="1" x14ac:dyDescent="0.25"/>
    <row r="434" s="1" customFormat="1" ht="13.5" customHeight="1" x14ac:dyDescent="0.25"/>
    <row r="435" s="1" customFormat="1" ht="13.5" customHeight="1" x14ac:dyDescent="0.25"/>
    <row r="436" s="1" customFormat="1" ht="13.5" customHeight="1" x14ac:dyDescent="0.25"/>
    <row r="437" s="1" customFormat="1" ht="13.5" customHeight="1" x14ac:dyDescent="0.25"/>
    <row r="438" s="1" customFormat="1" ht="13.5" customHeight="1" x14ac:dyDescent="0.25"/>
    <row r="439" s="1" customFormat="1" ht="13.5" customHeight="1" x14ac:dyDescent="0.25"/>
    <row r="440" s="1" customFormat="1" ht="13.5" customHeight="1" x14ac:dyDescent="0.25"/>
    <row r="441" s="1" customFormat="1" ht="13.5" customHeight="1" x14ac:dyDescent="0.25"/>
    <row r="442" s="1" customFormat="1" ht="13.5" customHeight="1" x14ac:dyDescent="0.25"/>
    <row r="443" s="1" customFormat="1" ht="13.5" customHeight="1" x14ac:dyDescent="0.25"/>
    <row r="444" s="1" customFormat="1" ht="13.5" customHeight="1" x14ac:dyDescent="0.25"/>
    <row r="445" s="1" customFormat="1" ht="13.5" customHeight="1" x14ac:dyDescent="0.25"/>
    <row r="446" s="1" customFormat="1" ht="13.5" customHeight="1" x14ac:dyDescent="0.25"/>
    <row r="447" s="1" customFormat="1" ht="13.5" customHeight="1" x14ac:dyDescent="0.25"/>
    <row r="448" s="1" customFormat="1" ht="13.5" customHeight="1" x14ac:dyDescent="0.25"/>
    <row r="449" s="1" customFormat="1" ht="13.5" customHeight="1" x14ac:dyDescent="0.25"/>
    <row r="450" s="1" customFormat="1" ht="13.5" customHeight="1" x14ac:dyDescent="0.25"/>
    <row r="451" s="1" customFormat="1" ht="13.5" customHeight="1" x14ac:dyDescent="0.25"/>
    <row r="452" s="1" customFormat="1" ht="13.5" customHeight="1" x14ac:dyDescent="0.25"/>
    <row r="453" s="1" customFormat="1" ht="13.5" customHeight="1" x14ac:dyDescent="0.25"/>
    <row r="454" s="1" customFormat="1" ht="13.5" customHeight="1" x14ac:dyDescent="0.25"/>
    <row r="455" s="1" customFormat="1" ht="13.5" customHeight="1" x14ac:dyDescent="0.25"/>
    <row r="456" s="1" customFormat="1" ht="13.5" customHeight="1" x14ac:dyDescent="0.25"/>
    <row r="457" s="1" customFormat="1" ht="13.5" customHeight="1" x14ac:dyDescent="0.25"/>
    <row r="458" s="1" customFormat="1" ht="13.5" customHeight="1" x14ac:dyDescent="0.25"/>
    <row r="459" s="1" customFormat="1" ht="13.5" customHeight="1" x14ac:dyDescent="0.25"/>
    <row r="460" s="1" customFormat="1" ht="13.5" customHeight="1" x14ac:dyDescent="0.25"/>
    <row r="461" s="1" customFormat="1" ht="13.5" customHeight="1" x14ac:dyDescent="0.25"/>
    <row r="462" s="1" customFormat="1" ht="13.5" customHeight="1" x14ac:dyDescent="0.25"/>
    <row r="463" s="1" customFormat="1" ht="13.5" customHeight="1" x14ac:dyDescent="0.25"/>
    <row r="464" s="1" customFormat="1" ht="13.5" customHeight="1" x14ac:dyDescent="0.25"/>
    <row r="465" s="1" customFormat="1" ht="13.5" customHeight="1" x14ac:dyDescent="0.25"/>
    <row r="466" s="1" customFormat="1" ht="13.5" customHeight="1" x14ac:dyDescent="0.25"/>
    <row r="467" s="1" customFormat="1" ht="13.5" customHeight="1" x14ac:dyDescent="0.25"/>
    <row r="468" s="1" customFormat="1" ht="13.5" customHeight="1" x14ac:dyDescent="0.25"/>
    <row r="469" s="1" customFormat="1" ht="13.5" customHeight="1" x14ac:dyDescent="0.25"/>
    <row r="470" s="1" customFormat="1" ht="13.5" customHeight="1" x14ac:dyDescent="0.25"/>
    <row r="471" s="1" customFormat="1" ht="13.5" customHeight="1" x14ac:dyDescent="0.25"/>
    <row r="472" s="1" customFormat="1" ht="13.5" customHeight="1" x14ac:dyDescent="0.25"/>
    <row r="473" s="1" customFormat="1" ht="13.5" customHeight="1" x14ac:dyDescent="0.25"/>
    <row r="474" s="1" customFormat="1" ht="13.5" customHeight="1" x14ac:dyDescent="0.25"/>
    <row r="475" s="1" customFormat="1" ht="13.5" customHeight="1" x14ac:dyDescent="0.25"/>
    <row r="476" s="1" customFormat="1" ht="13.5" customHeight="1" x14ac:dyDescent="0.25"/>
    <row r="477" s="1" customFormat="1" ht="13.5" customHeight="1" x14ac:dyDescent="0.25"/>
    <row r="478" s="1" customFormat="1" ht="13.5" customHeight="1" x14ac:dyDescent="0.25"/>
    <row r="479" s="1" customFormat="1" ht="13.5" customHeight="1" x14ac:dyDescent="0.25"/>
    <row r="480" s="1" customFormat="1" ht="13.5" customHeight="1" x14ac:dyDescent="0.25"/>
    <row r="481" s="1" customFormat="1" ht="13.5" customHeight="1" x14ac:dyDescent="0.25"/>
    <row r="482" s="1" customFormat="1" ht="13.5" customHeight="1" x14ac:dyDescent="0.25"/>
    <row r="483" s="1" customFormat="1" ht="13.5" customHeight="1" x14ac:dyDescent="0.25"/>
    <row r="484" s="1" customFormat="1" ht="13.5" customHeight="1" x14ac:dyDescent="0.25"/>
    <row r="485" s="1" customFormat="1" ht="13.5" customHeight="1" x14ac:dyDescent="0.25"/>
    <row r="486" s="1" customFormat="1" ht="13.5" customHeight="1" x14ac:dyDescent="0.25"/>
    <row r="487" s="1" customFormat="1" ht="13.5" customHeight="1" x14ac:dyDescent="0.25"/>
    <row r="488" s="1" customFormat="1" ht="13.5" customHeight="1" x14ac:dyDescent="0.25"/>
    <row r="489" s="1" customFormat="1" ht="13.5" customHeight="1" x14ac:dyDescent="0.25"/>
    <row r="490" s="1" customFormat="1" ht="13.5" customHeight="1" x14ac:dyDescent="0.25"/>
    <row r="491" s="1" customFormat="1" ht="13.5" customHeight="1" x14ac:dyDescent="0.25"/>
    <row r="492" s="1" customFormat="1" ht="13.5" customHeight="1" x14ac:dyDescent="0.25"/>
    <row r="493" s="1" customFormat="1" ht="13.5" customHeight="1" x14ac:dyDescent="0.25"/>
    <row r="494" s="1" customFormat="1" ht="13.5" customHeight="1" x14ac:dyDescent="0.25"/>
    <row r="495" s="1" customFormat="1" ht="13.5" customHeight="1" x14ac:dyDescent="0.25"/>
    <row r="496" s="1" customFormat="1" ht="13.5" customHeight="1" x14ac:dyDescent="0.25"/>
    <row r="497" s="1" customFormat="1" ht="13.5" customHeight="1" x14ac:dyDescent="0.25"/>
    <row r="498" s="1" customFormat="1" ht="13.5" customHeight="1" x14ac:dyDescent="0.25"/>
    <row r="499" s="1" customFormat="1" ht="13.5" customHeight="1" x14ac:dyDescent="0.25"/>
    <row r="500" s="1" customFormat="1" ht="13.5" customHeight="1" x14ac:dyDescent="0.25"/>
    <row r="501" s="1" customFormat="1" ht="13.5" customHeight="1" x14ac:dyDescent="0.25"/>
    <row r="502" s="1" customFormat="1" ht="13.5" customHeight="1" x14ac:dyDescent="0.25"/>
    <row r="503" s="1" customFormat="1" ht="13.5" customHeight="1" x14ac:dyDescent="0.25"/>
    <row r="504" s="1" customFormat="1" ht="13.5" customHeight="1" x14ac:dyDescent="0.25"/>
    <row r="505" s="1" customFormat="1" ht="13.5" customHeight="1" x14ac:dyDescent="0.25"/>
    <row r="506" s="1" customFormat="1" ht="13.5" customHeight="1" x14ac:dyDescent="0.25"/>
    <row r="507" s="1" customFormat="1" ht="13.5" customHeight="1" x14ac:dyDescent="0.25"/>
    <row r="508" s="1" customFormat="1" ht="13.5" customHeight="1" x14ac:dyDescent="0.25"/>
    <row r="509" s="1" customFormat="1" ht="13.5" customHeight="1" x14ac:dyDescent="0.25"/>
    <row r="510" s="1" customFormat="1" ht="13.5" customHeight="1" x14ac:dyDescent="0.25"/>
    <row r="511" s="1" customFormat="1" ht="13.5" customHeight="1" x14ac:dyDescent="0.25"/>
    <row r="512" s="1" customFormat="1" ht="13.5" customHeight="1" x14ac:dyDescent="0.25"/>
    <row r="513" s="1" customFormat="1" ht="13.5" customHeight="1" x14ac:dyDescent="0.25"/>
    <row r="514" s="1" customFormat="1" ht="13.5" customHeight="1" x14ac:dyDescent="0.25"/>
    <row r="515" s="1" customFormat="1" ht="13.5" customHeight="1" x14ac:dyDescent="0.25"/>
    <row r="516" s="1" customFormat="1" ht="13.5" customHeight="1" x14ac:dyDescent="0.25"/>
    <row r="517" s="1" customFormat="1" ht="13.5" customHeight="1" x14ac:dyDescent="0.25"/>
    <row r="518" s="1" customFormat="1" ht="13.5" customHeight="1" x14ac:dyDescent="0.25"/>
    <row r="519" s="1" customFormat="1" ht="13.5" customHeight="1" x14ac:dyDescent="0.25"/>
    <row r="520" s="1" customFormat="1" ht="13.5" customHeight="1" x14ac:dyDescent="0.25"/>
    <row r="521" s="1" customFormat="1" ht="13.5" customHeight="1" x14ac:dyDescent="0.25"/>
    <row r="522" s="1" customFormat="1" ht="13.5" customHeight="1" x14ac:dyDescent="0.25"/>
    <row r="523" s="1" customFormat="1" ht="13.5" customHeight="1" x14ac:dyDescent="0.25"/>
    <row r="524" s="1" customFormat="1" ht="13.5" customHeight="1" x14ac:dyDescent="0.25"/>
    <row r="525" s="1" customFormat="1" ht="13.5" customHeight="1" x14ac:dyDescent="0.25"/>
    <row r="526" s="1" customFormat="1" ht="13.5" customHeight="1" x14ac:dyDescent="0.25"/>
    <row r="527" s="1" customFormat="1" ht="13.5" customHeight="1" x14ac:dyDescent="0.25"/>
    <row r="528" s="1" customFormat="1" ht="13.5" customHeight="1" x14ac:dyDescent="0.25"/>
    <row r="529" s="1" customFormat="1" ht="13.5" customHeight="1" x14ac:dyDescent="0.25"/>
    <row r="530" s="1" customFormat="1" ht="13.5" customHeight="1" x14ac:dyDescent="0.25"/>
    <row r="531" s="1" customFormat="1" ht="13.5" customHeight="1" x14ac:dyDescent="0.25"/>
    <row r="532" s="1" customFormat="1" ht="13.5" customHeight="1" x14ac:dyDescent="0.25"/>
    <row r="533" s="1" customFormat="1" ht="13.5" customHeight="1" x14ac:dyDescent="0.25"/>
    <row r="534" s="1" customFormat="1" ht="13.5" customHeight="1" x14ac:dyDescent="0.25"/>
    <row r="535" s="1" customFormat="1" ht="13.5" customHeight="1" x14ac:dyDescent="0.25"/>
    <row r="536" s="1" customFormat="1" ht="13.5" customHeight="1" x14ac:dyDescent="0.25"/>
    <row r="537" s="1" customFormat="1" ht="13.5" customHeight="1" x14ac:dyDescent="0.25"/>
    <row r="538" s="1" customFormat="1" ht="13.5" customHeight="1" x14ac:dyDescent="0.25"/>
    <row r="539" s="1" customFormat="1" ht="13.5" customHeight="1" x14ac:dyDescent="0.25"/>
    <row r="540" s="1" customFormat="1" ht="13.5" customHeight="1" x14ac:dyDescent="0.25"/>
    <row r="541" s="1" customFormat="1" ht="13.5" customHeight="1" x14ac:dyDescent="0.25"/>
    <row r="542" s="1" customFormat="1" ht="13.5" customHeight="1" x14ac:dyDescent="0.25"/>
    <row r="543" s="1" customFormat="1" ht="13.5" customHeight="1" x14ac:dyDescent="0.25"/>
    <row r="544" s="1" customFormat="1" ht="13.5" customHeight="1" x14ac:dyDescent="0.25"/>
    <row r="545" s="1" customFormat="1" ht="13.5" customHeight="1" x14ac:dyDescent="0.25"/>
    <row r="546" s="1" customFormat="1" ht="13.5" customHeight="1" x14ac:dyDescent="0.25"/>
    <row r="547" s="1" customFormat="1" ht="13.5" customHeight="1" x14ac:dyDescent="0.25"/>
    <row r="548" s="1" customFormat="1" ht="13.5" customHeight="1" x14ac:dyDescent="0.25"/>
    <row r="549" s="1" customFormat="1" ht="13.5" customHeight="1" x14ac:dyDescent="0.25"/>
    <row r="550" s="1" customFormat="1" ht="13.5" customHeight="1" x14ac:dyDescent="0.25"/>
    <row r="551" s="1" customFormat="1" ht="13.5" customHeight="1" x14ac:dyDescent="0.25"/>
    <row r="552" s="1" customFormat="1" ht="13.5" customHeight="1" x14ac:dyDescent="0.25"/>
    <row r="553" s="1" customFormat="1" ht="13.5" customHeight="1" x14ac:dyDescent="0.25"/>
    <row r="554" s="1" customFormat="1" ht="13.5" customHeight="1" x14ac:dyDescent="0.25"/>
    <row r="555" s="1" customFormat="1" ht="13.5" customHeight="1" x14ac:dyDescent="0.25"/>
    <row r="556" s="1" customFormat="1" ht="13.5" customHeight="1" x14ac:dyDescent="0.25"/>
    <row r="557" s="1" customFormat="1" ht="13.5" customHeight="1" x14ac:dyDescent="0.25"/>
    <row r="558" s="1" customFormat="1" ht="13.5" customHeight="1" x14ac:dyDescent="0.25"/>
    <row r="559" s="1" customFormat="1" ht="13.5" customHeight="1" x14ac:dyDescent="0.25"/>
    <row r="560" s="1" customFormat="1" ht="13.5" customHeight="1" x14ac:dyDescent="0.25"/>
    <row r="561" s="1" customFormat="1" ht="13.5" customHeight="1" x14ac:dyDescent="0.25"/>
    <row r="562" s="1" customFormat="1" ht="13.5" customHeight="1" x14ac:dyDescent="0.25"/>
    <row r="563" s="1" customFormat="1" ht="13.5" customHeight="1" x14ac:dyDescent="0.25"/>
    <row r="564" s="1" customFormat="1" ht="13.5" customHeight="1" x14ac:dyDescent="0.25"/>
    <row r="565" s="1" customFormat="1" ht="13.5" customHeight="1" x14ac:dyDescent="0.25"/>
    <row r="566" s="1" customFormat="1" ht="13.5" customHeight="1" x14ac:dyDescent="0.25"/>
    <row r="567" s="1" customFormat="1" ht="13.5" customHeight="1" x14ac:dyDescent="0.25"/>
    <row r="568" s="1" customFormat="1" ht="13.5" customHeight="1" x14ac:dyDescent="0.25"/>
    <row r="569" s="1" customFormat="1" ht="13.5" customHeight="1" x14ac:dyDescent="0.25"/>
    <row r="570" s="1" customFormat="1" ht="13.5" customHeight="1" x14ac:dyDescent="0.25"/>
    <row r="571" s="1" customFormat="1" ht="13.5" customHeight="1" x14ac:dyDescent="0.25"/>
    <row r="572" s="1" customFormat="1" ht="13.5" customHeight="1" x14ac:dyDescent="0.25"/>
    <row r="573" s="1" customFormat="1" ht="13.5" customHeight="1" x14ac:dyDescent="0.25"/>
    <row r="574" s="1" customFormat="1" ht="13.5" customHeight="1" x14ac:dyDescent="0.25"/>
    <row r="575" s="1" customFormat="1" ht="13.5" customHeight="1" x14ac:dyDescent="0.25"/>
    <row r="576" s="1" customFormat="1" ht="13.5" customHeight="1" x14ac:dyDescent="0.25"/>
    <row r="577" s="1" customFormat="1" ht="13.5" customHeight="1" x14ac:dyDescent="0.25"/>
    <row r="578" s="1" customFormat="1" ht="13.5" customHeight="1" x14ac:dyDescent="0.25"/>
    <row r="579" s="1" customFormat="1" ht="13.5" customHeight="1" x14ac:dyDescent="0.25"/>
    <row r="580" s="1" customFormat="1" ht="13.5" customHeight="1" x14ac:dyDescent="0.25"/>
    <row r="581" s="1" customFormat="1" ht="13.5" customHeight="1" x14ac:dyDescent="0.25"/>
    <row r="582" s="1" customFormat="1" ht="13.5" customHeight="1" x14ac:dyDescent="0.25"/>
    <row r="583" s="1" customFormat="1" ht="13.5" customHeight="1" x14ac:dyDescent="0.25"/>
    <row r="584" s="1" customFormat="1" ht="13.5" customHeight="1" x14ac:dyDescent="0.25"/>
    <row r="585" s="1" customFormat="1" ht="13.5" customHeight="1" x14ac:dyDescent="0.25"/>
    <row r="586" s="1" customFormat="1" ht="13.5" customHeight="1" x14ac:dyDescent="0.25"/>
    <row r="587" s="1" customFormat="1" ht="13.5" customHeight="1" x14ac:dyDescent="0.25"/>
    <row r="588" s="1" customFormat="1" ht="13.5" customHeight="1" x14ac:dyDescent="0.25"/>
    <row r="589" s="1" customFormat="1" ht="13.5" customHeight="1" x14ac:dyDescent="0.25"/>
    <row r="590" s="1" customFormat="1" ht="13.5" customHeight="1" x14ac:dyDescent="0.25"/>
    <row r="591" s="1" customFormat="1" ht="13.5" customHeight="1" x14ac:dyDescent="0.25"/>
    <row r="592" s="1" customFormat="1" ht="13.5" customHeight="1" x14ac:dyDescent="0.25"/>
    <row r="593" s="1" customFormat="1" ht="13.5" customHeight="1" x14ac:dyDescent="0.25"/>
    <row r="594" s="1" customFormat="1" ht="13.5" customHeight="1" x14ac:dyDescent="0.25"/>
    <row r="595" s="1" customFormat="1" ht="13.5" customHeight="1" x14ac:dyDescent="0.25"/>
    <row r="596" s="1" customFormat="1" ht="13.5" customHeight="1" x14ac:dyDescent="0.25"/>
    <row r="597" s="1" customFormat="1" ht="13.5" customHeight="1" x14ac:dyDescent="0.25"/>
    <row r="598" s="1" customFormat="1" ht="13.5" customHeight="1" x14ac:dyDescent="0.25"/>
    <row r="599" s="1" customFormat="1" ht="13.5" customHeight="1" x14ac:dyDescent="0.25"/>
    <row r="600" s="1" customFormat="1" ht="13.5" customHeight="1" x14ac:dyDescent="0.25"/>
    <row r="601" s="1" customFormat="1" ht="13.5" customHeight="1" x14ac:dyDescent="0.25"/>
    <row r="602" s="1" customFormat="1" ht="13.5" customHeight="1" x14ac:dyDescent="0.25"/>
    <row r="603" s="1" customFormat="1" ht="13.5" customHeight="1" x14ac:dyDescent="0.25"/>
    <row r="604" s="1" customFormat="1" ht="13.5" customHeight="1" x14ac:dyDescent="0.25"/>
    <row r="605" s="1" customFormat="1" ht="13.5" customHeight="1" x14ac:dyDescent="0.25"/>
    <row r="606" s="1" customFormat="1" ht="13.5" customHeight="1" x14ac:dyDescent="0.25"/>
    <row r="607" s="1" customFormat="1" ht="13.5" customHeight="1" x14ac:dyDescent="0.25"/>
    <row r="608" s="1" customFormat="1" ht="13.5" customHeight="1" x14ac:dyDescent="0.25"/>
    <row r="609" s="1" customFormat="1" ht="13.5" customHeight="1" x14ac:dyDescent="0.25"/>
    <row r="610" s="1" customFormat="1" ht="13.5" customHeight="1" x14ac:dyDescent="0.25"/>
    <row r="611" s="1" customFormat="1" ht="13.5" customHeight="1" x14ac:dyDescent="0.25"/>
    <row r="612" s="1" customFormat="1" ht="13.5" customHeight="1" x14ac:dyDescent="0.25"/>
    <row r="613" s="1" customFormat="1" ht="13.5" customHeight="1" x14ac:dyDescent="0.25"/>
    <row r="614" s="1" customFormat="1" ht="13.5" customHeight="1" x14ac:dyDescent="0.25"/>
    <row r="615" s="1" customFormat="1" ht="13.5" customHeight="1" x14ac:dyDescent="0.25"/>
    <row r="616" s="1" customFormat="1" ht="13.5" customHeight="1" x14ac:dyDescent="0.25"/>
    <row r="617" s="1" customFormat="1" ht="13.5" customHeight="1" x14ac:dyDescent="0.25"/>
    <row r="618" s="1" customFormat="1" ht="13.5" customHeight="1" x14ac:dyDescent="0.25"/>
    <row r="619" s="1" customFormat="1" ht="13.5" customHeight="1" x14ac:dyDescent="0.25"/>
    <row r="620" s="1" customFormat="1" ht="13.5" customHeight="1" x14ac:dyDescent="0.25"/>
    <row r="621" s="1" customFormat="1" ht="13.5" customHeight="1" x14ac:dyDescent="0.25"/>
    <row r="622" s="1" customFormat="1" ht="13.5" customHeight="1" x14ac:dyDescent="0.25"/>
    <row r="623" s="1" customFormat="1" ht="13.5" customHeight="1" x14ac:dyDescent="0.25"/>
    <row r="624" s="1" customFormat="1" ht="13.5" customHeight="1" x14ac:dyDescent="0.25"/>
    <row r="625" s="1" customFormat="1" ht="13.5" customHeight="1" x14ac:dyDescent="0.25"/>
    <row r="626" s="1" customFormat="1" ht="13.5" customHeight="1" x14ac:dyDescent="0.25"/>
    <row r="627" s="1" customFormat="1" ht="13.5" customHeight="1" x14ac:dyDescent="0.25"/>
    <row r="628" s="1" customFormat="1" ht="13.5" customHeight="1" x14ac:dyDescent="0.25"/>
    <row r="629" s="1" customFormat="1" ht="13.5" customHeight="1" x14ac:dyDescent="0.25"/>
    <row r="630" s="1" customFormat="1" ht="13.5" customHeight="1" x14ac:dyDescent="0.25"/>
    <row r="631" s="1" customFormat="1" ht="13.5" customHeight="1" x14ac:dyDescent="0.25"/>
    <row r="632" s="1" customFormat="1" ht="13.5" customHeight="1" x14ac:dyDescent="0.25"/>
    <row r="633" s="1" customFormat="1" ht="13.5" customHeight="1" x14ac:dyDescent="0.25"/>
    <row r="634" s="1" customFormat="1" ht="13.5" customHeight="1" x14ac:dyDescent="0.25"/>
    <row r="635" s="1" customFormat="1" ht="13.5" customHeight="1" x14ac:dyDescent="0.25"/>
    <row r="636" s="1" customFormat="1" ht="13.5" customHeight="1" x14ac:dyDescent="0.25"/>
    <row r="637" s="1" customFormat="1" ht="13.5" customHeight="1" x14ac:dyDescent="0.25"/>
    <row r="638" s="1" customFormat="1" ht="13.5" customHeight="1" x14ac:dyDescent="0.25"/>
    <row r="639" s="1" customFormat="1" ht="13.5" customHeight="1" x14ac:dyDescent="0.25"/>
    <row r="640" s="1" customFormat="1" ht="13.5" customHeight="1" x14ac:dyDescent="0.25"/>
    <row r="641" s="1" customFormat="1" ht="13.5" customHeight="1" x14ac:dyDescent="0.25"/>
    <row r="642" s="1" customFormat="1" ht="13.5" customHeight="1" x14ac:dyDescent="0.25"/>
    <row r="643" s="1" customFormat="1" ht="13.5" customHeight="1" x14ac:dyDescent="0.25"/>
    <row r="644" s="1" customFormat="1" ht="13.5" customHeight="1" x14ac:dyDescent="0.25"/>
    <row r="645" s="1" customFormat="1" ht="13.5" customHeight="1" x14ac:dyDescent="0.25"/>
    <row r="646" s="1" customFormat="1" ht="13.5" customHeight="1" x14ac:dyDescent="0.25"/>
    <row r="647" s="1" customFormat="1" ht="13.5" customHeight="1" x14ac:dyDescent="0.25"/>
    <row r="648" s="1" customFormat="1" ht="13.5" customHeight="1" x14ac:dyDescent="0.25"/>
    <row r="649" s="1" customFormat="1" ht="13.5" customHeight="1" x14ac:dyDescent="0.25"/>
    <row r="650" s="1" customFormat="1" ht="13.5" customHeight="1" x14ac:dyDescent="0.25"/>
    <row r="651" s="1" customFormat="1" ht="13.5" customHeight="1" x14ac:dyDescent="0.25"/>
    <row r="652" s="1" customFormat="1" ht="13.5" customHeight="1" x14ac:dyDescent="0.25"/>
    <row r="653" s="1" customFormat="1" ht="13.5" customHeight="1" x14ac:dyDescent="0.25"/>
    <row r="654" s="1" customFormat="1" ht="13.5" customHeight="1" x14ac:dyDescent="0.25"/>
    <row r="655" s="1" customFormat="1" ht="13.5" customHeight="1" x14ac:dyDescent="0.25"/>
    <row r="656" s="1" customFormat="1" ht="13.5" customHeight="1" x14ac:dyDescent="0.25"/>
    <row r="657" s="1" customFormat="1" ht="13.5" customHeight="1" x14ac:dyDescent="0.25"/>
    <row r="658" s="1" customFormat="1" ht="13.5" customHeight="1" x14ac:dyDescent="0.25"/>
    <row r="659" s="1" customFormat="1" ht="13.5" customHeight="1" x14ac:dyDescent="0.25"/>
    <row r="660" s="1" customFormat="1" ht="13.5" customHeight="1" x14ac:dyDescent="0.25"/>
    <row r="661" s="1" customFormat="1" ht="13.5" customHeight="1" x14ac:dyDescent="0.25"/>
    <row r="662" s="1" customFormat="1" ht="13.5" customHeight="1" x14ac:dyDescent="0.25"/>
    <row r="663" s="1" customFormat="1" ht="13.5" customHeight="1" x14ac:dyDescent="0.25"/>
    <row r="664" s="1" customFormat="1" ht="13.5" customHeight="1" x14ac:dyDescent="0.25"/>
    <row r="665" s="1" customFormat="1" ht="13.5" customHeight="1" x14ac:dyDescent="0.25"/>
    <row r="666" s="1" customFormat="1" ht="13.5" customHeight="1" x14ac:dyDescent="0.25"/>
    <row r="667" s="1" customFormat="1" ht="13.5" customHeight="1" x14ac:dyDescent="0.25"/>
    <row r="668" s="1" customFormat="1" ht="13.5" customHeight="1" x14ac:dyDescent="0.25"/>
    <row r="669" s="1" customFormat="1" ht="13.5" customHeight="1" x14ac:dyDescent="0.25"/>
    <row r="670" s="1" customFormat="1" ht="13.5" customHeight="1" x14ac:dyDescent="0.25"/>
    <row r="671" s="1" customFormat="1" ht="13.5" customHeight="1" x14ac:dyDescent="0.25"/>
    <row r="672" s="1" customFormat="1" ht="13.5" customHeight="1" x14ac:dyDescent="0.25"/>
    <row r="673" s="1" customFormat="1" ht="13.5" customHeight="1" x14ac:dyDescent="0.25"/>
    <row r="674" s="1" customFormat="1" ht="13.5" customHeight="1" x14ac:dyDescent="0.25"/>
    <row r="675" s="1" customFormat="1" ht="13.5" customHeight="1" x14ac:dyDescent="0.25"/>
    <row r="676" s="1" customFormat="1" ht="13.5" customHeight="1" x14ac:dyDescent="0.25"/>
    <row r="677" s="1" customFormat="1" ht="13.5" customHeight="1" x14ac:dyDescent="0.25"/>
    <row r="678" s="1" customFormat="1" ht="13.5" customHeight="1" x14ac:dyDescent="0.25"/>
    <row r="679" s="1" customFormat="1" ht="13.5" customHeight="1" x14ac:dyDescent="0.25"/>
    <row r="680" s="1" customFormat="1" ht="13.5" customHeight="1" x14ac:dyDescent="0.25"/>
    <row r="681" s="1" customFormat="1" ht="13.5" customHeight="1" x14ac:dyDescent="0.25"/>
    <row r="682" s="1" customFormat="1" ht="13.5" customHeight="1" x14ac:dyDescent="0.25"/>
    <row r="683" s="1" customFormat="1" ht="13.5" customHeight="1" x14ac:dyDescent="0.25"/>
    <row r="684" s="1" customFormat="1" ht="13.5" customHeight="1" x14ac:dyDescent="0.25"/>
    <row r="685" s="1" customFormat="1" ht="13.5" customHeight="1" x14ac:dyDescent="0.25"/>
    <row r="686" s="1" customFormat="1" ht="13.5" customHeight="1" x14ac:dyDescent="0.25"/>
    <row r="687" s="1" customFormat="1" ht="13.5" customHeight="1" x14ac:dyDescent="0.25"/>
    <row r="688" s="1" customFormat="1" ht="13.5" customHeight="1" x14ac:dyDescent="0.25"/>
    <row r="689" s="1" customFormat="1" ht="13.5" customHeight="1" x14ac:dyDescent="0.25"/>
    <row r="690" s="1" customFormat="1" ht="13.5" customHeight="1" x14ac:dyDescent="0.25"/>
    <row r="691" s="1" customFormat="1" ht="13.5" customHeight="1" x14ac:dyDescent="0.25"/>
    <row r="692" s="1" customFormat="1" ht="13.5" customHeight="1" x14ac:dyDescent="0.25"/>
    <row r="693" s="1" customFormat="1" ht="13.5" customHeight="1" x14ac:dyDescent="0.25"/>
    <row r="694" s="1" customFormat="1" ht="13.5" customHeight="1" x14ac:dyDescent="0.25"/>
    <row r="695" s="1" customFormat="1" ht="13.5" customHeight="1" x14ac:dyDescent="0.25"/>
    <row r="696" s="1" customFormat="1" ht="13.5" customHeight="1" x14ac:dyDescent="0.25"/>
    <row r="697" s="1" customFormat="1" ht="13.5" customHeight="1" x14ac:dyDescent="0.25"/>
    <row r="698" s="1" customFormat="1" ht="13.5" customHeight="1" x14ac:dyDescent="0.25"/>
    <row r="699" s="1" customFormat="1" ht="13.5" customHeight="1" x14ac:dyDescent="0.25"/>
    <row r="700" s="1" customFormat="1" ht="13.5" customHeight="1" x14ac:dyDescent="0.25"/>
    <row r="701" s="1" customFormat="1" ht="13.5" customHeight="1" x14ac:dyDescent="0.25"/>
    <row r="702" s="1" customFormat="1" ht="13.5" customHeight="1" x14ac:dyDescent="0.25"/>
    <row r="703" s="1" customFormat="1" ht="13.5" customHeight="1" x14ac:dyDescent="0.25"/>
    <row r="704" s="1" customFormat="1" ht="13.5" customHeight="1" x14ac:dyDescent="0.25"/>
    <row r="705" s="1" customFormat="1" ht="13.5" customHeight="1" x14ac:dyDescent="0.25"/>
    <row r="706" s="1" customFormat="1" ht="13.5" customHeight="1" x14ac:dyDescent="0.25"/>
    <row r="707" s="1" customFormat="1" ht="13.5" customHeight="1" x14ac:dyDescent="0.25"/>
    <row r="708" s="1" customFormat="1" ht="13.5" customHeight="1" x14ac:dyDescent="0.25"/>
    <row r="709" s="1" customFormat="1" ht="13.5" customHeight="1" x14ac:dyDescent="0.25"/>
    <row r="710" s="1" customFormat="1" ht="13.5" customHeight="1" x14ac:dyDescent="0.25"/>
    <row r="711" s="1" customFormat="1" ht="13.5" customHeight="1" x14ac:dyDescent="0.25"/>
    <row r="712" s="1" customFormat="1" ht="13.5" customHeight="1" x14ac:dyDescent="0.25"/>
    <row r="713" s="1" customFormat="1" ht="13.5" customHeight="1" x14ac:dyDescent="0.25"/>
    <row r="714" s="1" customFormat="1" ht="13.5" customHeight="1" x14ac:dyDescent="0.25"/>
    <row r="715" s="1" customFormat="1" ht="13.5" customHeight="1" x14ac:dyDescent="0.25"/>
    <row r="716" s="1" customFormat="1" ht="13.5" customHeight="1" x14ac:dyDescent="0.25"/>
    <row r="717" s="1" customFormat="1" ht="13.5" customHeight="1" x14ac:dyDescent="0.25"/>
    <row r="718" s="1" customFormat="1" ht="13.5" customHeight="1" x14ac:dyDescent="0.25"/>
    <row r="719" s="1" customFormat="1" ht="13.5" customHeight="1" x14ac:dyDescent="0.25"/>
    <row r="720" s="1" customFormat="1" ht="13.5" customHeight="1" x14ac:dyDescent="0.25"/>
    <row r="721" s="1" customFormat="1" ht="13.5" customHeight="1" x14ac:dyDescent="0.25"/>
    <row r="722" s="1" customFormat="1" ht="13.5" customHeight="1" x14ac:dyDescent="0.25"/>
    <row r="723" s="1" customFormat="1" ht="13.5" customHeight="1" x14ac:dyDescent="0.25"/>
    <row r="724" s="1" customFormat="1" ht="13.5" customHeight="1" x14ac:dyDescent="0.25"/>
    <row r="725" s="1" customFormat="1" ht="13.5" customHeight="1" x14ac:dyDescent="0.25"/>
    <row r="726" s="1" customFormat="1" ht="13.5" customHeight="1" x14ac:dyDescent="0.25"/>
    <row r="727" s="1" customFormat="1" ht="13.5" customHeight="1" x14ac:dyDescent="0.25"/>
    <row r="728" s="1" customFormat="1" ht="13.5" customHeight="1" x14ac:dyDescent="0.25"/>
    <row r="729" s="1" customFormat="1" ht="13.5" customHeight="1" x14ac:dyDescent="0.25"/>
    <row r="730" s="1" customFormat="1" ht="13.5" customHeight="1" x14ac:dyDescent="0.25"/>
    <row r="731" s="1" customFormat="1" ht="13.5" customHeight="1" x14ac:dyDescent="0.25"/>
    <row r="732" s="1" customFormat="1" ht="13.5" customHeight="1" x14ac:dyDescent="0.25"/>
    <row r="733" s="1" customFormat="1" ht="13.5" customHeight="1" x14ac:dyDescent="0.25"/>
    <row r="734" s="1" customFormat="1" ht="13.5" customHeight="1" x14ac:dyDescent="0.25"/>
    <row r="735" s="1" customFormat="1" ht="13.5" customHeight="1" x14ac:dyDescent="0.25"/>
    <row r="736" s="1" customFormat="1" ht="13.5" customHeight="1" x14ac:dyDescent="0.25"/>
    <row r="737" s="1" customFormat="1" ht="13.5" customHeight="1" x14ac:dyDescent="0.25"/>
    <row r="738" s="1" customFormat="1" ht="13.5" customHeight="1" x14ac:dyDescent="0.25"/>
    <row r="739" s="1" customFormat="1" ht="13.5" customHeight="1" x14ac:dyDescent="0.25"/>
    <row r="740" s="1" customFormat="1" ht="13.5" customHeight="1" x14ac:dyDescent="0.25"/>
    <row r="741" s="1" customFormat="1" ht="13.5" customHeight="1" x14ac:dyDescent="0.25"/>
    <row r="742" s="1" customFormat="1" ht="13.5" customHeight="1" x14ac:dyDescent="0.25"/>
    <row r="743" s="1" customFormat="1" ht="13.5" customHeight="1" x14ac:dyDescent="0.25"/>
    <row r="744" s="1" customFormat="1" ht="13.5" customHeight="1" x14ac:dyDescent="0.25"/>
    <row r="745" s="1" customFormat="1" ht="13.5" customHeight="1" x14ac:dyDescent="0.25"/>
    <row r="746" s="1" customFormat="1" ht="13.5" customHeight="1" x14ac:dyDescent="0.25"/>
    <row r="747" s="1" customFormat="1" ht="13.5" customHeight="1" x14ac:dyDescent="0.25"/>
    <row r="748" s="1" customFormat="1" ht="13.5" customHeight="1" x14ac:dyDescent="0.25"/>
    <row r="749" s="1" customFormat="1" ht="13.5" customHeight="1" x14ac:dyDescent="0.25"/>
    <row r="750" s="1" customFormat="1" ht="13.5" customHeight="1" x14ac:dyDescent="0.25"/>
    <row r="751" s="1" customFormat="1" ht="13.5" customHeight="1" x14ac:dyDescent="0.25"/>
    <row r="752" s="1" customFormat="1" ht="13.5" customHeight="1" x14ac:dyDescent="0.25"/>
    <row r="753" s="1" customFormat="1" ht="13.5" customHeight="1" x14ac:dyDescent="0.25"/>
    <row r="754" s="1" customFormat="1" ht="13.5" customHeight="1" x14ac:dyDescent="0.25"/>
    <row r="755" s="1" customFormat="1" ht="13.5" customHeight="1" x14ac:dyDescent="0.25"/>
    <row r="756" s="1" customFormat="1" ht="13.5" customHeight="1" x14ac:dyDescent="0.25"/>
    <row r="757" s="1" customFormat="1" ht="13.5" customHeight="1" x14ac:dyDescent="0.25"/>
    <row r="758" s="1" customFormat="1" ht="13.5" customHeight="1" x14ac:dyDescent="0.25"/>
    <row r="759" s="1" customFormat="1" ht="13.5" customHeight="1" x14ac:dyDescent="0.25"/>
    <row r="760" s="1" customFormat="1" ht="13.5" customHeight="1" x14ac:dyDescent="0.25"/>
    <row r="761" s="1" customFormat="1" ht="13.5" customHeight="1" x14ac:dyDescent="0.25"/>
    <row r="762" s="1" customFormat="1" ht="13.5" customHeight="1" x14ac:dyDescent="0.25"/>
    <row r="763" s="1" customFormat="1" ht="13.5" customHeight="1" x14ac:dyDescent="0.25"/>
    <row r="764" s="1" customFormat="1" ht="13.5" customHeight="1" x14ac:dyDescent="0.25"/>
    <row r="765" s="1" customFormat="1" ht="13.5" customHeight="1" x14ac:dyDescent="0.25"/>
    <row r="766" s="1" customFormat="1" ht="13.5" customHeight="1" x14ac:dyDescent="0.25"/>
    <row r="767" s="1" customFormat="1" ht="13.5" customHeight="1" x14ac:dyDescent="0.25"/>
    <row r="768" s="1" customFormat="1" ht="13.5" customHeight="1" x14ac:dyDescent="0.25"/>
    <row r="769" s="1" customFormat="1" ht="13.5" customHeight="1" x14ac:dyDescent="0.25"/>
    <row r="770" s="1" customFormat="1" ht="13.5" customHeight="1" x14ac:dyDescent="0.25"/>
    <row r="771" s="1" customFormat="1" ht="13.5" customHeight="1" x14ac:dyDescent="0.25"/>
    <row r="772" s="1" customFormat="1" ht="13.5" customHeight="1" x14ac:dyDescent="0.25"/>
    <row r="773" s="1" customFormat="1" ht="13.5" customHeight="1" x14ac:dyDescent="0.25"/>
    <row r="774" s="1" customFormat="1" ht="13.5" customHeight="1" x14ac:dyDescent="0.25"/>
    <row r="775" s="1" customFormat="1" ht="13.5" customHeight="1" x14ac:dyDescent="0.25"/>
    <row r="776" s="1" customFormat="1" ht="13.5" customHeight="1" x14ac:dyDescent="0.25"/>
    <row r="777" s="1" customFormat="1" ht="13.5" customHeight="1" x14ac:dyDescent="0.25"/>
    <row r="778" s="1" customFormat="1" ht="13.5" customHeight="1" x14ac:dyDescent="0.25"/>
    <row r="779" s="1" customFormat="1" ht="13.5" customHeight="1" x14ac:dyDescent="0.25"/>
    <row r="780" s="1" customFormat="1" ht="13.5" customHeight="1" x14ac:dyDescent="0.25"/>
    <row r="781" s="1" customFormat="1" ht="13.5" customHeight="1" x14ac:dyDescent="0.25"/>
    <row r="782" s="1" customFormat="1" ht="13.5" customHeight="1" x14ac:dyDescent="0.25"/>
    <row r="783" s="1" customFormat="1" ht="13.5" customHeight="1" x14ac:dyDescent="0.25"/>
    <row r="784" s="1" customFormat="1" ht="13.5" customHeight="1" x14ac:dyDescent="0.25"/>
    <row r="785" s="1" customFormat="1" ht="13.5" customHeight="1" x14ac:dyDescent="0.25"/>
    <row r="786" s="1" customFormat="1" ht="13.5" customHeight="1" x14ac:dyDescent="0.25"/>
    <row r="787" s="1" customFormat="1" ht="13.5" customHeight="1" x14ac:dyDescent="0.25"/>
    <row r="788" s="1" customFormat="1" ht="13.5" customHeight="1" x14ac:dyDescent="0.25"/>
    <row r="789" s="1" customFormat="1" ht="13.5" customHeight="1" x14ac:dyDescent="0.25"/>
    <row r="790" s="1" customFormat="1" ht="13.5" customHeight="1" x14ac:dyDescent="0.25"/>
    <row r="791" s="1" customFormat="1" ht="13.5" customHeight="1" x14ac:dyDescent="0.25"/>
    <row r="792" s="1" customFormat="1" ht="13.5" customHeight="1" x14ac:dyDescent="0.25"/>
    <row r="793" s="1" customFormat="1" ht="13.5" customHeight="1" x14ac:dyDescent="0.25"/>
    <row r="794" s="1" customFormat="1" ht="13.5" customHeight="1" x14ac:dyDescent="0.25"/>
    <row r="795" s="1" customFormat="1" ht="13.5" customHeight="1" x14ac:dyDescent="0.25"/>
    <row r="796" s="1" customFormat="1" ht="13.5" customHeight="1" x14ac:dyDescent="0.25"/>
    <row r="797" s="1" customFormat="1" ht="13.5" customHeight="1" x14ac:dyDescent="0.25"/>
    <row r="798" s="1" customFormat="1" ht="13.5" customHeight="1" x14ac:dyDescent="0.25"/>
    <row r="799" s="1" customFormat="1" ht="13.5" customHeight="1" x14ac:dyDescent="0.25"/>
    <row r="800" s="1" customFormat="1" ht="13.5" customHeight="1" x14ac:dyDescent="0.25"/>
    <row r="801" s="1" customFormat="1" ht="13.5" customHeight="1" x14ac:dyDescent="0.25"/>
    <row r="802" s="1" customFormat="1" ht="13.5" customHeight="1" x14ac:dyDescent="0.25"/>
    <row r="803" s="1" customFormat="1" ht="13.5" customHeight="1" x14ac:dyDescent="0.25"/>
    <row r="804" s="1" customFormat="1" ht="13.5" customHeight="1" x14ac:dyDescent="0.25"/>
    <row r="805" s="1" customFormat="1" ht="13.5" customHeight="1" x14ac:dyDescent="0.25"/>
    <row r="806" s="1" customFormat="1" ht="13.5" customHeight="1" x14ac:dyDescent="0.25"/>
    <row r="807" s="1" customFormat="1" ht="13.5" customHeight="1" x14ac:dyDescent="0.25"/>
    <row r="808" s="1" customFormat="1" ht="13.5" customHeight="1" x14ac:dyDescent="0.25"/>
    <row r="809" s="1" customFormat="1" ht="13.5" customHeight="1" x14ac:dyDescent="0.25"/>
    <row r="810" s="1" customFormat="1" ht="13.5" customHeight="1" x14ac:dyDescent="0.25"/>
    <row r="811" s="1" customFormat="1" ht="13.5" customHeight="1" x14ac:dyDescent="0.25"/>
    <row r="812" s="1" customFormat="1" ht="13.5" customHeight="1" x14ac:dyDescent="0.25"/>
    <row r="813" s="1" customFormat="1" ht="13.5" customHeight="1" x14ac:dyDescent="0.25"/>
    <row r="814" s="1" customFormat="1" ht="13.5" customHeight="1" x14ac:dyDescent="0.25"/>
    <row r="815" s="1" customFormat="1" ht="13.5" customHeight="1" x14ac:dyDescent="0.25"/>
    <row r="816" s="1" customFormat="1" ht="13.5" customHeight="1" x14ac:dyDescent="0.25"/>
    <row r="817" s="1" customFormat="1" ht="13.5" customHeight="1" x14ac:dyDescent="0.25"/>
    <row r="818" s="1" customFormat="1" ht="13.5" customHeight="1" x14ac:dyDescent="0.25"/>
    <row r="819" s="1" customFormat="1" ht="13.5" customHeight="1" x14ac:dyDescent="0.25"/>
    <row r="820" s="1" customFormat="1" ht="13.5" customHeight="1" x14ac:dyDescent="0.25"/>
    <row r="821" s="1" customFormat="1" ht="13.5" customHeight="1" x14ac:dyDescent="0.25"/>
    <row r="822" s="1" customFormat="1" ht="13.5" customHeight="1" x14ac:dyDescent="0.25"/>
    <row r="823" s="1" customFormat="1" ht="13.5" customHeight="1" x14ac:dyDescent="0.25"/>
    <row r="824" s="1" customFormat="1" ht="13.5" customHeight="1" x14ac:dyDescent="0.25"/>
    <row r="825" s="1" customFormat="1" ht="13.5" customHeight="1" x14ac:dyDescent="0.25"/>
    <row r="826" s="1" customFormat="1" ht="13.5" customHeight="1" x14ac:dyDescent="0.25"/>
    <row r="827" s="1" customFormat="1" ht="13.5" customHeight="1" x14ac:dyDescent="0.25"/>
    <row r="828" s="1" customFormat="1" ht="13.5" customHeight="1" x14ac:dyDescent="0.25"/>
    <row r="829" s="1" customFormat="1" ht="13.5" customHeight="1" x14ac:dyDescent="0.25"/>
    <row r="830" s="1" customFormat="1" ht="13.5" customHeight="1" x14ac:dyDescent="0.25"/>
    <row r="831" s="1" customFormat="1" ht="13.5" customHeight="1" x14ac:dyDescent="0.25"/>
    <row r="832" s="1" customFormat="1" ht="13.5" customHeight="1" x14ac:dyDescent="0.25"/>
    <row r="833" s="1" customFormat="1" ht="13.5" customHeight="1" x14ac:dyDescent="0.25"/>
    <row r="834" s="1" customFormat="1" ht="13.5" customHeight="1" x14ac:dyDescent="0.25"/>
    <row r="835" s="1" customFormat="1" ht="13.5" customHeight="1" x14ac:dyDescent="0.25"/>
    <row r="836" s="1" customFormat="1" ht="13.5" customHeight="1" x14ac:dyDescent="0.25"/>
    <row r="837" s="1" customFormat="1" ht="13.5" customHeight="1" x14ac:dyDescent="0.25"/>
    <row r="838" s="1" customFormat="1" ht="13.5" customHeight="1" x14ac:dyDescent="0.25"/>
    <row r="839" s="1" customFormat="1" ht="13.5" customHeight="1" x14ac:dyDescent="0.25"/>
    <row r="840" s="1" customFormat="1" ht="13.5" customHeight="1" x14ac:dyDescent="0.25"/>
    <row r="841" s="1" customFormat="1" ht="13.5" customHeight="1" x14ac:dyDescent="0.25"/>
    <row r="842" s="1" customFormat="1" ht="13.5" customHeight="1" x14ac:dyDescent="0.25"/>
    <row r="843" s="1" customFormat="1" ht="13.5" customHeight="1" x14ac:dyDescent="0.25"/>
    <row r="844" s="1" customFormat="1" ht="13.5" customHeight="1" x14ac:dyDescent="0.25"/>
    <row r="845" s="1" customFormat="1" ht="13.5" customHeight="1" x14ac:dyDescent="0.25"/>
    <row r="846" s="1" customFormat="1" ht="13.5" customHeight="1" x14ac:dyDescent="0.25"/>
    <row r="847" s="1" customFormat="1" ht="13.5" customHeight="1" x14ac:dyDescent="0.25"/>
    <row r="848" s="1" customFormat="1" ht="13.5" customHeight="1" x14ac:dyDescent="0.25"/>
    <row r="849" s="1" customFormat="1" ht="13.5" customHeight="1" x14ac:dyDescent="0.25"/>
    <row r="850" s="1" customFormat="1" ht="13.5" customHeight="1" x14ac:dyDescent="0.25"/>
    <row r="851" s="1" customFormat="1" ht="13.5" customHeight="1" x14ac:dyDescent="0.25"/>
    <row r="852" s="1" customFormat="1" ht="13.5" customHeight="1" x14ac:dyDescent="0.25"/>
    <row r="853" s="1" customFormat="1" ht="13.5" customHeight="1" x14ac:dyDescent="0.25"/>
    <row r="854" s="1" customFormat="1" ht="13.5" customHeight="1" x14ac:dyDescent="0.25"/>
    <row r="855" s="1" customFormat="1" ht="13.5" customHeight="1" x14ac:dyDescent="0.25"/>
    <row r="856" s="1" customFormat="1" ht="13.5" customHeight="1" x14ac:dyDescent="0.25"/>
    <row r="857" s="1" customFormat="1" ht="13.5" customHeight="1" x14ac:dyDescent="0.25"/>
    <row r="858" s="1" customFormat="1" ht="13.5" customHeight="1" x14ac:dyDescent="0.25"/>
    <row r="859" s="1" customFormat="1" ht="13.5" customHeight="1" x14ac:dyDescent="0.25"/>
    <row r="860" s="1" customFormat="1" ht="13.5" customHeight="1" x14ac:dyDescent="0.25"/>
    <row r="861" s="1" customFormat="1" ht="13.5" customHeight="1" x14ac:dyDescent="0.25"/>
    <row r="862" s="1" customFormat="1" ht="13.5" customHeight="1" x14ac:dyDescent="0.25"/>
    <row r="863" s="1" customFormat="1" ht="13.5" customHeight="1" x14ac:dyDescent="0.25"/>
    <row r="864" s="1" customFormat="1" ht="13.5" customHeight="1" x14ac:dyDescent="0.25"/>
    <row r="865" s="1" customFormat="1" ht="13.5" customHeight="1" x14ac:dyDescent="0.25"/>
    <row r="866" s="1" customFormat="1" ht="13.5" customHeight="1" x14ac:dyDescent="0.25"/>
    <row r="867" s="1" customFormat="1" ht="13.5" customHeight="1" x14ac:dyDescent="0.25"/>
    <row r="868" s="1" customFormat="1" ht="13.5" customHeight="1" x14ac:dyDescent="0.25"/>
    <row r="869" s="1" customFormat="1" ht="13.5" customHeight="1" x14ac:dyDescent="0.25"/>
    <row r="870" s="1" customFormat="1" ht="13.5" customHeight="1" x14ac:dyDescent="0.25"/>
    <row r="871" s="1" customFormat="1" ht="13.5" customHeight="1" x14ac:dyDescent="0.25"/>
    <row r="872" s="1" customFormat="1" ht="13.5" customHeight="1" x14ac:dyDescent="0.25"/>
    <row r="873" s="1" customFormat="1" ht="13.5" customHeight="1" x14ac:dyDescent="0.25"/>
    <row r="874" s="1" customFormat="1" ht="13.5" customHeight="1" x14ac:dyDescent="0.25"/>
    <row r="875" s="1" customFormat="1" ht="13.5" customHeight="1" x14ac:dyDescent="0.25"/>
    <row r="876" s="1" customFormat="1" ht="13.5" customHeight="1" x14ac:dyDescent="0.25"/>
    <row r="877" s="1" customFormat="1" ht="13.5" customHeight="1" x14ac:dyDescent="0.25"/>
    <row r="878" s="1" customFormat="1" ht="13.5" customHeight="1" x14ac:dyDescent="0.25"/>
    <row r="879" s="1" customFormat="1" ht="13.5" customHeight="1" x14ac:dyDescent="0.25"/>
    <row r="880" s="1" customFormat="1" ht="13.5" customHeight="1" x14ac:dyDescent="0.25"/>
    <row r="881" s="1" customFormat="1" ht="13.5" customHeight="1" x14ac:dyDescent="0.25"/>
    <row r="882" s="1" customFormat="1" ht="13.5" customHeight="1" x14ac:dyDescent="0.25"/>
    <row r="883" s="1" customFormat="1" ht="13.5" customHeight="1" x14ac:dyDescent="0.25"/>
    <row r="884" s="1" customFormat="1" ht="13.5" customHeight="1" x14ac:dyDescent="0.25"/>
    <row r="885" s="1" customFormat="1" ht="13.5" customHeight="1" x14ac:dyDescent="0.25"/>
    <row r="886" s="1" customFormat="1" ht="13.5" customHeight="1" x14ac:dyDescent="0.25"/>
    <row r="887" s="1" customFormat="1" ht="13.5" customHeight="1" x14ac:dyDescent="0.25"/>
    <row r="888" s="1" customFormat="1" ht="13.5" customHeight="1" x14ac:dyDescent="0.25"/>
    <row r="889" s="1" customFormat="1" ht="13.5" customHeight="1" x14ac:dyDescent="0.25"/>
    <row r="890" s="1" customFormat="1" ht="13.5" customHeight="1" x14ac:dyDescent="0.25"/>
    <row r="891" s="1" customFormat="1" ht="13.5" customHeight="1" x14ac:dyDescent="0.25"/>
    <row r="892" s="1" customFormat="1" ht="13.5" customHeight="1" x14ac:dyDescent="0.25"/>
    <row r="893" s="1" customFormat="1" ht="13.5" customHeight="1" x14ac:dyDescent="0.25"/>
    <row r="894" s="1" customFormat="1" ht="13.5" customHeight="1" x14ac:dyDescent="0.25"/>
    <row r="895" s="1" customFormat="1" ht="13.5" customHeight="1" x14ac:dyDescent="0.25"/>
    <row r="896" s="1" customFormat="1" ht="13.5" customHeight="1" x14ac:dyDescent="0.25"/>
    <row r="897" s="1" customFormat="1" ht="13.5" customHeight="1" x14ac:dyDescent="0.25"/>
    <row r="898" s="1" customFormat="1" ht="13.5" customHeight="1" x14ac:dyDescent="0.25"/>
    <row r="899" s="1" customFormat="1" ht="13.5" customHeight="1" x14ac:dyDescent="0.25"/>
    <row r="900" s="1" customFormat="1" ht="13.5" customHeight="1" x14ac:dyDescent="0.25"/>
    <row r="901" s="1" customFormat="1" ht="13.5" customHeight="1" x14ac:dyDescent="0.25"/>
    <row r="902" s="1" customFormat="1" ht="13.5" customHeight="1" x14ac:dyDescent="0.25"/>
    <row r="903" s="1" customFormat="1" ht="13.5" customHeight="1" x14ac:dyDescent="0.25"/>
    <row r="904" s="1" customFormat="1" ht="13.5" customHeight="1" x14ac:dyDescent="0.25"/>
    <row r="905" s="1" customFormat="1" ht="13.5" customHeight="1" x14ac:dyDescent="0.25"/>
    <row r="906" s="1" customFormat="1" ht="13.5" customHeight="1" x14ac:dyDescent="0.25"/>
    <row r="907" s="1" customFormat="1" ht="13.5" customHeight="1" x14ac:dyDescent="0.25"/>
    <row r="908" s="1" customFormat="1" ht="13.5" customHeight="1" x14ac:dyDescent="0.25"/>
    <row r="909" s="1" customFormat="1" ht="13.5" customHeight="1" x14ac:dyDescent="0.25"/>
    <row r="910" s="1" customFormat="1" ht="13.5" customHeight="1" x14ac:dyDescent="0.25"/>
    <row r="911" s="1" customFormat="1" ht="13.5" customHeight="1" x14ac:dyDescent="0.25"/>
    <row r="912" s="1" customFormat="1" ht="13.5" customHeight="1" x14ac:dyDescent="0.25"/>
    <row r="913" s="1" customFormat="1" ht="13.5" customHeight="1" x14ac:dyDescent="0.25"/>
    <row r="914" s="1" customFormat="1" ht="13.5" customHeight="1" x14ac:dyDescent="0.25"/>
    <row r="915" s="1" customFormat="1" ht="13.5" customHeight="1" x14ac:dyDescent="0.25"/>
    <row r="916" s="1" customFormat="1" ht="13.5" customHeight="1" x14ac:dyDescent="0.25"/>
    <row r="917" s="1" customFormat="1" ht="13.5" customHeight="1" x14ac:dyDescent="0.25"/>
    <row r="918" s="1" customFormat="1" ht="13.5" customHeight="1" x14ac:dyDescent="0.25"/>
    <row r="919" s="1" customFormat="1" ht="13.5" customHeight="1" x14ac:dyDescent="0.25"/>
    <row r="920" s="1" customFormat="1" ht="13.5" customHeight="1" x14ac:dyDescent="0.25"/>
    <row r="921" s="1" customFormat="1" ht="13.5" customHeight="1" x14ac:dyDescent="0.25"/>
    <row r="922" s="1" customFormat="1" ht="13.5" customHeight="1" x14ac:dyDescent="0.25"/>
    <row r="923" s="1" customFormat="1" ht="13.5" customHeight="1" x14ac:dyDescent="0.25"/>
    <row r="924" s="1" customFormat="1" ht="13.5" customHeight="1" x14ac:dyDescent="0.25"/>
    <row r="925" s="1" customFormat="1" ht="13.5" customHeight="1" x14ac:dyDescent="0.25"/>
    <row r="926" s="1" customFormat="1" ht="13.5" customHeight="1" x14ac:dyDescent="0.25"/>
    <row r="927" s="1" customFormat="1" ht="13.5" customHeight="1" x14ac:dyDescent="0.25"/>
    <row r="928" s="1" customFormat="1" ht="13.5" customHeight="1" x14ac:dyDescent="0.25"/>
    <row r="929" s="1" customFormat="1" ht="13.5" customHeight="1" x14ac:dyDescent="0.25"/>
    <row r="930" s="1" customFormat="1" ht="13.5" customHeight="1" x14ac:dyDescent="0.25"/>
    <row r="931" s="1" customFormat="1" ht="13.5" customHeight="1" x14ac:dyDescent="0.25"/>
    <row r="932" s="1" customFormat="1" ht="13.5" customHeight="1" x14ac:dyDescent="0.25"/>
    <row r="933" s="1" customFormat="1" ht="13.5" customHeight="1" x14ac:dyDescent="0.25"/>
    <row r="934" s="1" customFormat="1" ht="13.5" customHeight="1" x14ac:dyDescent="0.25"/>
    <row r="935" s="1" customFormat="1" ht="13.5" customHeight="1" x14ac:dyDescent="0.25"/>
    <row r="936" s="1" customFormat="1" ht="13.5" customHeight="1" x14ac:dyDescent="0.25"/>
    <row r="937" s="1" customFormat="1" ht="13.5" customHeight="1" x14ac:dyDescent="0.25"/>
    <row r="938" s="1" customFormat="1" ht="13.5" customHeight="1" x14ac:dyDescent="0.25"/>
    <row r="939" s="1" customFormat="1" ht="13.5" customHeight="1" x14ac:dyDescent="0.25"/>
    <row r="940" s="1" customFormat="1" ht="13.5" customHeight="1" x14ac:dyDescent="0.25"/>
    <row r="941" s="1" customFormat="1" ht="13.5" customHeight="1" x14ac:dyDescent="0.25"/>
    <row r="942" s="1" customFormat="1" ht="13.5" customHeight="1" x14ac:dyDescent="0.25"/>
    <row r="943" s="1" customFormat="1" ht="13.5" customHeight="1" x14ac:dyDescent="0.25"/>
    <row r="944" s="1" customFormat="1" ht="13.5" customHeight="1" x14ac:dyDescent="0.25"/>
    <row r="945" s="1" customFormat="1" ht="13.5" customHeight="1" x14ac:dyDescent="0.25"/>
    <row r="946" s="1" customFormat="1" ht="13.5" customHeight="1" x14ac:dyDescent="0.25"/>
    <row r="947" s="1" customFormat="1" ht="13.5" customHeight="1" x14ac:dyDescent="0.25"/>
    <row r="948" s="1" customFormat="1" ht="13.5" customHeight="1" x14ac:dyDescent="0.25"/>
    <row r="949" s="1" customFormat="1" ht="13.5" customHeight="1" x14ac:dyDescent="0.25"/>
    <row r="950" s="1" customFormat="1" ht="13.5" customHeight="1" x14ac:dyDescent="0.25"/>
    <row r="951" s="1" customFormat="1" ht="13.5" customHeight="1" x14ac:dyDescent="0.25"/>
    <row r="952" s="1" customFormat="1" ht="13.5" customHeight="1" x14ac:dyDescent="0.25"/>
    <row r="953" s="1" customFormat="1" ht="13.5" customHeight="1" x14ac:dyDescent="0.25"/>
    <row r="954" s="1" customFormat="1" ht="13.5" customHeight="1" x14ac:dyDescent="0.25"/>
    <row r="955" s="1" customFormat="1" ht="13.5" customHeight="1" x14ac:dyDescent="0.25"/>
    <row r="956" s="1" customFormat="1" ht="13.5" customHeight="1" x14ac:dyDescent="0.25"/>
    <row r="957" s="1" customFormat="1" ht="13.5" customHeight="1" x14ac:dyDescent="0.25"/>
    <row r="958" s="1" customFormat="1" ht="13.5" customHeight="1" x14ac:dyDescent="0.25"/>
    <row r="959" s="1" customFormat="1" ht="13.5" customHeight="1" x14ac:dyDescent="0.25"/>
    <row r="960" s="1" customFormat="1" ht="13.5" customHeight="1" x14ac:dyDescent="0.25"/>
    <row r="961" s="1" customFormat="1" ht="13.5" customHeight="1" x14ac:dyDescent="0.25"/>
    <row r="962" s="1" customFormat="1" ht="13.5" customHeight="1" x14ac:dyDescent="0.25"/>
    <row r="963" s="1" customFormat="1" ht="13.5" customHeight="1" x14ac:dyDescent="0.25"/>
    <row r="964" s="1" customFormat="1" ht="13.5" customHeight="1" x14ac:dyDescent="0.25"/>
    <row r="965" s="1" customFormat="1" ht="13.5" customHeight="1" x14ac:dyDescent="0.25"/>
    <row r="966" s="1" customFormat="1" ht="13.5" customHeight="1" x14ac:dyDescent="0.25"/>
    <row r="967" s="1" customFormat="1" ht="13.5" customHeight="1" x14ac:dyDescent="0.25"/>
    <row r="968" s="1" customFormat="1" ht="13.5" customHeight="1" x14ac:dyDescent="0.25"/>
    <row r="969" s="1" customFormat="1" ht="13.5" customHeight="1" x14ac:dyDescent="0.25"/>
    <row r="970" s="1" customFormat="1" ht="13.5" customHeight="1" x14ac:dyDescent="0.25"/>
    <row r="971" s="1" customFormat="1" ht="13.5" customHeight="1" x14ac:dyDescent="0.25"/>
    <row r="972" s="1" customFormat="1" ht="13.5" customHeight="1" x14ac:dyDescent="0.25"/>
    <row r="973" s="1" customFormat="1" ht="13.5" customHeight="1" x14ac:dyDescent="0.25"/>
    <row r="974" s="1" customFormat="1" ht="13.5" customHeight="1" x14ac:dyDescent="0.25"/>
    <row r="975" s="1" customFormat="1" ht="13.5" customHeight="1" x14ac:dyDescent="0.25"/>
    <row r="976" s="1" customFormat="1" ht="13.5" customHeight="1" x14ac:dyDescent="0.25"/>
    <row r="977" s="1" customFormat="1" ht="13.5" customHeight="1" x14ac:dyDescent="0.25"/>
    <row r="978" s="1" customFormat="1" ht="13.5" customHeight="1" x14ac:dyDescent="0.25"/>
    <row r="979" s="1" customFormat="1" ht="13.5" customHeight="1" x14ac:dyDescent="0.25"/>
    <row r="980" s="1" customFormat="1" ht="13.5" customHeight="1" x14ac:dyDescent="0.25"/>
    <row r="981" s="1" customFormat="1" ht="13.5" customHeight="1" x14ac:dyDescent="0.25"/>
    <row r="982" s="1" customFormat="1" ht="13.5" customHeight="1" x14ac:dyDescent="0.25"/>
    <row r="983" s="1" customFormat="1" ht="13.5" customHeight="1" x14ac:dyDescent="0.25"/>
    <row r="984" s="1" customFormat="1" ht="13.5" customHeight="1" x14ac:dyDescent="0.25"/>
    <row r="985" s="1" customFormat="1" ht="13.5" customHeight="1" x14ac:dyDescent="0.25"/>
    <row r="986" s="1" customFormat="1" ht="13.5" customHeight="1" x14ac:dyDescent="0.25"/>
    <row r="987" s="1" customFormat="1" ht="13.5" customHeight="1" x14ac:dyDescent="0.25"/>
    <row r="988" s="1" customFormat="1" ht="13.5" customHeight="1" x14ac:dyDescent="0.25"/>
    <row r="989" s="1" customFormat="1" ht="13.5" customHeight="1" x14ac:dyDescent="0.25"/>
    <row r="990" s="1" customFormat="1" ht="13.5" customHeight="1" x14ac:dyDescent="0.25"/>
    <row r="991" s="1" customFormat="1" ht="13.5" customHeight="1" x14ac:dyDescent="0.25"/>
    <row r="992" s="1" customFormat="1" ht="13.5" customHeight="1" x14ac:dyDescent="0.25"/>
    <row r="993" s="1" customFormat="1" ht="13.5" customHeight="1" x14ac:dyDescent="0.25"/>
    <row r="994" s="1" customFormat="1" ht="13.5" customHeight="1" x14ac:dyDescent="0.25"/>
    <row r="995" s="1" customFormat="1" ht="13.5" customHeight="1" x14ac:dyDescent="0.25"/>
    <row r="996" s="1" customFormat="1" ht="13.5" customHeight="1" x14ac:dyDescent="0.25"/>
    <row r="997" s="1" customFormat="1" ht="13.5" customHeight="1" x14ac:dyDescent="0.25"/>
    <row r="998" s="1" customFormat="1" ht="13.5" customHeight="1" x14ac:dyDescent="0.25"/>
    <row r="999" s="1" customFormat="1" ht="13.5" customHeight="1" x14ac:dyDescent="0.25"/>
  </sheetData>
  <sheetProtection algorithmName="SHA-512" hashValue="u1GfKkjvutm7lKLlIfO58nlsY4Qvzroqnc0bnDOFLNkXgdALIa6yBKMmFwapGq8cYIo5SwpoiIoy4QUlgDV2nQ==" saltValue="psZPk2JBGaYxC38pctYSYA==" spinCount="100000" sheet="1" objects="1" scenarios="1"/>
  <mergeCells count="10">
    <mergeCell ref="A4:A5"/>
    <mergeCell ref="B4:B5"/>
    <mergeCell ref="D4:E4"/>
    <mergeCell ref="G4:H4"/>
    <mergeCell ref="I4:J5"/>
    <mergeCell ref="I6:J6"/>
    <mergeCell ref="I7:J7"/>
    <mergeCell ref="A10:I10"/>
    <mergeCell ref="A11:I11"/>
    <mergeCell ref="A12:I12"/>
  </mergeCells>
  <conditionalFormatting sqref="B6:B7">
    <cfRule type="cellIs" dxfId="3" priority="2" operator="lessThan">
      <formula>0</formula>
    </cfRule>
    <cfRule type="cellIs" dxfId="2" priority="3" operator="lessThan">
      <formula>32.5</formula>
    </cfRule>
  </conditionalFormatting>
  <pageMargins left="0.51180555555555596" right="0.31527777777777799" top="0.78750000000000009" bottom="0.78750000000000009" header="0" footer="0"/>
  <pageSetup paperSize="9" orientation="landscape" horizontalDpi="300" verticalDpi="300"/>
  <headerFooter>
    <oddHeader>&amp;LAnlage 3.2 - Leistungsverzeichnis_V1</oddHeader>
    <oddFooter>&amp;LVergabe: N-ÖA/2025-05&amp;CSeite &amp;P von &amp;RAuswertung</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baseColWidth="10" defaultColWidth="14.42578125" defaultRowHeight="15" x14ac:dyDescent="0.25"/>
  <cols>
    <col min="1" max="1" width="30.42578125" customWidth="1"/>
    <col min="2" max="2" width="8.85546875" customWidth="1"/>
    <col min="3" max="3" width="11.7109375" customWidth="1"/>
    <col min="4" max="5" width="11" customWidth="1"/>
    <col min="6" max="6" width="5.28515625" customWidth="1"/>
    <col min="7" max="26" width="11" customWidth="1"/>
  </cols>
  <sheetData>
    <row r="1" spans="1:26" ht="13.5" customHeight="1" x14ac:dyDescent="0.25">
      <c r="A1" s="55"/>
      <c r="B1" s="55"/>
      <c r="C1" s="55"/>
      <c r="D1" s="55"/>
      <c r="E1" s="55"/>
      <c r="F1" s="55"/>
      <c r="G1" s="55"/>
      <c r="H1" s="55"/>
      <c r="I1" s="55"/>
      <c r="J1" s="55"/>
    </row>
    <row r="2" spans="1:26" ht="13.5" customHeight="1" x14ac:dyDescent="0.25">
      <c r="A2" s="56" t="s">
        <v>204</v>
      </c>
      <c r="B2" s="55"/>
      <c r="C2" s="55"/>
      <c r="D2" s="55"/>
      <c r="E2" s="55"/>
      <c r="F2" s="55"/>
      <c r="G2" s="55"/>
      <c r="H2" s="55"/>
      <c r="I2" s="55"/>
      <c r="J2" s="55"/>
    </row>
    <row r="3" spans="1:26" ht="13.5" customHeight="1" x14ac:dyDescent="0.25">
      <c r="A3" s="57"/>
      <c r="B3" s="55"/>
      <c r="C3" s="55"/>
      <c r="D3" s="55"/>
      <c r="E3" s="55"/>
      <c r="F3" s="55"/>
      <c r="G3" s="55"/>
      <c r="H3" s="55"/>
      <c r="I3" s="55"/>
      <c r="J3" s="55"/>
    </row>
    <row r="4" spans="1:26" ht="25.5" customHeight="1" x14ac:dyDescent="0.25">
      <c r="A4" s="281" t="s">
        <v>205</v>
      </c>
      <c r="B4" s="282" t="s">
        <v>206</v>
      </c>
      <c r="C4" s="58"/>
      <c r="D4" s="283" t="s">
        <v>207</v>
      </c>
      <c r="E4" s="283"/>
      <c r="F4" s="59"/>
      <c r="G4" s="284" t="s">
        <v>6</v>
      </c>
      <c r="H4" s="284"/>
      <c r="I4" s="285" t="s">
        <v>208</v>
      </c>
      <c r="J4" s="285"/>
      <c r="K4" s="60"/>
      <c r="L4" s="60"/>
      <c r="M4" s="61"/>
      <c r="N4" s="61"/>
      <c r="O4" s="61"/>
      <c r="P4" s="61"/>
      <c r="Q4" s="61"/>
      <c r="R4" s="61"/>
      <c r="S4" s="61"/>
      <c r="T4" s="61"/>
      <c r="U4" s="61"/>
      <c r="V4" s="61"/>
      <c r="W4" s="61"/>
      <c r="X4" s="61"/>
      <c r="Y4" s="61"/>
      <c r="Z4" s="61"/>
    </row>
    <row r="5" spans="1:26" ht="25.5" customHeight="1" x14ac:dyDescent="0.25">
      <c r="A5" s="281"/>
      <c r="B5" s="281"/>
      <c r="C5" s="58"/>
      <c r="D5" s="62" t="s">
        <v>209</v>
      </c>
      <c r="E5" s="63" t="s">
        <v>210</v>
      </c>
      <c r="F5" s="59"/>
      <c r="G5" s="64" t="s">
        <v>211</v>
      </c>
      <c r="H5" s="65" t="s">
        <v>212</v>
      </c>
      <c r="I5" s="285"/>
      <c r="J5" s="285"/>
      <c r="K5" s="60"/>
      <c r="L5" s="60"/>
      <c r="M5" s="61"/>
      <c r="N5" s="61"/>
      <c r="O5" s="61"/>
      <c r="P5" s="61"/>
      <c r="Q5" s="61"/>
      <c r="R5" s="61"/>
      <c r="S5" s="61"/>
      <c r="T5" s="61"/>
      <c r="U5" s="61"/>
      <c r="V5" s="61"/>
      <c r="W5" s="61"/>
      <c r="X5" s="61"/>
      <c r="Y5" s="61"/>
      <c r="Z5" s="61"/>
    </row>
    <row r="6" spans="1:26" ht="22.5" customHeight="1" x14ac:dyDescent="0.25">
      <c r="A6" s="66" t="s">
        <v>213</v>
      </c>
      <c r="B6" s="67" t="e">
        <f>50*(D6/E6)</f>
        <v>#REF!</v>
      </c>
      <c r="C6" s="68" t="e">
        <f>IF(B6&lt;25,"Ausschluss","weiter")</f>
        <v>#REF!</v>
      </c>
      <c r="D6" s="69" t="e">
        <f>#REF!</f>
        <v>#REF!</v>
      </c>
      <c r="E6" s="69" t="e">
        <f>#REF!</f>
        <v>#REF!</v>
      </c>
      <c r="F6" s="58"/>
      <c r="G6" s="69" t="e">
        <f>'Teil A '!#REF!</f>
        <v>#REF!</v>
      </c>
      <c r="H6" s="69" t="e">
        <f>#REF!</f>
        <v>#REF!</v>
      </c>
      <c r="I6" s="276" t="e">
        <f t="shared" ref="I6:I7" si="0">IF(H6-G6=0,"weiter","Ausschluss")</f>
        <v>#REF!</v>
      </c>
      <c r="J6" s="276"/>
      <c r="K6" s="60"/>
      <c r="L6" s="60"/>
      <c r="M6" s="61"/>
      <c r="N6" s="61"/>
      <c r="O6" s="61"/>
      <c r="P6" s="61"/>
      <c r="Q6" s="61"/>
      <c r="R6" s="61"/>
      <c r="S6" s="61"/>
      <c r="T6" s="61"/>
      <c r="U6" s="61"/>
      <c r="V6" s="61"/>
      <c r="W6" s="61"/>
      <c r="X6" s="61"/>
      <c r="Y6" s="61"/>
      <c r="Z6" s="61"/>
    </row>
    <row r="7" spans="1:26" ht="22.5" customHeight="1" x14ac:dyDescent="0.25">
      <c r="A7" s="66" t="s">
        <v>214</v>
      </c>
      <c r="B7" s="67">
        <f>20*(D7/E7)</f>
        <v>0</v>
      </c>
      <c r="C7" s="58"/>
      <c r="D7" s="70">
        <f>'Teil B '!I95</f>
        <v>0</v>
      </c>
      <c r="E7" s="70">
        <f>'Teil B '!H95</f>
        <v>71</v>
      </c>
      <c r="F7" s="58"/>
      <c r="G7" s="70" t="e">
        <f>#REF!</f>
        <v>#REF!</v>
      </c>
      <c r="H7" s="70" t="e">
        <f>#REF!</f>
        <v>#REF!</v>
      </c>
      <c r="I7" s="277" t="e">
        <f t="shared" si="0"/>
        <v>#REF!</v>
      </c>
      <c r="J7" s="277"/>
      <c r="K7" s="60"/>
      <c r="L7" s="60"/>
      <c r="M7" s="61"/>
      <c r="N7" s="61"/>
      <c r="O7" s="61"/>
      <c r="P7" s="61"/>
      <c r="Q7" s="61"/>
      <c r="R7" s="61"/>
      <c r="S7" s="61"/>
      <c r="T7" s="61"/>
      <c r="U7" s="61"/>
      <c r="V7" s="61"/>
      <c r="W7" s="61"/>
      <c r="X7" s="61"/>
      <c r="Y7" s="61"/>
      <c r="Z7" s="61"/>
    </row>
    <row r="8" spans="1:26" ht="22.5" customHeight="1" x14ac:dyDescent="0.25">
      <c r="A8" s="66" t="s">
        <v>215</v>
      </c>
      <c r="B8" s="71"/>
      <c r="C8" s="58"/>
      <c r="D8" s="58"/>
      <c r="E8" s="58"/>
      <c r="F8" s="58"/>
      <c r="G8" s="58"/>
      <c r="H8" s="58"/>
      <c r="I8" s="58"/>
      <c r="J8" s="58"/>
      <c r="K8" s="61"/>
      <c r="L8" s="61"/>
      <c r="M8" s="61"/>
      <c r="N8" s="61"/>
      <c r="O8" s="61"/>
      <c r="P8" s="61"/>
      <c r="Q8" s="61"/>
      <c r="R8" s="61"/>
      <c r="S8" s="61"/>
      <c r="T8" s="61"/>
      <c r="U8" s="61"/>
      <c r="V8" s="61"/>
      <c r="W8" s="61"/>
      <c r="X8" s="61"/>
      <c r="Y8" s="61"/>
      <c r="Z8" s="61"/>
    </row>
    <row r="9" spans="1:26" ht="34.5" customHeight="1" x14ac:dyDescent="0.25">
      <c r="A9" s="66" t="s">
        <v>216</v>
      </c>
      <c r="B9" s="72" t="e">
        <f>SUM(B6:B8)</f>
        <v>#REF!</v>
      </c>
      <c r="C9" s="58"/>
      <c r="D9" s="58"/>
      <c r="E9" s="58"/>
      <c r="F9" s="58"/>
      <c r="G9" s="58"/>
      <c r="H9" s="58"/>
      <c r="I9" s="58"/>
      <c r="J9" s="58"/>
      <c r="K9" s="61"/>
      <c r="L9" s="61"/>
      <c r="M9" s="61"/>
      <c r="N9" s="61"/>
      <c r="O9" s="61"/>
      <c r="P9" s="61"/>
      <c r="Q9" s="61"/>
      <c r="R9" s="61"/>
      <c r="S9" s="61"/>
      <c r="T9" s="61"/>
      <c r="U9" s="61"/>
      <c r="V9" s="61"/>
      <c r="W9" s="61"/>
      <c r="X9" s="61"/>
      <c r="Y9" s="61"/>
      <c r="Z9" s="61"/>
    </row>
    <row r="10" spans="1:26" ht="28.5" customHeight="1" x14ac:dyDescent="0.25">
      <c r="A10" s="278" t="s">
        <v>217</v>
      </c>
      <c r="B10" s="278"/>
      <c r="C10" s="278"/>
      <c r="D10" s="278"/>
      <c r="E10" s="278"/>
      <c r="F10" s="278"/>
      <c r="G10" s="278"/>
      <c r="H10" s="278"/>
      <c r="I10" s="278"/>
      <c r="J10" s="58"/>
      <c r="K10" s="61"/>
      <c r="L10" s="61"/>
      <c r="M10" s="61"/>
      <c r="N10" s="61"/>
      <c r="O10" s="61"/>
      <c r="P10" s="61"/>
      <c r="Q10" s="61"/>
      <c r="R10" s="61"/>
      <c r="S10" s="61"/>
      <c r="T10" s="61"/>
      <c r="U10" s="61"/>
      <c r="V10" s="61"/>
      <c r="W10" s="61"/>
      <c r="X10" s="61"/>
      <c r="Y10" s="61"/>
      <c r="Z10" s="61"/>
    </row>
    <row r="11" spans="1:26" ht="37.5" customHeight="1" x14ac:dyDescent="0.25">
      <c r="A11" s="279" t="s">
        <v>218</v>
      </c>
      <c r="B11" s="279"/>
      <c r="C11" s="279"/>
      <c r="D11" s="279"/>
      <c r="E11" s="279"/>
      <c r="F11" s="279"/>
      <c r="G11" s="279"/>
      <c r="H11" s="279"/>
      <c r="I11" s="279"/>
      <c r="J11" s="58"/>
      <c r="K11" s="61"/>
      <c r="L11" s="61"/>
      <c r="M11" s="61"/>
      <c r="N11" s="61"/>
      <c r="O11" s="61"/>
      <c r="P11" s="61"/>
      <c r="Q11" s="61"/>
      <c r="R11" s="61"/>
      <c r="S11" s="61"/>
      <c r="T11" s="61"/>
      <c r="U11" s="61"/>
      <c r="V11" s="61"/>
      <c r="W11" s="61"/>
      <c r="X11" s="61"/>
      <c r="Y11" s="61"/>
      <c r="Z11" s="61"/>
    </row>
    <row r="12" spans="1:26" ht="64.5" customHeight="1" x14ac:dyDescent="0.25">
      <c r="A12" s="280" t="s">
        <v>219</v>
      </c>
      <c r="B12" s="280"/>
      <c r="C12" s="280"/>
      <c r="D12" s="280"/>
      <c r="E12" s="280"/>
      <c r="F12" s="280"/>
      <c r="G12" s="280"/>
      <c r="H12" s="280"/>
      <c r="I12" s="280"/>
      <c r="J12" s="58"/>
      <c r="K12" s="61"/>
      <c r="L12" s="61"/>
      <c r="M12" s="61"/>
      <c r="N12" s="61"/>
      <c r="O12" s="61"/>
      <c r="P12" s="61"/>
      <c r="Q12" s="61"/>
      <c r="R12" s="61"/>
      <c r="S12" s="61"/>
      <c r="T12" s="61"/>
      <c r="U12" s="61"/>
      <c r="V12" s="61"/>
      <c r="W12" s="61"/>
      <c r="X12" s="61"/>
      <c r="Y12" s="61"/>
      <c r="Z12" s="61"/>
    </row>
    <row r="13" spans="1:26" ht="13.5" customHeight="1" x14ac:dyDescent="0.25">
      <c r="A13" s="73"/>
      <c r="B13" s="74"/>
      <c r="C13" s="58"/>
      <c r="D13" s="58"/>
      <c r="E13" s="58"/>
      <c r="F13" s="58"/>
      <c r="G13" s="58"/>
      <c r="H13" s="58"/>
      <c r="I13" s="58"/>
      <c r="J13" s="58"/>
      <c r="K13" s="61"/>
      <c r="L13" s="61"/>
      <c r="M13" s="61"/>
      <c r="N13" s="61"/>
      <c r="O13" s="61"/>
      <c r="P13" s="61"/>
      <c r="Q13" s="61"/>
      <c r="R13" s="61"/>
      <c r="S13" s="61"/>
      <c r="T13" s="61"/>
      <c r="U13" s="61"/>
      <c r="V13" s="61"/>
      <c r="W13" s="61"/>
      <c r="X13" s="61"/>
      <c r="Y13" s="61"/>
      <c r="Z13" s="61"/>
    </row>
    <row r="14" spans="1:26" ht="24.75" customHeight="1" x14ac:dyDescent="0.25">
      <c r="A14" s="275" t="s">
        <v>220</v>
      </c>
      <c r="B14" s="275"/>
      <c r="C14" s="275"/>
      <c r="D14" s="275"/>
      <c r="E14" s="275"/>
      <c r="F14" s="275"/>
      <c r="G14" s="275"/>
      <c r="H14" s="275"/>
      <c r="I14" s="275"/>
      <c r="J14" s="58"/>
      <c r="K14" s="61"/>
      <c r="L14" s="61"/>
      <c r="M14" s="61"/>
      <c r="N14" s="61"/>
      <c r="O14" s="61"/>
      <c r="P14" s="61"/>
      <c r="Q14" s="61"/>
      <c r="R14" s="61"/>
      <c r="S14" s="61"/>
      <c r="T14" s="61"/>
      <c r="U14" s="61"/>
      <c r="V14" s="61"/>
      <c r="W14" s="61"/>
      <c r="X14" s="61"/>
      <c r="Y14" s="61"/>
      <c r="Z14" s="61"/>
    </row>
    <row r="15" spans="1:26" ht="13.5" customHeight="1" x14ac:dyDescent="0.25">
      <c r="A15" s="73"/>
      <c r="B15" s="74"/>
      <c r="C15" s="58"/>
      <c r="D15" s="58"/>
      <c r="E15" s="58"/>
      <c r="F15" s="58"/>
      <c r="G15" s="58"/>
      <c r="H15" s="58"/>
      <c r="I15" s="58"/>
      <c r="J15" s="58"/>
      <c r="K15" s="61"/>
      <c r="L15" s="61"/>
      <c r="M15" s="61"/>
      <c r="N15" s="61"/>
      <c r="O15" s="61"/>
      <c r="P15" s="61"/>
      <c r="Q15" s="61"/>
      <c r="R15" s="61"/>
      <c r="S15" s="61"/>
      <c r="T15" s="61"/>
      <c r="U15" s="61"/>
      <c r="V15" s="61"/>
      <c r="W15" s="61"/>
      <c r="X15" s="61"/>
      <c r="Y15" s="61"/>
      <c r="Z15" s="61"/>
    </row>
    <row r="16" spans="1:26" ht="13.5" customHeight="1" x14ac:dyDescent="0.25">
      <c r="A16" s="58"/>
      <c r="B16" s="58"/>
      <c r="C16" s="58"/>
      <c r="D16" s="58"/>
      <c r="E16" s="58"/>
      <c r="F16" s="58"/>
      <c r="G16" s="58"/>
      <c r="H16" s="58"/>
      <c r="I16" s="58"/>
      <c r="J16" s="58"/>
      <c r="K16" s="61"/>
      <c r="L16" s="61"/>
      <c r="M16" s="61"/>
      <c r="N16" s="61"/>
      <c r="O16" s="61"/>
      <c r="P16" s="61"/>
      <c r="Q16" s="61"/>
      <c r="R16" s="61"/>
      <c r="S16" s="61"/>
      <c r="T16" s="61"/>
      <c r="U16" s="61"/>
      <c r="V16" s="61"/>
      <c r="W16" s="61"/>
      <c r="X16" s="61"/>
      <c r="Y16" s="61"/>
      <c r="Z16" s="61"/>
    </row>
    <row r="17" spans="1:26" ht="13.5" customHeight="1" x14ac:dyDescent="0.25">
      <c r="A17" s="58"/>
      <c r="B17" s="58"/>
      <c r="C17" s="58"/>
      <c r="D17" s="58"/>
      <c r="E17" s="58"/>
      <c r="F17" s="58"/>
      <c r="G17" s="58"/>
      <c r="H17" s="58"/>
      <c r="I17" s="58"/>
      <c r="J17" s="58"/>
      <c r="K17" s="61"/>
      <c r="L17" s="61"/>
      <c r="M17" s="61"/>
      <c r="N17" s="61"/>
      <c r="O17" s="61"/>
      <c r="P17" s="61"/>
      <c r="Q17" s="61"/>
      <c r="R17" s="61"/>
      <c r="S17" s="61"/>
      <c r="T17" s="61"/>
      <c r="U17" s="61"/>
      <c r="V17" s="61"/>
      <c r="W17" s="61"/>
      <c r="X17" s="61"/>
      <c r="Y17" s="61"/>
      <c r="Z17" s="61"/>
    </row>
    <row r="18" spans="1:26" ht="13.5" customHeight="1" x14ac:dyDescent="0.25"/>
    <row r="19" spans="1:26" ht="13.5" customHeight="1" x14ac:dyDescent="0.25"/>
    <row r="20" spans="1:26" ht="13.5" customHeight="1" x14ac:dyDescent="0.25"/>
    <row r="21" spans="1:26" ht="13.5" customHeight="1" x14ac:dyDescent="0.25"/>
    <row r="22" spans="1:26" ht="13.5" customHeight="1" x14ac:dyDescent="0.25"/>
    <row r="23" spans="1:26" ht="13.5" customHeight="1" x14ac:dyDescent="0.25"/>
    <row r="24" spans="1:26" ht="13.5" customHeight="1" x14ac:dyDescent="0.25"/>
    <row r="25" spans="1:26" ht="13.5" customHeight="1" x14ac:dyDescent="0.25"/>
    <row r="26" spans="1:26" ht="13.5" customHeight="1" x14ac:dyDescent="0.25"/>
    <row r="27" spans="1:26" ht="13.5" customHeight="1" x14ac:dyDescent="0.25"/>
    <row r="28" spans="1:26" ht="13.5" customHeight="1" x14ac:dyDescent="0.25"/>
    <row r="29" spans="1:26" ht="13.5" customHeight="1" x14ac:dyDescent="0.25"/>
    <row r="30" spans="1:26" ht="13.5" customHeight="1" x14ac:dyDescent="0.25"/>
    <row r="31" spans="1:26" ht="13.5" customHeight="1" x14ac:dyDescent="0.25"/>
    <row r="32" spans="1:26" ht="13.5" customHeight="1" x14ac:dyDescent="0.25"/>
    <row r="33" ht="13.5" customHeight="1" x14ac:dyDescent="0.25"/>
    <row r="34" ht="13.5" customHeight="1" x14ac:dyDescent="0.25"/>
    <row r="35" ht="13.5" customHeight="1" x14ac:dyDescent="0.25"/>
    <row r="36" ht="13.5" customHeight="1" x14ac:dyDescent="0.25"/>
    <row r="37" ht="13.5" customHeight="1" x14ac:dyDescent="0.25"/>
    <row r="38" ht="13.5" customHeight="1" x14ac:dyDescent="0.25"/>
    <row r="39" ht="13.5" customHeight="1" x14ac:dyDescent="0.25"/>
    <row r="40" ht="13.5" customHeight="1" x14ac:dyDescent="0.25"/>
    <row r="41" ht="13.5" customHeight="1" x14ac:dyDescent="0.25"/>
    <row r="42" ht="13.5" customHeight="1" x14ac:dyDescent="0.25"/>
    <row r="43" ht="13.5" customHeight="1" x14ac:dyDescent="0.25"/>
    <row r="44" ht="13.5" customHeight="1" x14ac:dyDescent="0.25"/>
    <row r="45" ht="13.5" customHeight="1" x14ac:dyDescent="0.25"/>
    <row r="46" ht="13.5" customHeight="1" x14ac:dyDescent="0.25"/>
    <row r="47" ht="13.5" customHeight="1" x14ac:dyDescent="0.25"/>
    <row r="48" ht="13.5" customHeight="1" x14ac:dyDescent="0.25"/>
    <row r="49" ht="13.5" customHeight="1" x14ac:dyDescent="0.25"/>
    <row r="50" ht="13.5" customHeight="1" x14ac:dyDescent="0.25"/>
    <row r="51" ht="13.5" customHeight="1" x14ac:dyDescent="0.25"/>
    <row r="52" ht="13.5" customHeight="1" x14ac:dyDescent="0.25"/>
    <row r="53" ht="13.5" customHeight="1" x14ac:dyDescent="0.25"/>
    <row r="54" ht="13.5" customHeight="1" x14ac:dyDescent="0.25"/>
    <row r="55" ht="13.5" customHeight="1" x14ac:dyDescent="0.25"/>
    <row r="56" ht="13.5" customHeight="1" x14ac:dyDescent="0.25"/>
    <row r="57" ht="13.5" customHeight="1" x14ac:dyDescent="0.25"/>
    <row r="58" ht="13.5" customHeight="1" x14ac:dyDescent="0.25"/>
    <row r="59" ht="13.5" customHeight="1" x14ac:dyDescent="0.25"/>
    <row r="60" ht="13.5" customHeight="1" x14ac:dyDescent="0.25"/>
    <row r="61" ht="13.5" customHeight="1" x14ac:dyDescent="0.25"/>
    <row r="62" ht="13.5" customHeight="1" x14ac:dyDescent="0.25"/>
    <row r="63" ht="13.5" customHeight="1" x14ac:dyDescent="0.25"/>
    <row r="64" ht="13.5" customHeight="1" x14ac:dyDescent="0.25"/>
    <row r="65" ht="13.5" customHeight="1" x14ac:dyDescent="0.25"/>
    <row r="66" ht="13.5" customHeight="1" x14ac:dyDescent="0.25"/>
    <row r="67" ht="13.5" customHeight="1" x14ac:dyDescent="0.25"/>
    <row r="68" ht="13.5" customHeight="1" x14ac:dyDescent="0.25"/>
    <row r="69" ht="13.5" customHeight="1" x14ac:dyDescent="0.25"/>
    <row r="70" ht="13.5" customHeight="1" x14ac:dyDescent="0.25"/>
    <row r="71" ht="13.5" customHeight="1" x14ac:dyDescent="0.25"/>
    <row r="72" ht="13.5" customHeight="1" x14ac:dyDescent="0.25"/>
    <row r="73" ht="13.5" customHeight="1" x14ac:dyDescent="0.25"/>
    <row r="74" ht="13.5" customHeight="1" x14ac:dyDescent="0.25"/>
    <row r="75" ht="13.5" customHeight="1" x14ac:dyDescent="0.25"/>
    <row r="76" ht="13.5" customHeight="1" x14ac:dyDescent="0.25"/>
    <row r="77" ht="13.5" customHeight="1" x14ac:dyDescent="0.25"/>
    <row r="78" ht="13.5" customHeight="1" x14ac:dyDescent="0.25"/>
    <row r="79" ht="13.5" customHeight="1" x14ac:dyDescent="0.25"/>
    <row r="80" ht="13.5" customHeight="1" x14ac:dyDescent="0.25"/>
    <row r="81" ht="13.5" customHeight="1" x14ac:dyDescent="0.25"/>
    <row r="82" ht="13.5" customHeight="1" x14ac:dyDescent="0.25"/>
    <row r="83" ht="13.5" customHeight="1" x14ac:dyDescent="0.25"/>
    <row r="84" ht="13.5" customHeight="1" x14ac:dyDescent="0.25"/>
    <row r="85" ht="13.5" customHeight="1" x14ac:dyDescent="0.25"/>
    <row r="86" ht="13.5" customHeight="1" x14ac:dyDescent="0.25"/>
    <row r="87" ht="13.5" customHeight="1" x14ac:dyDescent="0.25"/>
    <row r="88" ht="13.5" customHeight="1" x14ac:dyDescent="0.25"/>
    <row r="89" ht="13.5" customHeight="1" x14ac:dyDescent="0.25"/>
    <row r="90" ht="13.5" customHeight="1" x14ac:dyDescent="0.25"/>
    <row r="91" ht="13.5" customHeight="1" x14ac:dyDescent="0.25"/>
    <row r="92" ht="13.5" customHeight="1" x14ac:dyDescent="0.25"/>
    <row r="93" ht="13.5" customHeight="1" x14ac:dyDescent="0.25"/>
    <row r="94" ht="13.5" customHeight="1" x14ac:dyDescent="0.25"/>
    <row r="95" ht="13.5" customHeight="1" x14ac:dyDescent="0.25"/>
    <row r="96" ht="13.5" customHeight="1" x14ac:dyDescent="0.25"/>
    <row r="97" ht="13.5" customHeight="1" x14ac:dyDescent="0.25"/>
    <row r="98" ht="13.5" customHeight="1" x14ac:dyDescent="0.25"/>
    <row r="99" ht="13.5" customHeight="1" x14ac:dyDescent="0.25"/>
    <row r="100" ht="13.5" customHeight="1" x14ac:dyDescent="0.25"/>
    <row r="101" ht="13.5" customHeight="1" x14ac:dyDescent="0.25"/>
    <row r="102" ht="13.5" customHeight="1" x14ac:dyDescent="0.25"/>
    <row r="103" ht="13.5" customHeight="1" x14ac:dyDescent="0.25"/>
    <row r="104" ht="13.5" customHeight="1" x14ac:dyDescent="0.25"/>
    <row r="105" ht="13.5" customHeight="1" x14ac:dyDescent="0.25"/>
    <row r="106" ht="13.5" customHeight="1" x14ac:dyDescent="0.25"/>
    <row r="107" ht="13.5" customHeight="1" x14ac:dyDescent="0.25"/>
    <row r="108" ht="13.5" customHeight="1" x14ac:dyDescent="0.25"/>
    <row r="109" ht="13.5" customHeight="1" x14ac:dyDescent="0.25"/>
    <row r="110" ht="13.5" customHeight="1" x14ac:dyDescent="0.25"/>
    <row r="111" ht="13.5" customHeight="1" x14ac:dyDescent="0.25"/>
    <row r="112" ht="13.5" customHeight="1" x14ac:dyDescent="0.25"/>
    <row r="113" ht="13.5" customHeight="1" x14ac:dyDescent="0.25"/>
    <row r="114" ht="13.5" customHeight="1" x14ac:dyDescent="0.25"/>
    <row r="115" ht="13.5" customHeight="1" x14ac:dyDescent="0.25"/>
    <row r="116" ht="13.5" customHeight="1" x14ac:dyDescent="0.25"/>
    <row r="117" ht="13.5" customHeight="1" x14ac:dyDescent="0.25"/>
    <row r="118" ht="13.5" customHeight="1" x14ac:dyDescent="0.25"/>
    <row r="119" ht="13.5" customHeight="1" x14ac:dyDescent="0.25"/>
    <row r="120" ht="13.5" customHeight="1" x14ac:dyDescent="0.25"/>
    <row r="121" ht="13.5" customHeight="1" x14ac:dyDescent="0.25"/>
    <row r="122" ht="13.5" customHeight="1" x14ac:dyDescent="0.25"/>
    <row r="123" ht="13.5" customHeight="1" x14ac:dyDescent="0.25"/>
    <row r="124" ht="13.5" customHeight="1" x14ac:dyDescent="0.25"/>
    <row r="125" ht="13.5" customHeight="1" x14ac:dyDescent="0.25"/>
    <row r="126" ht="13.5" customHeight="1" x14ac:dyDescent="0.25"/>
    <row r="127" ht="13.5" customHeight="1" x14ac:dyDescent="0.25"/>
    <row r="128" ht="13.5" customHeight="1" x14ac:dyDescent="0.25"/>
    <row r="129" ht="13.5" customHeight="1" x14ac:dyDescent="0.25"/>
    <row r="130" ht="13.5" customHeight="1" x14ac:dyDescent="0.25"/>
    <row r="131" ht="13.5" customHeight="1" x14ac:dyDescent="0.25"/>
    <row r="132" ht="13.5" customHeight="1" x14ac:dyDescent="0.25"/>
    <row r="133" ht="13.5" customHeight="1" x14ac:dyDescent="0.25"/>
    <row r="134" ht="13.5" customHeight="1" x14ac:dyDescent="0.25"/>
    <row r="135" ht="13.5" customHeight="1" x14ac:dyDescent="0.25"/>
    <row r="136" ht="13.5" customHeight="1" x14ac:dyDescent="0.25"/>
    <row r="137" ht="13.5" customHeight="1" x14ac:dyDescent="0.25"/>
    <row r="138" ht="13.5" customHeight="1" x14ac:dyDescent="0.25"/>
    <row r="139" ht="13.5" customHeight="1" x14ac:dyDescent="0.25"/>
    <row r="140" ht="13.5" customHeight="1" x14ac:dyDescent="0.25"/>
    <row r="141" ht="13.5" customHeight="1" x14ac:dyDescent="0.25"/>
    <row r="142" ht="13.5" customHeight="1" x14ac:dyDescent="0.25"/>
    <row r="143" ht="13.5" customHeight="1" x14ac:dyDescent="0.25"/>
    <row r="144" ht="13.5" customHeight="1" x14ac:dyDescent="0.25"/>
    <row r="145" ht="13.5" customHeight="1" x14ac:dyDescent="0.25"/>
    <row r="146" ht="13.5" customHeight="1" x14ac:dyDescent="0.25"/>
    <row r="147" ht="13.5" customHeight="1" x14ac:dyDescent="0.25"/>
    <row r="148" ht="13.5" customHeight="1" x14ac:dyDescent="0.25"/>
    <row r="149" ht="13.5" customHeight="1" x14ac:dyDescent="0.25"/>
    <row r="150" ht="13.5" customHeight="1" x14ac:dyDescent="0.25"/>
    <row r="151" ht="13.5" customHeight="1" x14ac:dyDescent="0.25"/>
    <row r="152" ht="13.5" customHeight="1" x14ac:dyDescent="0.25"/>
    <row r="153" ht="13.5" customHeight="1" x14ac:dyDescent="0.25"/>
    <row r="154" ht="13.5" customHeight="1" x14ac:dyDescent="0.25"/>
    <row r="155" ht="13.5" customHeight="1" x14ac:dyDescent="0.25"/>
    <row r="156" ht="13.5" customHeight="1" x14ac:dyDescent="0.25"/>
    <row r="157" ht="13.5" customHeight="1" x14ac:dyDescent="0.25"/>
    <row r="158" ht="13.5" customHeight="1" x14ac:dyDescent="0.25"/>
    <row r="159" ht="13.5" customHeight="1" x14ac:dyDescent="0.25"/>
    <row r="160" ht="13.5" customHeight="1" x14ac:dyDescent="0.25"/>
    <row r="161" ht="13.5" customHeight="1" x14ac:dyDescent="0.25"/>
    <row r="162" ht="13.5" customHeight="1" x14ac:dyDescent="0.25"/>
    <row r="163" ht="13.5" customHeight="1" x14ac:dyDescent="0.25"/>
    <row r="164" ht="13.5" customHeight="1" x14ac:dyDescent="0.25"/>
    <row r="165" ht="13.5" customHeight="1" x14ac:dyDescent="0.25"/>
    <row r="166" ht="13.5" customHeight="1" x14ac:dyDescent="0.25"/>
    <row r="167" ht="13.5" customHeight="1" x14ac:dyDescent="0.25"/>
    <row r="168" ht="13.5" customHeight="1" x14ac:dyDescent="0.25"/>
    <row r="169" ht="13.5" customHeight="1" x14ac:dyDescent="0.25"/>
    <row r="170" ht="13.5" customHeight="1" x14ac:dyDescent="0.25"/>
    <row r="171" ht="13.5" customHeight="1" x14ac:dyDescent="0.25"/>
    <row r="172" ht="13.5" customHeight="1" x14ac:dyDescent="0.25"/>
    <row r="173" ht="13.5" customHeight="1" x14ac:dyDescent="0.25"/>
    <row r="174" ht="13.5" customHeight="1" x14ac:dyDescent="0.25"/>
    <row r="175" ht="13.5" customHeight="1" x14ac:dyDescent="0.25"/>
    <row r="176" ht="13.5" customHeight="1" x14ac:dyDescent="0.25"/>
    <row r="177" ht="13.5" customHeight="1" x14ac:dyDescent="0.25"/>
    <row r="178" ht="13.5" customHeight="1" x14ac:dyDescent="0.25"/>
    <row r="179" ht="13.5" customHeight="1" x14ac:dyDescent="0.25"/>
    <row r="180" ht="13.5" customHeight="1" x14ac:dyDescent="0.25"/>
    <row r="181" ht="13.5" customHeight="1" x14ac:dyDescent="0.25"/>
    <row r="182" ht="13.5" customHeight="1" x14ac:dyDescent="0.25"/>
    <row r="183" ht="13.5" customHeight="1" x14ac:dyDescent="0.25"/>
    <row r="184" ht="13.5" customHeight="1" x14ac:dyDescent="0.25"/>
    <row r="185" ht="13.5" customHeight="1" x14ac:dyDescent="0.25"/>
    <row r="186" ht="13.5" customHeight="1" x14ac:dyDescent="0.25"/>
    <row r="187" ht="13.5" customHeight="1" x14ac:dyDescent="0.25"/>
    <row r="188" ht="13.5" customHeight="1" x14ac:dyDescent="0.25"/>
    <row r="189" ht="13.5" customHeight="1" x14ac:dyDescent="0.25"/>
    <row r="190" ht="13.5" customHeight="1" x14ac:dyDescent="0.25"/>
    <row r="191" ht="13.5" customHeight="1" x14ac:dyDescent="0.25"/>
    <row r="192" ht="13.5" customHeight="1" x14ac:dyDescent="0.25"/>
    <row r="193" ht="13.5" customHeight="1" x14ac:dyDescent="0.25"/>
    <row r="194" ht="13.5" customHeight="1" x14ac:dyDescent="0.25"/>
    <row r="195" ht="13.5" customHeight="1" x14ac:dyDescent="0.25"/>
    <row r="196" ht="13.5" customHeight="1" x14ac:dyDescent="0.25"/>
    <row r="197" ht="13.5" customHeight="1" x14ac:dyDescent="0.25"/>
    <row r="198" ht="13.5" customHeight="1" x14ac:dyDescent="0.25"/>
    <row r="199" ht="13.5" customHeight="1" x14ac:dyDescent="0.25"/>
    <row r="200" ht="13.5" customHeight="1" x14ac:dyDescent="0.25"/>
    <row r="201" ht="13.5" customHeight="1" x14ac:dyDescent="0.25"/>
    <row r="202" ht="13.5" customHeight="1" x14ac:dyDescent="0.25"/>
    <row r="203" ht="13.5" customHeight="1" x14ac:dyDescent="0.25"/>
    <row r="204" ht="13.5" customHeight="1" x14ac:dyDescent="0.25"/>
    <row r="205" ht="13.5" customHeight="1" x14ac:dyDescent="0.25"/>
    <row r="206" ht="13.5" customHeight="1" x14ac:dyDescent="0.25"/>
    <row r="207" ht="13.5" customHeight="1" x14ac:dyDescent="0.25"/>
    <row r="208" ht="13.5" customHeight="1" x14ac:dyDescent="0.25"/>
    <row r="209" ht="13.5" customHeight="1" x14ac:dyDescent="0.25"/>
    <row r="210" ht="13.5" customHeight="1" x14ac:dyDescent="0.25"/>
    <row r="211" ht="13.5" customHeight="1" x14ac:dyDescent="0.25"/>
    <row r="212" ht="13.5" customHeight="1" x14ac:dyDescent="0.25"/>
    <row r="213" ht="13.5" customHeight="1" x14ac:dyDescent="0.25"/>
    <row r="214" ht="13.5" customHeight="1" x14ac:dyDescent="0.25"/>
    <row r="215" ht="13.5" customHeight="1" x14ac:dyDescent="0.25"/>
    <row r="216" ht="13.5" customHeight="1" x14ac:dyDescent="0.25"/>
    <row r="217" ht="13.5" customHeight="1" x14ac:dyDescent="0.25"/>
    <row r="218" ht="13.5" customHeight="1" x14ac:dyDescent="0.25"/>
    <row r="219" ht="13.5" customHeight="1" x14ac:dyDescent="0.25"/>
    <row r="220" ht="13.5" customHeight="1" x14ac:dyDescent="0.25"/>
    <row r="221" ht="13.5" customHeight="1" x14ac:dyDescent="0.25"/>
    <row r="222" ht="13.5" customHeight="1" x14ac:dyDescent="0.25"/>
    <row r="223" ht="13.5" customHeight="1" x14ac:dyDescent="0.25"/>
    <row r="224" ht="13.5" customHeight="1" x14ac:dyDescent="0.25"/>
    <row r="225" ht="13.5" customHeight="1" x14ac:dyDescent="0.25"/>
    <row r="226" ht="13.5" customHeight="1" x14ac:dyDescent="0.25"/>
    <row r="227" ht="13.5" customHeight="1" x14ac:dyDescent="0.25"/>
    <row r="228" ht="13.5" customHeight="1" x14ac:dyDescent="0.25"/>
    <row r="229" ht="13.5" customHeight="1" x14ac:dyDescent="0.25"/>
    <row r="230" ht="13.5" customHeight="1" x14ac:dyDescent="0.25"/>
    <row r="231" ht="13.5" customHeight="1" x14ac:dyDescent="0.25"/>
    <row r="232" ht="13.5" customHeight="1" x14ac:dyDescent="0.25"/>
    <row r="233" ht="13.5" customHeight="1" x14ac:dyDescent="0.25"/>
    <row r="234" ht="13.5" customHeight="1" x14ac:dyDescent="0.25"/>
    <row r="235" ht="13.5" customHeight="1" x14ac:dyDescent="0.25"/>
    <row r="236" ht="13.5" customHeight="1" x14ac:dyDescent="0.25"/>
    <row r="237" ht="13.5" customHeight="1" x14ac:dyDescent="0.25"/>
    <row r="238" ht="13.5" customHeight="1" x14ac:dyDescent="0.25"/>
    <row r="239" ht="13.5" customHeight="1" x14ac:dyDescent="0.25"/>
    <row r="240" ht="13.5" customHeight="1" x14ac:dyDescent="0.25"/>
    <row r="241" ht="13.5" customHeight="1" x14ac:dyDescent="0.25"/>
    <row r="242" ht="13.5" customHeight="1" x14ac:dyDescent="0.25"/>
    <row r="243" ht="13.5" customHeight="1" x14ac:dyDescent="0.25"/>
    <row r="244" ht="13.5" customHeight="1" x14ac:dyDescent="0.25"/>
    <row r="245" ht="13.5" customHeight="1" x14ac:dyDescent="0.25"/>
    <row r="246" ht="13.5" customHeight="1" x14ac:dyDescent="0.25"/>
    <row r="247" ht="13.5" customHeight="1" x14ac:dyDescent="0.25"/>
    <row r="248" ht="13.5" customHeight="1" x14ac:dyDescent="0.25"/>
    <row r="249" ht="13.5" customHeight="1" x14ac:dyDescent="0.25"/>
    <row r="250" ht="13.5" customHeight="1" x14ac:dyDescent="0.25"/>
    <row r="251" ht="13.5" customHeight="1" x14ac:dyDescent="0.25"/>
    <row r="252" ht="13.5" customHeight="1" x14ac:dyDescent="0.25"/>
    <row r="253" ht="13.5" customHeight="1" x14ac:dyDescent="0.25"/>
    <row r="254" ht="13.5" customHeight="1" x14ac:dyDescent="0.25"/>
    <row r="255" ht="13.5" customHeight="1" x14ac:dyDescent="0.25"/>
    <row r="256" ht="13.5" customHeight="1" x14ac:dyDescent="0.25"/>
    <row r="257" ht="13.5" customHeight="1" x14ac:dyDescent="0.25"/>
    <row r="258" ht="13.5" customHeight="1" x14ac:dyDescent="0.25"/>
    <row r="259" ht="13.5" customHeight="1" x14ac:dyDescent="0.25"/>
    <row r="260" ht="13.5" customHeight="1" x14ac:dyDescent="0.25"/>
    <row r="261" ht="13.5" customHeight="1" x14ac:dyDescent="0.25"/>
    <row r="262" ht="13.5" customHeight="1" x14ac:dyDescent="0.25"/>
    <row r="263" ht="13.5" customHeight="1" x14ac:dyDescent="0.25"/>
    <row r="264" ht="13.5" customHeight="1" x14ac:dyDescent="0.25"/>
    <row r="265" ht="13.5" customHeight="1" x14ac:dyDescent="0.25"/>
    <row r="266" ht="13.5" customHeight="1" x14ac:dyDescent="0.25"/>
    <row r="267" ht="13.5" customHeight="1" x14ac:dyDescent="0.25"/>
    <row r="268" ht="13.5" customHeight="1" x14ac:dyDescent="0.25"/>
    <row r="269" ht="13.5" customHeight="1" x14ac:dyDescent="0.25"/>
    <row r="270" ht="13.5" customHeight="1" x14ac:dyDescent="0.25"/>
    <row r="271" ht="13.5" customHeight="1" x14ac:dyDescent="0.25"/>
    <row r="272" ht="13.5" customHeight="1" x14ac:dyDescent="0.25"/>
    <row r="273" ht="13.5" customHeight="1" x14ac:dyDescent="0.25"/>
    <row r="274" ht="13.5" customHeight="1" x14ac:dyDescent="0.25"/>
    <row r="275" ht="13.5" customHeight="1" x14ac:dyDescent="0.25"/>
    <row r="276" ht="13.5" customHeight="1" x14ac:dyDescent="0.25"/>
    <row r="277" ht="13.5" customHeight="1" x14ac:dyDescent="0.25"/>
    <row r="278" ht="13.5" customHeight="1" x14ac:dyDescent="0.25"/>
    <row r="279" ht="13.5" customHeight="1" x14ac:dyDescent="0.25"/>
    <row r="280" ht="13.5" customHeight="1" x14ac:dyDescent="0.25"/>
    <row r="281" ht="13.5" customHeight="1" x14ac:dyDescent="0.25"/>
    <row r="282" ht="13.5" customHeight="1" x14ac:dyDescent="0.25"/>
    <row r="283" ht="13.5" customHeight="1" x14ac:dyDescent="0.25"/>
    <row r="284" ht="13.5" customHeight="1" x14ac:dyDescent="0.25"/>
    <row r="285" ht="13.5" customHeight="1" x14ac:dyDescent="0.25"/>
    <row r="286" ht="13.5" customHeight="1" x14ac:dyDescent="0.25"/>
    <row r="287" ht="13.5" customHeight="1" x14ac:dyDescent="0.25"/>
    <row r="288" ht="13.5" customHeight="1" x14ac:dyDescent="0.25"/>
    <row r="289" ht="13.5" customHeight="1" x14ac:dyDescent="0.25"/>
    <row r="290" ht="13.5" customHeight="1" x14ac:dyDescent="0.25"/>
    <row r="291" ht="13.5" customHeight="1" x14ac:dyDescent="0.25"/>
    <row r="292" ht="13.5" customHeight="1" x14ac:dyDescent="0.25"/>
    <row r="293" ht="13.5" customHeight="1" x14ac:dyDescent="0.25"/>
    <row r="294" ht="13.5" customHeight="1" x14ac:dyDescent="0.25"/>
    <row r="295" ht="13.5" customHeight="1" x14ac:dyDescent="0.25"/>
    <row r="296" ht="13.5" customHeight="1" x14ac:dyDescent="0.25"/>
    <row r="297" ht="13.5" customHeight="1" x14ac:dyDescent="0.25"/>
    <row r="298" ht="13.5" customHeight="1" x14ac:dyDescent="0.25"/>
    <row r="299" ht="13.5" customHeight="1" x14ac:dyDescent="0.25"/>
    <row r="300" ht="13.5" customHeight="1" x14ac:dyDescent="0.25"/>
    <row r="301" ht="13.5" customHeight="1" x14ac:dyDescent="0.25"/>
    <row r="302" ht="13.5" customHeight="1" x14ac:dyDescent="0.25"/>
    <row r="303" ht="13.5" customHeight="1" x14ac:dyDescent="0.25"/>
    <row r="304" ht="13.5" customHeight="1" x14ac:dyDescent="0.25"/>
    <row r="305" ht="13.5" customHeight="1" x14ac:dyDescent="0.25"/>
    <row r="306" ht="13.5" customHeight="1" x14ac:dyDescent="0.25"/>
    <row r="307" ht="13.5" customHeight="1" x14ac:dyDescent="0.25"/>
    <row r="308" ht="13.5" customHeight="1" x14ac:dyDescent="0.25"/>
    <row r="309" ht="13.5" customHeight="1" x14ac:dyDescent="0.25"/>
    <row r="310" ht="13.5" customHeight="1" x14ac:dyDescent="0.25"/>
    <row r="311" ht="13.5" customHeight="1" x14ac:dyDescent="0.25"/>
    <row r="312" ht="13.5" customHeight="1" x14ac:dyDescent="0.25"/>
    <row r="313" ht="13.5" customHeight="1" x14ac:dyDescent="0.25"/>
    <row r="314" ht="13.5" customHeight="1" x14ac:dyDescent="0.25"/>
    <row r="315" ht="13.5" customHeight="1" x14ac:dyDescent="0.25"/>
    <row r="316" ht="13.5" customHeight="1" x14ac:dyDescent="0.25"/>
    <row r="317" ht="13.5" customHeight="1" x14ac:dyDescent="0.25"/>
    <row r="318" ht="13.5" customHeight="1" x14ac:dyDescent="0.25"/>
    <row r="319" ht="13.5" customHeight="1" x14ac:dyDescent="0.25"/>
    <row r="320" ht="13.5" customHeight="1" x14ac:dyDescent="0.25"/>
    <row r="321" ht="13.5" customHeight="1" x14ac:dyDescent="0.25"/>
    <row r="322" ht="13.5" customHeight="1" x14ac:dyDescent="0.25"/>
    <row r="323" ht="13.5" customHeight="1" x14ac:dyDescent="0.25"/>
    <row r="324" ht="13.5" customHeight="1" x14ac:dyDescent="0.25"/>
    <row r="325" ht="13.5" customHeight="1" x14ac:dyDescent="0.25"/>
    <row r="326" ht="13.5" customHeight="1" x14ac:dyDescent="0.25"/>
    <row r="327" ht="13.5" customHeight="1" x14ac:dyDescent="0.25"/>
    <row r="328" ht="13.5" customHeight="1" x14ac:dyDescent="0.25"/>
    <row r="329" ht="13.5" customHeight="1" x14ac:dyDescent="0.25"/>
    <row r="330" ht="13.5" customHeight="1" x14ac:dyDescent="0.25"/>
    <row r="331" ht="13.5" customHeight="1" x14ac:dyDescent="0.25"/>
    <row r="332" ht="13.5" customHeight="1" x14ac:dyDescent="0.25"/>
    <row r="333" ht="13.5" customHeight="1" x14ac:dyDescent="0.25"/>
    <row r="334" ht="13.5" customHeight="1" x14ac:dyDescent="0.25"/>
    <row r="335" ht="13.5" customHeight="1" x14ac:dyDescent="0.25"/>
    <row r="336" ht="13.5" customHeight="1" x14ac:dyDescent="0.25"/>
    <row r="337" ht="13.5" customHeight="1" x14ac:dyDescent="0.25"/>
    <row r="338" ht="13.5" customHeight="1" x14ac:dyDescent="0.25"/>
    <row r="339" ht="13.5" customHeight="1" x14ac:dyDescent="0.25"/>
    <row r="340" ht="13.5" customHeight="1" x14ac:dyDescent="0.25"/>
    <row r="341" ht="13.5" customHeight="1" x14ac:dyDescent="0.25"/>
    <row r="342" ht="13.5" customHeight="1" x14ac:dyDescent="0.25"/>
    <row r="343" ht="13.5" customHeight="1" x14ac:dyDescent="0.25"/>
    <row r="344" ht="13.5" customHeight="1" x14ac:dyDescent="0.25"/>
    <row r="345" ht="13.5" customHeight="1" x14ac:dyDescent="0.25"/>
    <row r="346" ht="13.5" customHeight="1" x14ac:dyDescent="0.25"/>
    <row r="347" ht="13.5" customHeight="1" x14ac:dyDescent="0.25"/>
    <row r="348" ht="13.5" customHeight="1" x14ac:dyDescent="0.25"/>
    <row r="349" ht="13.5" customHeight="1" x14ac:dyDescent="0.25"/>
    <row r="350" ht="13.5" customHeight="1" x14ac:dyDescent="0.25"/>
    <row r="351" ht="13.5" customHeight="1" x14ac:dyDescent="0.25"/>
    <row r="352" ht="13.5" customHeight="1" x14ac:dyDescent="0.25"/>
    <row r="353" ht="13.5" customHeight="1" x14ac:dyDescent="0.25"/>
    <row r="354" ht="13.5" customHeight="1" x14ac:dyDescent="0.25"/>
    <row r="355" ht="13.5" customHeight="1" x14ac:dyDescent="0.25"/>
    <row r="356" ht="13.5" customHeight="1" x14ac:dyDescent="0.25"/>
    <row r="357" ht="13.5" customHeight="1" x14ac:dyDescent="0.25"/>
    <row r="358" ht="13.5" customHeight="1" x14ac:dyDescent="0.25"/>
    <row r="359" ht="13.5" customHeight="1" x14ac:dyDescent="0.25"/>
    <row r="360" ht="13.5" customHeight="1" x14ac:dyDescent="0.25"/>
    <row r="361" ht="13.5" customHeight="1" x14ac:dyDescent="0.25"/>
    <row r="362" ht="13.5" customHeight="1" x14ac:dyDescent="0.25"/>
    <row r="363" ht="13.5" customHeight="1" x14ac:dyDescent="0.25"/>
    <row r="364" ht="13.5" customHeight="1" x14ac:dyDescent="0.25"/>
    <row r="365" ht="13.5" customHeight="1" x14ac:dyDescent="0.25"/>
    <row r="366" ht="13.5" customHeight="1" x14ac:dyDescent="0.25"/>
    <row r="367" ht="13.5" customHeight="1" x14ac:dyDescent="0.25"/>
    <row r="368" ht="13.5" customHeight="1" x14ac:dyDescent="0.25"/>
    <row r="369" ht="13.5" customHeight="1" x14ac:dyDescent="0.25"/>
    <row r="370" ht="13.5" customHeight="1" x14ac:dyDescent="0.25"/>
    <row r="371" ht="13.5" customHeight="1" x14ac:dyDescent="0.25"/>
    <row r="372" ht="13.5" customHeight="1" x14ac:dyDescent="0.25"/>
    <row r="373" ht="13.5" customHeight="1" x14ac:dyDescent="0.25"/>
    <row r="374" ht="13.5" customHeight="1" x14ac:dyDescent="0.25"/>
    <row r="375" ht="13.5" customHeight="1" x14ac:dyDescent="0.25"/>
    <row r="376" ht="13.5" customHeight="1" x14ac:dyDescent="0.25"/>
    <row r="377" ht="13.5" customHeight="1" x14ac:dyDescent="0.25"/>
    <row r="378" ht="13.5" customHeight="1" x14ac:dyDescent="0.25"/>
    <row r="379" ht="13.5" customHeight="1" x14ac:dyDescent="0.25"/>
    <row r="380" ht="13.5" customHeight="1" x14ac:dyDescent="0.25"/>
    <row r="381" ht="13.5" customHeight="1" x14ac:dyDescent="0.25"/>
    <row r="382" ht="13.5" customHeight="1" x14ac:dyDescent="0.25"/>
    <row r="383" ht="13.5" customHeight="1" x14ac:dyDescent="0.25"/>
    <row r="384" ht="13.5" customHeight="1" x14ac:dyDescent="0.25"/>
    <row r="385" ht="13.5" customHeight="1" x14ac:dyDescent="0.25"/>
    <row r="386" ht="13.5" customHeight="1" x14ac:dyDescent="0.25"/>
    <row r="387" ht="13.5" customHeight="1" x14ac:dyDescent="0.25"/>
    <row r="388" ht="13.5" customHeight="1" x14ac:dyDescent="0.25"/>
    <row r="389" ht="13.5" customHeight="1" x14ac:dyDescent="0.25"/>
    <row r="390" ht="13.5" customHeight="1" x14ac:dyDescent="0.25"/>
    <row r="391" ht="13.5" customHeight="1" x14ac:dyDescent="0.25"/>
    <row r="392" ht="13.5" customHeight="1" x14ac:dyDescent="0.25"/>
    <row r="393" ht="13.5" customHeight="1" x14ac:dyDescent="0.25"/>
    <row r="394" ht="13.5" customHeight="1" x14ac:dyDescent="0.25"/>
    <row r="395" ht="13.5" customHeight="1" x14ac:dyDescent="0.25"/>
    <row r="396" ht="13.5" customHeight="1" x14ac:dyDescent="0.25"/>
    <row r="397" ht="13.5" customHeight="1" x14ac:dyDescent="0.25"/>
    <row r="398" ht="13.5" customHeight="1" x14ac:dyDescent="0.25"/>
    <row r="399" ht="13.5" customHeight="1" x14ac:dyDescent="0.25"/>
    <row r="400" ht="13.5" customHeight="1" x14ac:dyDescent="0.25"/>
    <row r="401" ht="13.5" customHeight="1" x14ac:dyDescent="0.25"/>
    <row r="402" ht="13.5" customHeight="1" x14ac:dyDescent="0.25"/>
    <row r="403" ht="13.5" customHeight="1" x14ac:dyDescent="0.25"/>
    <row r="404" ht="13.5" customHeight="1" x14ac:dyDescent="0.25"/>
    <row r="405" ht="13.5" customHeight="1" x14ac:dyDescent="0.25"/>
    <row r="406" ht="13.5" customHeight="1" x14ac:dyDescent="0.25"/>
    <row r="407" ht="13.5" customHeight="1" x14ac:dyDescent="0.25"/>
    <row r="408" ht="13.5" customHeight="1" x14ac:dyDescent="0.25"/>
    <row r="409" ht="13.5" customHeight="1" x14ac:dyDescent="0.25"/>
    <row r="410" ht="13.5" customHeight="1" x14ac:dyDescent="0.25"/>
    <row r="411" ht="13.5" customHeight="1" x14ac:dyDescent="0.25"/>
    <row r="412" ht="13.5" customHeight="1" x14ac:dyDescent="0.25"/>
    <row r="413" ht="13.5" customHeight="1" x14ac:dyDescent="0.25"/>
    <row r="414" ht="13.5" customHeight="1" x14ac:dyDescent="0.25"/>
    <row r="415" ht="13.5" customHeight="1" x14ac:dyDescent="0.25"/>
    <row r="416" ht="13.5" customHeight="1" x14ac:dyDescent="0.25"/>
    <row r="417" ht="13.5" customHeight="1" x14ac:dyDescent="0.25"/>
    <row r="418" ht="13.5" customHeight="1" x14ac:dyDescent="0.25"/>
    <row r="419" ht="13.5" customHeight="1" x14ac:dyDescent="0.25"/>
    <row r="420" ht="13.5" customHeight="1" x14ac:dyDescent="0.25"/>
    <row r="421" ht="13.5" customHeight="1" x14ac:dyDescent="0.25"/>
    <row r="422" ht="13.5" customHeight="1" x14ac:dyDescent="0.25"/>
    <row r="423" ht="13.5" customHeight="1" x14ac:dyDescent="0.25"/>
    <row r="424" ht="13.5" customHeight="1" x14ac:dyDescent="0.25"/>
    <row r="425" ht="13.5" customHeight="1" x14ac:dyDescent="0.25"/>
    <row r="426" ht="13.5" customHeight="1" x14ac:dyDescent="0.25"/>
    <row r="427" ht="13.5" customHeight="1" x14ac:dyDescent="0.25"/>
    <row r="428" ht="13.5" customHeight="1" x14ac:dyDescent="0.25"/>
    <row r="429" ht="13.5" customHeight="1" x14ac:dyDescent="0.25"/>
    <row r="430" ht="13.5" customHeight="1" x14ac:dyDescent="0.25"/>
    <row r="431" ht="13.5" customHeight="1" x14ac:dyDescent="0.25"/>
    <row r="432" ht="13.5" customHeight="1" x14ac:dyDescent="0.25"/>
    <row r="433" ht="13.5" customHeight="1" x14ac:dyDescent="0.25"/>
    <row r="434" ht="13.5" customHeight="1" x14ac:dyDescent="0.25"/>
    <row r="435" ht="13.5" customHeight="1" x14ac:dyDescent="0.25"/>
    <row r="436" ht="13.5" customHeight="1" x14ac:dyDescent="0.25"/>
    <row r="437" ht="13.5" customHeight="1" x14ac:dyDescent="0.25"/>
    <row r="438" ht="13.5" customHeight="1" x14ac:dyDescent="0.25"/>
    <row r="439" ht="13.5" customHeight="1" x14ac:dyDescent="0.25"/>
    <row r="440" ht="13.5" customHeight="1" x14ac:dyDescent="0.25"/>
    <row r="441" ht="13.5" customHeight="1" x14ac:dyDescent="0.25"/>
    <row r="442" ht="13.5" customHeight="1" x14ac:dyDescent="0.25"/>
    <row r="443" ht="13.5" customHeight="1" x14ac:dyDescent="0.25"/>
    <row r="444" ht="13.5" customHeight="1" x14ac:dyDescent="0.25"/>
    <row r="445" ht="13.5" customHeight="1" x14ac:dyDescent="0.25"/>
    <row r="446" ht="13.5" customHeight="1" x14ac:dyDescent="0.25"/>
    <row r="447" ht="13.5" customHeight="1" x14ac:dyDescent="0.25"/>
    <row r="448" ht="13.5" customHeight="1" x14ac:dyDescent="0.25"/>
    <row r="449" ht="13.5" customHeight="1" x14ac:dyDescent="0.25"/>
    <row r="450" ht="13.5" customHeight="1" x14ac:dyDescent="0.25"/>
    <row r="451" ht="13.5" customHeight="1" x14ac:dyDescent="0.25"/>
    <row r="452" ht="13.5" customHeight="1" x14ac:dyDescent="0.25"/>
    <row r="453" ht="13.5" customHeight="1" x14ac:dyDescent="0.25"/>
    <row r="454" ht="13.5" customHeight="1" x14ac:dyDescent="0.25"/>
    <row r="455" ht="13.5" customHeight="1" x14ac:dyDescent="0.25"/>
    <row r="456" ht="13.5" customHeight="1" x14ac:dyDescent="0.25"/>
    <row r="457" ht="13.5" customHeight="1" x14ac:dyDescent="0.25"/>
    <row r="458" ht="13.5" customHeight="1" x14ac:dyDescent="0.25"/>
    <row r="459" ht="13.5" customHeight="1" x14ac:dyDescent="0.25"/>
    <row r="460" ht="13.5" customHeight="1" x14ac:dyDescent="0.25"/>
    <row r="461" ht="13.5" customHeight="1" x14ac:dyDescent="0.25"/>
    <row r="462" ht="13.5" customHeight="1" x14ac:dyDescent="0.25"/>
    <row r="463" ht="13.5" customHeight="1" x14ac:dyDescent="0.25"/>
    <row r="464" ht="13.5" customHeight="1" x14ac:dyDescent="0.25"/>
    <row r="465" ht="13.5" customHeight="1" x14ac:dyDescent="0.25"/>
    <row r="466" ht="13.5" customHeight="1" x14ac:dyDescent="0.25"/>
    <row r="467" ht="13.5" customHeight="1" x14ac:dyDescent="0.25"/>
    <row r="468" ht="13.5" customHeight="1" x14ac:dyDescent="0.25"/>
    <row r="469" ht="13.5" customHeight="1" x14ac:dyDescent="0.25"/>
    <row r="470" ht="13.5" customHeight="1" x14ac:dyDescent="0.25"/>
    <row r="471" ht="13.5" customHeight="1" x14ac:dyDescent="0.25"/>
    <row r="472" ht="13.5" customHeight="1" x14ac:dyDescent="0.25"/>
    <row r="473" ht="13.5" customHeight="1" x14ac:dyDescent="0.25"/>
    <row r="474" ht="13.5" customHeight="1" x14ac:dyDescent="0.25"/>
    <row r="475" ht="13.5" customHeight="1" x14ac:dyDescent="0.25"/>
    <row r="476" ht="13.5" customHeight="1" x14ac:dyDescent="0.25"/>
    <row r="477" ht="13.5" customHeight="1" x14ac:dyDescent="0.25"/>
    <row r="478" ht="13.5" customHeight="1" x14ac:dyDescent="0.25"/>
    <row r="479" ht="13.5" customHeight="1" x14ac:dyDescent="0.25"/>
    <row r="480" ht="13.5" customHeight="1" x14ac:dyDescent="0.25"/>
    <row r="481" ht="13.5" customHeight="1" x14ac:dyDescent="0.25"/>
    <row r="482" ht="13.5" customHeight="1" x14ac:dyDescent="0.25"/>
    <row r="483" ht="13.5" customHeight="1" x14ac:dyDescent="0.25"/>
    <row r="484" ht="13.5" customHeight="1" x14ac:dyDescent="0.25"/>
    <row r="485" ht="13.5" customHeight="1" x14ac:dyDescent="0.25"/>
    <row r="486" ht="13.5" customHeight="1" x14ac:dyDescent="0.25"/>
    <row r="487" ht="13.5" customHeight="1" x14ac:dyDescent="0.25"/>
    <row r="488" ht="13.5" customHeight="1" x14ac:dyDescent="0.25"/>
    <row r="489" ht="13.5" customHeight="1" x14ac:dyDescent="0.25"/>
    <row r="490" ht="13.5" customHeight="1" x14ac:dyDescent="0.25"/>
    <row r="491" ht="13.5" customHeight="1" x14ac:dyDescent="0.25"/>
    <row r="492" ht="13.5" customHeight="1" x14ac:dyDescent="0.25"/>
    <row r="493" ht="13.5" customHeight="1" x14ac:dyDescent="0.25"/>
    <row r="494" ht="13.5" customHeight="1" x14ac:dyDescent="0.25"/>
    <row r="495" ht="13.5" customHeight="1" x14ac:dyDescent="0.25"/>
    <row r="496" ht="13.5" customHeight="1" x14ac:dyDescent="0.25"/>
    <row r="497" ht="13.5" customHeight="1" x14ac:dyDescent="0.25"/>
    <row r="498" ht="13.5" customHeight="1" x14ac:dyDescent="0.25"/>
    <row r="499" ht="13.5" customHeight="1" x14ac:dyDescent="0.25"/>
    <row r="500" ht="13.5" customHeight="1" x14ac:dyDescent="0.25"/>
    <row r="501" ht="13.5" customHeight="1" x14ac:dyDescent="0.25"/>
    <row r="502" ht="13.5" customHeight="1" x14ac:dyDescent="0.25"/>
    <row r="503" ht="13.5" customHeight="1" x14ac:dyDescent="0.25"/>
    <row r="504" ht="13.5" customHeight="1" x14ac:dyDescent="0.25"/>
    <row r="505" ht="13.5" customHeight="1" x14ac:dyDescent="0.25"/>
    <row r="506" ht="13.5" customHeight="1" x14ac:dyDescent="0.25"/>
    <row r="507" ht="13.5" customHeight="1" x14ac:dyDescent="0.25"/>
    <row r="508" ht="13.5" customHeight="1" x14ac:dyDescent="0.25"/>
    <row r="509" ht="13.5" customHeight="1" x14ac:dyDescent="0.25"/>
    <row r="510" ht="13.5" customHeight="1" x14ac:dyDescent="0.25"/>
    <row r="511" ht="13.5" customHeight="1" x14ac:dyDescent="0.25"/>
    <row r="512" ht="13.5" customHeight="1" x14ac:dyDescent="0.25"/>
    <row r="513" ht="13.5" customHeight="1" x14ac:dyDescent="0.25"/>
    <row r="514" ht="13.5" customHeight="1" x14ac:dyDescent="0.25"/>
    <row r="515" ht="13.5" customHeight="1" x14ac:dyDescent="0.25"/>
    <row r="516" ht="13.5" customHeight="1" x14ac:dyDescent="0.25"/>
    <row r="517" ht="13.5" customHeight="1" x14ac:dyDescent="0.25"/>
    <row r="518" ht="13.5" customHeight="1" x14ac:dyDescent="0.25"/>
    <row r="519" ht="13.5" customHeight="1" x14ac:dyDescent="0.25"/>
    <row r="520" ht="13.5" customHeight="1" x14ac:dyDescent="0.25"/>
    <row r="521" ht="13.5" customHeight="1" x14ac:dyDescent="0.25"/>
    <row r="522" ht="13.5" customHeight="1" x14ac:dyDescent="0.25"/>
    <row r="523" ht="13.5" customHeight="1" x14ac:dyDescent="0.25"/>
    <row r="524" ht="13.5" customHeight="1" x14ac:dyDescent="0.25"/>
    <row r="525" ht="13.5" customHeight="1" x14ac:dyDescent="0.25"/>
    <row r="526" ht="13.5" customHeight="1" x14ac:dyDescent="0.25"/>
    <row r="527" ht="13.5" customHeight="1" x14ac:dyDescent="0.25"/>
    <row r="528" ht="13.5" customHeight="1" x14ac:dyDescent="0.25"/>
    <row r="529" ht="13.5" customHeight="1" x14ac:dyDescent="0.25"/>
    <row r="530" ht="13.5" customHeight="1" x14ac:dyDescent="0.25"/>
    <row r="531" ht="13.5" customHeight="1" x14ac:dyDescent="0.25"/>
    <row r="532" ht="13.5" customHeight="1" x14ac:dyDescent="0.25"/>
    <row r="533" ht="13.5" customHeight="1" x14ac:dyDescent="0.25"/>
    <row r="534" ht="13.5" customHeight="1" x14ac:dyDescent="0.25"/>
    <row r="535" ht="13.5" customHeight="1" x14ac:dyDescent="0.25"/>
    <row r="536" ht="13.5" customHeight="1" x14ac:dyDescent="0.25"/>
    <row r="537" ht="13.5" customHeight="1" x14ac:dyDescent="0.25"/>
    <row r="538" ht="13.5" customHeight="1" x14ac:dyDescent="0.25"/>
    <row r="539" ht="13.5" customHeight="1" x14ac:dyDescent="0.25"/>
    <row r="540" ht="13.5" customHeight="1" x14ac:dyDescent="0.25"/>
    <row r="541" ht="13.5" customHeight="1" x14ac:dyDescent="0.25"/>
    <row r="542" ht="13.5" customHeight="1" x14ac:dyDescent="0.25"/>
    <row r="543" ht="13.5" customHeight="1" x14ac:dyDescent="0.25"/>
    <row r="544" ht="13.5" customHeight="1" x14ac:dyDescent="0.25"/>
    <row r="545" ht="13.5" customHeight="1" x14ac:dyDescent="0.25"/>
    <row r="546" ht="13.5" customHeight="1" x14ac:dyDescent="0.25"/>
    <row r="547" ht="13.5" customHeight="1" x14ac:dyDescent="0.25"/>
    <row r="548" ht="13.5" customHeight="1" x14ac:dyDescent="0.25"/>
    <row r="549" ht="13.5" customHeight="1" x14ac:dyDescent="0.25"/>
    <row r="550" ht="13.5" customHeight="1" x14ac:dyDescent="0.25"/>
    <row r="551" ht="13.5" customHeight="1" x14ac:dyDescent="0.25"/>
    <row r="552" ht="13.5" customHeight="1" x14ac:dyDescent="0.25"/>
    <row r="553" ht="13.5" customHeight="1" x14ac:dyDescent="0.25"/>
    <row r="554" ht="13.5" customHeight="1" x14ac:dyDescent="0.25"/>
    <row r="555" ht="13.5" customHeight="1" x14ac:dyDescent="0.25"/>
    <row r="556" ht="13.5" customHeight="1" x14ac:dyDescent="0.25"/>
    <row r="557" ht="13.5" customHeight="1" x14ac:dyDescent="0.25"/>
    <row r="558" ht="13.5" customHeight="1" x14ac:dyDescent="0.25"/>
    <row r="559" ht="13.5" customHeight="1" x14ac:dyDescent="0.25"/>
    <row r="560" ht="13.5" customHeight="1" x14ac:dyDescent="0.25"/>
    <row r="561" ht="13.5" customHeight="1" x14ac:dyDescent="0.25"/>
    <row r="562" ht="13.5" customHeight="1" x14ac:dyDescent="0.25"/>
    <row r="563" ht="13.5" customHeight="1" x14ac:dyDescent="0.25"/>
    <row r="564" ht="13.5" customHeight="1" x14ac:dyDescent="0.25"/>
    <row r="565" ht="13.5" customHeight="1" x14ac:dyDescent="0.25"/>
    <row r="566" ht="13.5" customHeight="1" x14ac:dyDescent="0.25"/>
    <row r="567" ht="13.5" customHeight="1" x14ac:dyDescent="0.25"/>
    <row r="568" ht="13.5" customHeight="1" x14ac:dyDescent="0.25"/>
    <row r="569" ht="13.5" customHeight="1" x14ac:dyDescent="0.25"/>
    <row r="570" ht="13.5" customHeight="1" x14ac:dyDescent="0.25"/>
    <row r="571" ht="13.5" customHeight="1" x14ac:dyDescent="0.25"/>
    <row r="572" ht="13.5" customHeight="1" x14ac:dyDescent="0.25"/>
    <row r="573" ht="13.5" customHeight="1" x14ac:dyDescent="0.25"/>
    <row r="574" ht="13.5" customHeight="1" x14ac:dyDescent="0.25"/>
    <row r="575" ht="13.5" customHeight="1" x14ac:dyDescent="0.25"/>
    <row r="576" ht="13.5" customHeight="1" x14ac:dyDescent="0.25"/>
    <row r="577" ht="13.5" customHeight="1" x14ac:dyDescent="0.25"/>
    <row r="578" ht="13.5" customHeight="1" x14ac:dyDescent="0.25"/>
    <row r="579" ht="13.5" customHeight="1" x14ac:dyDescent="0.25"/>
    <row r="580" ht="13.5" customHeight="1" x14ac:dyDescent="0.25"/>
    <row r="581" ht="13.5" customHeight="1" x14ac:dyDescent="0.25"/>
    <row r="582" ht="13.5" customHeight="1" x14ac:dyDescent="0.25"/>
    <row r="583" ht="13.5" customHeight="1" x14ac:dyDescent="0.25"/>
    <row r="584" ht="13.5" customHeight="1" x14ac:dyDescent="0.25"/>
    <row r="585" ht="13.5" customHeight="1" x14ac:dyDescent="0.25"/>
    <row r="586" ht="13.5" customHeight="1" x14ac:dyDescent="0.25"/>
    <row r="587" ht="13.5" customHeight="1" x14ac:dyDescent="0.25"/>
    <row r="588" ht="13.5" customHeight="1" x14ac:dyDescent="0.25"/>
    <row r="589" ht="13.5" customHeight="1" x14ac:dyDescent="0.25"/>
    <row r="590" ht="13.5" customHeight="1" x14ac:dyDescent="0.25"/>
    <row r="591" ht="13.5" customHeight="1" x14ac:dyDescent="0.25"/>
    <row r="592" ht="13.5" customHeight="1" x14ac:dyDescent="0.25"/>
    <row r="593" ht="13.5" customHeight="1" x14ac:dyDescent="0.25"/>
    <row r="594" ht="13.5" customHeight="1" x14ac:dyDescent="0.25"/>
    <row r="595" ht="13.5" customHeight="1" x14ac:dyDescent="0.25"/>
    <row r="596" ht="13.5" customHeight="1" x14ac:dyDescent="0.25"/>
    <row r="597" ht="13.5" customHeight="1" x14ac:dyDescent="0.25"/>
    <row r="598" ht="13.5" customHeight="1" x14ac:dyDescent="0.25"/>
    <row r="599" ht="13.5" customHeight="1" x14ac:dyDescent="0.25"/>
    <row r="600" ht="13.5" customHeight="1" x14ac:dyDescent="0.25"/>
    <row r="601" ht="13.5" customHeight="1" x14ac:dyDescent="0.25"/>
    <row r="602" ht="13.5" customHeight="1" x14ac:dyDescent="0.25"/>
    <row r="603" ht="13.5" customHeight="1" x14ac:dyDescent="0.25"/>
    <row r="604" ht="13.5" customHeight="1" x14ac:dyDescent="0.25"/>
    <row r="605" ht="13.5" customHeight="1" x14ac:dyDescent="0.25"/>
    <row r="606" ht="13.5" customHeight="1" x14ac:dyDescent="0.25"/>
    <row r="607" ht="13.5" customHeight="1" x14ac:dyDescent="0.25"/>
    <row r="608" ht="13.5" customHeight="1" x14ac:dyDescent="0.25"/>
    <row r="609" ht="13.5" customHeight="1" x14ac:dyDescent="0.25"/>
    <row r="610" ht="13.5" customHeight="1" x14ac:dyDescent="0.25"/>
    <row r="611" ht="13.5" customHeight="1" x14ac:dyDescent="0.25"/>
    <row r="612" ht="13.5" customHeight="1" x14ac:dyDescent="0.25"/>
    <row r="613" ht="13.5" customHeight="1" x14ac:dyDescent="0.25"/>
    <row r="614" ht="13.5" customHeight="1" x14ac:dyDescent="0.25"/>
    <row r="615" ht="13.5" customHeight="1" x14ac:dyDescent="0.25"/>
    <row r="616" ht="13.5" customHeight="1" x14ac:dyDescent="0.25"/>
    <row r="617" ht="13.5" customHeight="1" x14ac:dyDescent="0.25"/>
    <row r="618" ht="13.5" customHeight="1" x14ac:dyDescent="0.25"/>
    <row r="619" ht="13.5" customHeight="1" x14ac:dyDescent="0.25"/>
    <row r="620" ht="13.5" customHeight="1" x14ac:dyDescent="0.25"/>
    <row r="621" ht="13.5" customHeight="1" x14ac:dyDescent="0.25"/>
    <row r="622" ht="13.5" customHeight="1" x14ac:dyDescent="0.25"/>
    <row r="623" ht="13.5" customHeight="1" x14ac:dyDescent="0.25"/>
    <row r="624" ht="13.5" customHeight="1" x14ac:dyDescent="0.25"/>
    <row r="625" ht="13.5" customHeight="1" x14ac:dyDescent="0.25"/>
    <row r="626" ht="13.5" customHeight="1" x14ac:dyDescent="0.25"/>
    <row r="627" ht="13.5" customHeight="1" x14ac:dyDescent="0.25"/>
    <row r="628" ht="13.5" customHeight="1" x14ac:dyDescent="0.25"/>
    <row r="629" ht="13.5" customHeight="1" x14ac:dyDescent="0.25"/>
    <row r="630" ht="13.5" customHeight="1" x14ac:dyDescent="0.25"/>
    <row r="631" ht="13.5" customHeight="1" x14ac:dyDescent="0.25"/>
    <row r="632" ht="13.5" customHeight="1" x14ac:dyDescent="0.25"/>
    <row r="633" ht="13.5" customHeight="1" x14ac:dyDescent="0.25"/>
    <row r="634" ht="13.5" customHeight="1" x14ac:dyDescent="0.25"/>
    <row r="635" ht="13.5" customHeight="1" x14ac:dyDescent="0.25"/>
    <row r="636" ht="13.5" customHeight="1" x14ac:dyDescent="0.25"/>
    <row r="637" ht="13.5" customHeight="1" x14ac:dyDescent="0.25"/>
    <row r="638" ht="13.5" customHeight="1" x14ac:dyDescent="0.25"/>
    <row r="639" ht="13.5" customHeight="1" x14ac:dyDescent="0.25"/>
    <row r="640" ht="13.5" customHeight="1" x14ac:dyDescent="0.25"/>
    <row r="641" ht="13.5" customHeight="1" x14ac:dyDescent="0.25"/>
    <row r="642" ht="13.5" customHeight="1" x14ac:dyDescent="0.25"/>
    <row r="643" ht="13.5" customHeight="1" x14ac:dyDescent="0.25"/>
    <row r="644" ht="13.5" customHeight="1" x14ac:dyDescent="0.25"/>
    <row r="645" ht="13.5" customHeight="1" x14ac:dyDescent="0.25"/>
    <row r="646" ht="13.5" customHeight="1" x14ac:dyDescent="0.25"/>
    <row r="647" ht="13.5" customHeight="1" x14ac:dyDescent="0.25"/>
    <row r="648" ht="13.5" customHeight="1" x14ac:dyDescent="0.25"/>
    <row r="649" ht="13.5" customHeight="1" x14ac:dyDescent="0.25"/>
    <row r="650" ht="13.5" customHeight="1" x14ac:dyDescent="0.25"/>
    <row r="651" ht="13.5" customHeight="1" x14ac:dyDescent="0.25"/>
    <row r="652" ht="13.5" customHeight="1" x14ac:dyDescent="0.25"/>
    <row r="653" ht="13.5" customHeight="1" x14ac:dyDescent="0.25"/>
    <row r="654" ht="13.5" customHeight="1" x14ac:dyDescent="0.25"/>
    <row r="655" ht="13.5" customHeight="1" x14ac:dyDescent="0.25"/>
    <row r="656" ht="13.5" customHeight="1" x14ac:dyDescent="0.25"/>
    <row r="657" ht="13.5" customHeight="1" x14ac:dyDescent="0.25"/>
    <row r="658" ht="13.5" customHeight="1" x14ac:dyDescent="0.25"/>
    <row r="659" ht="13.5" customHeight="1" x14ac:dyDescent="0.25"/>
    <row r="660" ht="13.5" customHeight="1" x14ac:dyDescent="0.25"/>
    <row r="661" ht="13.5" customHeight="1" x14ac:dyDescent="0.25"/>
    <row r="662" ht="13.5" customHeight="1" x14ac:dyDescent="0.25"/>
    <row r="663" ht="13.5" customHeight="1" x14ac:dyDescent="0.25"/>
    <row r="664" ht="13.5" customHeight="1" x14ac:dyDescent="0.25"/>
    <row r="665" ht="13.5" customHeight="1" x14ac:dyDescent="0.25"/>
    <row r="666" ht="13.5" customHeight="1" x14ac:dyDescent="0.25"/>
    <row r="667" ht="13.5" customHeight="1" x14ac:dyDescent="0.25"/>
    <row r="668" ht="13.5" customHeight="1" x14ac:dyDescent="0.25"/>
    <row r="669" ht="13.5" customHeight="1" x14ac:dyDescent="0.25"/>
    <row r="670" ht="13.5" customHeight="1" x14ac:dyDescent="0.25"/>
    <row r="671" ht="13.5" customHeight="1" x14ac:dyDescent="0.25"/>
    <row r="672" ht="13.5" customHeight="1" x14ac:dyDescent="0.25"/>
    <row r="673" ht="13.5" customHeight="1" x14ac:dyDescent="0.25"/>
    <row r="674" ht="13.5" customHeight="1" x14ac:dyDescent="0.25"/>
    <row r="675" ht="13.5" customHeight="1" x14ac:dyDescent="0.25"/>
    <row r="676" ht="13.5" customHeight="1" x14ac:dyDescent="0.25"/>
    <row r="677" ht="13.5" customHeight="1" x14ac:dyDescent="0.25"/>
    <row r="678" ht="13.5" customHeight="1" x14ac:dyDescent="0.25"/>
    <row r="679" ht="13.5" customHeight="1" x14ac:dyDescent="0.25"/>
    <row r="680" ht="13.5" customHeight="1" x14ac:dyDescent="0.25"/>
    <row r="681" ht="13.5" customHeight="1" x14ac:dyDescent="0.25"/>
    <row r="682" ht="13.5" customHeight="1" x14ac:dyDescent="0.25"/>
    <row r="683" ht="13.5" customHeight="1" x14ac:dyDescent="0.25"/>
    <row r="684" ht="13.5" customHeight="1" x14ac:dyDescent="0.25"/>
    <row r="685" ht="13.5" customHeight="1" x14ac:dyDescent="0.25"/>
    <row r="686" ht="13.5" customHeight="1" x14ac:dyDescent="0.25"/>
    <row r="687" ht="13.5" customHeight="1" x14ac:dyDescent="0.25"/>
    <row r="688" ht="13.5" customHeight="1" x14ac:dyDescent="0.25"/>
    <row r="689" ht="13.5" customHeight="1" x14ac:dyDescent="0.25"/>
    <row r="690" ht="13.5" customHeight="1" x14ac:dyDescent="0.25"/>
    <row r="691" ht="13.5" customHeight="1" x14ac:dyDescent="0.25"/>
    <row r="692" ht="13.5" customHeight="1" x14ac:dyDescent="0.25"/>
    <row r="693" ht="13.5" customHeight="1" x14ac:dyDescent="0.25"/>
    <row r="694" ht="13.5" customHeight="1" x14ac:dyDescent="0.25"/>
    <row r="695" ht="13.5" customHeight="1" x14ac:dyDescent="0.25"/>
    <row r="696" ht="13.5" customHeight="1" x14ac:dyDescent="0.25"/>
    <row r="697" ht="13.5" customHeight="1" x14ac:dyDescent="0.25"/>
    <row r="698" ht="13.5" customHeight="1" x14ac:dyDescent="0.25"/>
    <row r="699" ht="13.5" customHeight="1" x14ac:dyDescent="0.25"/>
    <row r="700" ht="13.5" customHeight="1" x14ac:dyDescent="0.25"/>
    <row r="701" ht="13.5" customHeight="1" x14ac:dyDescent="0.25"/>
    <row r="702" ht="13.5" customHeight="1" x14ac:dyDescent="0.25"/>
    <row r="703" ht="13.5" customHeight="1" x14ac:dyDescent="0.25"/>
    <row r="704" ht="13.5" customHeight="1" x14ac:dyDescent="0.25"/>
    <row r="705" ht="13.5" customHeight="1" x14ac:dyDescent="0.25"/>
    <row r="706" ht="13.5" customHeight="1" x14ac:dyDescent="0.25"/>
    <row r="707" ht="13.5" customHeight="1" x14ac:dyDescent="0.25"/>
    <row r="708" ht="13.5" customHeight="1" x14ac:dyDescent="0.25"/>
    <row r="709" ht="13.5" customHeight="1" x14ac:dyDescent="0.25"/>
    <row r="710" ht="13.5" customHeight="1" x14ac:dyDescent="0.25"/>
    <row r="711" ht="13.5" customHeight="1" x14ac:dyDescent="0.25"/>
    <row r="712" ht="13.5" customHeight="1" x14ac:dyDescent="0.25"/>
    <row r="713" ht="13.5" customHeight="1" x14ac:dyDescent="0.25"/>
    <row r="714" ht="13.5" customHeight="1" x14ac:dyDescent="0.25"/>
    <row r="715" ht="13.5" customHeight="1" x14ac:dyDescent="0.25"/>
    <row r="716" ht="13.5" customHeight="1" x14ac:dyDescent="0.25"/>
    <row r="717" ht="13.5" customHeight="1" x14ac:dyDescent="0.25"/>
    <row r="718" ht="13.5" customHeight="1" x14ac:dyDescent="0.25"/>
    <row r="719" ht="13.5" customHeight="1" x14ac:dyDescent="0.25"/>
    <row r="720" ht="13.5" customHeight="1" x14ac:dyDescent="0.25"/>
    <row r="721" ht="13.5" customHeight="1" x14ac:dyDescent="0.25"/>
    <row r="722" ht="13.5" customHeight="1" x14ac:dyDescent="0.25"/>
    <row r="723" ht="13.5" customHeight="1" x14ac:dyDescent="0.25"/>
    <row r="724" ht="13.5" customHeight="1" x14ac:dyDescent="0.25"/>
    <row r="725" ht="13.5" customHeight="1" x14ac:dyDescent="0.25"/>
    <row r="726" ht="13.5" customHeight="1" x14ac:dyDescent="0.25"/>
    <row r="727" ht="13.5" customHeight="1" x14ac:dyDescent="0.25"/>
    <row r="728" ht="13.5" customHeight="1" x14ac:dyDescent="0.25"/>
    <row r="729" ht="13.5" customHeight="1" x14ac:dyDescent="0.25"/>
    <row r="730" ht="13.5" customHeight="1" x14ac:dyDescent="0.25"/>
    <row r="731" ht="13.5" customHeight="1" x14ac:dyDescent="0.25"/>
    <row r="732" ht="13.5" customHeight="1" x14ac:dyDescent="0.25"/>
    <row r="733" ht="13.5" customHeight="1" x14ac:dyDescent="0.25"/>
    <row r="734" ht="13.5" customHeight="1" x14ac:dyDescent="0.25"/>
    <row r="735" ht="13.5" customHeight="1" x14ac:dyDescent="0.25"/>
    <row r="736" ht="13.5" customHeight="1" x14ac:dyDescent="0.25"/>
    <row r="737" ht="13.5" customHeight="1" x14ac:dyDescent="0.25"/>
    <row r="738" ht="13.5" customHeight="1" x14ac:dyDescent="0.25"/>
    <row r="739" ht="13.5" customHeight="1" x14ac:dyDescent="0.25"/>
    <row r="740" ht="13.5" customHeight="1" x14ac:dyDescent="0.25"/>
    <row r="741" ht="13.5" customHeight="1" x14ac:dyDescent="0.25"/>
    <row r="742" ht="13.5" customHeight="1" x14ac:dyDescent="0.25"/>
    <row r="743" ht="13.5" customHeight="1" x14ac:dyDescent="0.25"/>
    <row r="744" ht="13.5" customHeight="1" x14ac:dyDescent="0.25"/>
    <row r="745" ht="13.5" customHeight="1" x14ac:dyDescent="0.25"/>
    <row r="746" ht="13.5" customHeight="1" x14ac:dyDescent="0.25"/>
    <row r="747" ht="13.5" customHeight="1" x14ac:dyDescent="0.25"/>
    <row r="748" ht="13.5" customHeight="1" x14ac:dyDescent="0.25"/>
    <row r="749" ht="13.5" customHeight="1" x14ac:dyDescent="0.25"/>
    <row r="750" ht="13.5" customHeight="1" x14ac:dyDescent="0.25"/>
    <row r="751" ht="13.5" customHeight="1" x14ac:dyDescent="0.25"/>
    <row r="752" ht="13.5" customHeight="1" x14ac:dyDescent="0.25"/>
    <row r="753" ht="13.5" customHeight="1" x14ac:dyDescent="0.25"/>
    <row r="754" ht="13.5" customHeight="1" x14ac:dyDescent="0.25"/>
    <row r="755" ht="13.5" customHeight="1" x14ac:dyDescent="0.25"/>
    <row r="756" ht="13.5" customHeight="1" x14ac:dyDescent="0.25"/>
    <row r="757" ht="13.5" customHeight="1" x14ac:dyDescent="0.25"/>
    <row r="758" ht="13.5" customHeight="1" x14ac:dyDescent="0.25"/>
    <row r="759" ht="13.5" customHeight="1" x14ac:dyDescent="0.25"/>
    <row r="760" ht="13.5" customHeight="1" x14ac:dyDescent="0.25"/>
    <row r="761" ht="13.5" customHeight="1" x14ac:dyDescent="0.25"/>
    <row r="762" ht="13.5" customHeight="1" x14ac:dyDescent="0.25"/>
    <row r="763" ht="13.5" customHeight="1" x14ac:dyDescent="0.25"/>
    <row r="764" ht="13.5" customHeight="1" x14ac:dyDescent="0.25"/>
    <row r="765" ht="13.5" customHeight="1" x14ac:dyDescent="0.25"/>
    <row r="766" ht="13.5" customHeight="1" x14ac:dyDescent="0.25"/>
    <row r="767" ht="13.5" customHeight="1" x14ac:dyDescent="0.25"/>
    <row r="768" ht="13.5" customHeight="1" x14ac:dyDescent="0.25"/>
    <row r="769" ht="13.5" customHeight="1" x14ac:dyDescent="0.25"/>
    <row r="770" ht="13.5" customHeight="1" x14ac:dyDescent="0.25"/>
    <row r="771" ht="13.5" customHeight="1" x14ac:dyDescent="0.25"/>
    <row r="772" ht="13.5" customHeight="1" x14ac:dyDescent="0.25"/>
    <row r="773" ht="13.5" customHeight="1" x14ac:dyDescent="0.25"/>
    <row r="774" ht="13.5" customHeight="1" x14ac:dyDescent="0.25"/>
    <row r="775" ht="13.5" customHeight="1" x14ac:dyDescent="0.25"/>
    <row r="776" ht="13.5" customHeight="1" x14ac:dyDescent="0.25"/>
    <row r="777" ht="13.5" customHeight="1" x14ac:dyDescent="0.25"/>
    <row r="778" ht="13.5" customHeight="1" x14ac:dyDescent="0.25"/>
    <row r="779" ht="13.5" customHeight="1" x14ac:dyDescent="0.25"/>
    <row r="780" ht="13.5" customHeight="1" x14ac:dyDescent="0.25"/>
    <row r="781" ht="13.5" customHeight="1" x14ac:dyDescent="0.25"/>
    <row r="782" ht="13.5" customHeight="1" x14ac:dyDescent="0.25"/>
    <row r="783" ht="13.5" customHeight="1" x14ac:dyDescent="0.25"/>
    <row r="784" ht="13.5" customHeight="1" x14ac:dyDescent="0.25"/>
    <row r="785" ht="13.5" customHeight="1" x14ac:dyDescent="0.25"/>
    <row r="786" ht="13.5" customHeight="1" x14ac:dyDescent="0.25"/>
    <row r="787" ht="13.5" customHeight="1" x14ac:dyDescent="0.25"/>
    <row r="788" ht="13.5" customHeight="1" x14ac:dyDescent="0.25"/>
    <row r="789" ht="13.5" customHeight="1" x14ac:dyDescent="0.25"/>
    <row r="790" ht="13.5" customHeight="1" x14ac:dyDescent="0.25"/>
    <row r="791" ht="13.5" customHeight="1" x14ac:dyDescent="0.25"/>
    <row r="792" ht="13.5" customHeight="1" x14ac:dyDescent="0.25"/>
    <row r="793" ht="13.5" customHeight="1" x14ac:dyDescent="0.25"/>
    <row r="794" ht="13.5" customHeight="1" x14ac:dyDescent="0.25"/>
    <row r="795" ht="13.5" customHeight="1" x14ac:dyDescent="0.25"/>
    <row r="796" ht="13.5" customHeight="1" x14ac:dyDescent="0.25"/>
    <row r="797" ht="13.5" customHeight="1" x14ac:dyDescent="0.25"/>
    <row r="798" ht="13.5" customHeight="1" x14ac:dyDescent="0.25"/>
    <row r="799" ht="13.5" customHeight="1" x14ac:dyDescent="0.25"/>
    <row r="800" ht="13.5" customHeight="1" x14ac:dyDescent="0.25"/>
    <row r="801" ht="13.5" customHeight="1" x14ac:dyDescent="0.25"/>
    <row r="802" ht="13.5" customHeight="1" x14ac:dyDescent="0.25"/>
    <row r="803" ht="13.5" customHeight="1" x14ac:dyDescent="0.25"/>
    <row r="804" ht="13.5" customHeight="1" x14ac:dyDescent="0.25"/>
    <row r="805" ht="13.5" customHeight="1" x14ac:dyDescent="0.25"/>
    <row r="806" ht="13.5" customHeight="1" x14ac:dyDescent="0.25"/>
    <row r="807" ht="13.5" customHeight="1" x14ac:dyDescent="0.25"/>
    <row r="808" ht="13.5" customHeight="1" x14ac:dyDescent="0.25"/>
    <row r="809" ht="13.5" customHeight="1" x14ac:dyDescent="0.25"/>
    <row r="810" ht="13.5" customHeight="1" x14ac:dyDescent="0.25"/>
    <row r="811" ht="13.5" customHeight="1" x14ac:dyDescent="0.25"/>
    <row r="812" ht="13.5" customHeight="1" x14ac:dyDescent="0.25"/>
    <row r="813" ht="13.5" customHeight="1" x14ac:dyDescent="0.25"/>
    <row r="814" ht="13.5" customHeight="1" x14ac:dyDescent="0.25"/>
    <row r="815" ht="13.5" customHeight="1" x14ac:dyDescent="0.25"/>
    <row r="816" ht="13.5" customHeight="1" x14ac:dyDescent="0.25"/>
    <row r="817" ht="13.5" customHeight="1" x14ac:dyDescent="0.25"/>
    <row r="818" ht="13.5" customHeight="1" x14ac:dyDescent="0.25"/>
    <row r="819" ht="13.5" customHeight="1" x14ac:dyDescent="0.25"/>
    <row r="820" ht="13.5" customHeight="1" x14ac:dyDescent="0.25"/>
    <row r="821" ht="13.5" customHeight="1" x14ac:dyDescent="0.25"/>
    <row r="822" ht="13.5" customHeight="1" x14ac:dyDescent="0.25"/>
    <row r="823" ht="13.5" customHeight="1" x14ac:dyDescent="0.25"/>
    <row r="824" ht="13.5" customHeight="1" x14ac:dyDescent="0.25"/>
    <row r="825" ht="13.5" customHeight="1" x14ac:dyDescent="0.25"/>
    <row r="826" ht="13.5" customHeight="1" x14ac:dyDescent="0.25"/>
    <row r="827" ht="13.5" customHeight="1" x14ac:dyDescent="0.25"/>
    <row r="828" ht="13.5" customHeight="1" x14ac:dyDescent="0.25"/>
    <row r="829" ht="13.5" customHeight="1" x14ac:dyDescent="0.25"/>
    <row r="830" ht="13.5" customHeight="1" x14ac:dyDescent="0.25"/>
    <row r="831" ht="13.5" customHeight="1" x14ac:dyDescent="0.25"/>
    <row r="832" ht="13.5" customHeight="1" x14ac:dyDescent="0.25"/>
    <row r="833" ht="13.5" customHeight="1" x14ac:dyDescent="0.25"/>
    <row r="834" ht="13.5" customHeight="1" x14ac:dyDescent="0.25"/>
    <row r="835" ht="13.5" customHeight="1" x14ac:dyDescent="0.25"/>
    <row r="836" ht="13.5" customHeight="1" x14ac:dyDescent="0.25"/>
    <row r="837" ht="13.5" customHeight="1" x14ac:dyDescent="0.25"/>
    <row r="838" ht="13.5" customHeight="1" x14ac:dyDescent="0.25"/>
    <row r="839" ht="13.5" customHeight="1" x14ac:dyDescent="0.25"/>
    <row r="840" ht="13.5" customHeight="1" x14ac:dyDescent="0.25"/>
    <row r="841" ht="13.5" customHeight="1" x14ac:dyDescent="0.25"/>
    <row r="842" ht="13.5" customHeight="1" x14ac:dyDescent="0.25"/>
    <row r="843" ht="13.5" customHeight="1" x14ac:dyDescent="0.25"/>
    <row r="844" ht="13.5" customHeight="1" x14ac:dyDescent="0.25"/>
    <row r="845" ht="13.5" customHeight="1" x14ac:dyDescent="0.25"/>
    <row r="846" ht="13.5" customHeight="1" x14ac:dyDescent="0.25"/>
    <row r="847" ht="13.5" customHeight="1" x14ac:dyDescent="0.25"/>
    <row r="848" ht="13.5" customHeight="1" x14ac:dyDescent="0.25"/>
    <row r="849" ht="13.5" customHeight="1" x14ac:dyDescent="0.25"/>
    <row r="850" ht="13.5" customHeight="1" x14ac:dyDescent="0.25"/>
    <row r="851" ht="13.5" customHeight="1" x14ac:dyDescent="0.25"/>
    <row r="852" ht="13.5" customHeight="1" x14ac:dyDescent="0.25"/>
    <row r="853" ht="13.5" customHeight="1" x14ac:dyDescent="0.25"/>
    <row r="854" ht="13.5" customHeight="1" x14ac:dyDescent="0.25"/>
    <row r="855" ht="13.5" customHeight="1" x14ac:dyDescent="0.25"/>
    <row r="856" ht="13.5" customHeight="1" x14ac:dyDescent="0.25"/>
    <row r="857" ht="13.5" customHeight="1" x14ac:dyDescent="0.25"/>
    <row r="858" ht="13.5" customHeight="1" x14ac:dyDescent="0.25"/>
    <row r="859" ht="13.5" customHeight="1" x14ac:dyDescent="0.25"/>
    <row r="860" ht="13.5" customHeight="1" x14ac:dyDescent="0.25"/>
    <row r="861" ht="13.5" customHeight="1" x14ac:dyDescent="0.25"/>
    <row r="862" ht="13.5" customHeight="1" x14ac:dyDescent="0.25"/>
    <row r="863" ht="13.5" customHeight="1" x14ac:dyDescent="0.25"/>
    <row r="864" ht="13.5" customHeight="1" x14ac:dyDescent="0.25"/>
    <row r="865" ht="13.5" customHeight="1" x14ac:dyDescent="0.25"/>
    <row r="866" ht="13.5" customHeight="1" x14ac:dyDescent="0.25"/>
    <row r="867" ht="13.5" customHeight="1" x14ac:dyDescent="0.25"/>
    <row r="868" ht="13.5" customHeight="1" x14ac:dyDescent="0.25"/>
    <row r="869" ht="13.5" customHeight="1" x14ac:dyDescent="0.25"/>
    <row r="870" ht="13.5" customHeight="1" x14ac:dyDescent="0.25"/>
    <row r="871" ht="13.5" customHeight="1" x14ac:dyDescent="0.25"/>
    <row r="872" ht="13.5" customHeight="1" x14ac:dyDescent="0.25"/>
    <row r="873" ht="13.5" customHeight="1" x14ac:dyDescent="0.25"/>
    <row r="874" ht="13.5" customHeight="1" x14ac:dyDescent="0.25"/>
    <row r="875" ht="13.5" customHeight="1" x14ac:dyDescent="0.25"/>
    <row r="876" ht="13.5" customHeight="1" x14ac:dyDescent="0.25"/>
    <row r="877" ht="13.5" customHeight="1" x14ac:dyDescent="0.25"/>
    <row r="878" ht="13.5" customHeight="1" x14ac:dyDescent="0.25"/>
    <row r="879" ht="13.5" customHeight="1" x14ac:dyDescent="0.25"/>
    <row r="880" ht="13.5" customHeight="1" x14ac:dyDescent="0.25"/>
    <row r="881" ht="13.5" customHeight="1" x14ac:dyDescent="0.25"/>
    <row r="882" ht="13.5" customHeight="1" x14ac:dyDescent="0.25"/>
    <row r="883" ht="13.5" customHeight="1" x14ac:dyDescent="0.25"/>
    <row r="884" ht="13.5" customHeight="1" x14ac:dyDescent="0.25"/>
    <row r="885" ht="13.5" customHeight="1" x14ac:dyDescent="0.25"/>
    <row r="886" ht="13.5" customHeight="1" x14ac:dyDescent="0.25"/>
    <row r="887" ht="13.5" customHeight="1" x14ac:dyDescent="0.25"/>
    <row r="888" ht="13.5" customHeight="1" x14ac:dyDescent="0.25"/>
    <row r="889" ht="13.5" customHeight="1" x14ac:dyDescent="0.25"/>
    <row r="890" ht="13.5" customHeight="1" x14ac:dyDescent="0.25"/>
    <row r="891" ht="13.5" customHeight="1" x14ac:dyDescent="0.25"/>
    <row r="892" ht="13.5" customHeight="1" x14ac:dyDescent="0.25"/>
    <row r="893" ht="13.5" customHeight="1" x14ac:dyDescent="0.25"/>
    <row r="894" ht="13.5" customHeight="1" x14ac:dyDescent="0.25"/>
    <row r="895" ht="13.5" customHeight="1" x14ac:dyDescent="0.25"/>
    <row r="896" ht="13.5" customHeight="1" x14ac:dyDescent="0.25"/>
    <row r="897" ht="13.5" customHeight="1" x14ac:dyDescent="0.25"/>
    <row r="898" ht="13.5" customHeight="1" x14ac:dyDescent="0.25"/>
    <row r="899" ht="13.5" customHeight="1" x14ac:dyDescent="0.25"/>
    <row r="900" ht="13.5" customHeight="1" x14ac:dyDescent="0.25"/>
    <row r="901" ht="13.5" customHeight="1" x14ac:dyDescent="0.25"/>
    <row r="902" ht="13.5" customHeight="1" x14ac:dyDescent="0.25"/>
    <row r="903" ht="13.5" customHeight="1" x14ac:dyDescent="0.25"/>
    <row r="904" ht="13.5" customHeight="1" x14ac:dyDescent="0.25"/>
    <row r="905" ht="13.5" customHeight="1" x14ac:dyDescent="0.25"/>
    <row r="906" ht="13.5" customHeight="1" x14ac:dyDescent="0.25"/>
    <row r="907" ht="13.5" customHeight="1" x14ac:dyDescent="0.25"/>
    <row r="908" ht="13.5" customHeight="1" x14ac:dyDescent="0.25"/>
    <row r="909" ht="13.5" customHeight="1" x14ac:dyDescent="0.25"/>
    <row r="910" ht="13.5" customHeight="1" x14ac:dyDescent="0.25"/>
    <row r="911" ht="13.5" customHeight="1" x14ac:dyDescent="0.25"/>
    <row r="912" ht="13.5" customHeight="1" x14ac:dyDescent="0.25"/>
    <row r="913" ht="13.5" customHeight="1" x14ac:dyDescent="0.25"/>
    <row r="914" ht="13.5" customHeight="1" x14ac:dyDescent="0.25"/>
    <row r="915" ht="13.5" customHeight="1" x14ac:dyDescent="0.25"/>
    <row r="916" ht="13.5" customHeight="1" x14ac:dyDescent="0.25"/>
    <row r="917" ht="13.5" customHeight="1" x14ac:dyDescent="0.25"/>
    <row r="918" ht="13.5" customHeight="1" x14ac:dyDescent="0.25"/>
    <row r="919" ht="13.5" customHeight="1" x14ac:dyDescent="0.25"/>
    <row r="920" ht="13.5" customHeight="1" x14ac:dyDescent="0.25"/>
    <row r="921" ht="13.5" customHeight="1" x14ac:dyDescent="0.25"/>
    <row r="922" ht="13.5" customHeight="1" x14ac:dyDescent="0.25"/>
    <row r="923" ht="13.5" customHeight="1" x14ac:dyDescent="0.25"/>
    <row r="924" ht="13.5" customHeight="1" x14ac:dyDescent="0.25"/>
    <row r="925" ht="13.5" customHeight="1" x14ac:dyDescent="0.25"/>
    <row r="926" ht="13.5" customHeight="1" x14ac:dyDescent="0.25"/>
    <row r="927" ht="13.5" customHeight="1" x14ac:dyDescent="0.25"/>
    <row r="928" ht="13.5" customHeight="1" x14ac:dyDescent="0.25"/>
    <row r="929" ht="13.5" customHeight="1" x14ac:dyDescent="0.25"/>
    <row r="930" ht="13.5" customHeight="1" x14ac:dyDescent="0.25"/>
    <row r="931" ht="13.5" customHeight="1" x14ac:dyDescent="0.25"/>
    <row r="932" ht="13.5" customHeight="1" x14ac:dyDescent="0.25"/>
    <row r="933" ht="13.5" customHeight="1" x14ac:dyDescent="0.25"/>
    <row r="934" ht="13.5" customHeight="1" x14ac:dyDescent="0.25"/>
    <row r="935" ht="13.5" customHeight="1" x14ac:dyDescent="0.25"/>
    <row r="936" ht="13.5" customHeight="1" x14ac:dyDescent="0.25"/>
    <row r="937" ht="13.5" customHeight="1" x14ac:dyDescent="0.25"/>
    <row r="938" ht="13.5" customHeight="1" x14ac:dyDescent="0.25"/>
    <row r="939" ht="13.5" customHeight="1" x14ac:dyDescent="0.25"/>
    <row r="940" ht="13.5" customHeight="1" x14ac:dyDescent="0.25"/>
    <row r="941" ht="13.5" customHeight="1" x14ac:dyDescent="0.25"/>
    <row r="942" ht="13.5" customHeight="1" x14ac:dyDescent="0.25"/>
    <row r="943" ht="13.5" customHeight="1" x14ac:dyDescent="0.25"/>
    <row r="944" ht="13.5" customHeight="1" x14ac:dyDescent="0.25"/>
    <row r="945" ht="13.5" customHeight="1" x14ac:dyDescent="0.25"/>
    <row r="946" ht="13.5" customHeight="1" x14ac:dyDescent="0.25"/>
    <row r="947" ht="13.5" customHeight="1" x14ac:dyDescent="0.25"/>
    <row r="948" ht="13.5" customHeight="1" x14ac:dyDescent="0.25"/>
    <row r="949" ht="13.5" customHeight="1" x14ac:dyDescent="0.25"/>
    <row r="950" ht="13.5" customHeight="1" x14ac:dyDescent="0.25"/>
    <row r="951" ht="13.5" customHeight="1" x14ac:dyDescent="0.25"/>
    <row r="952" ht="13.5" customHeight="1" x14ac:dyDescent="0.25"/>
    <row r="953" ht="13.5" customHeight="1" x14ac:dyDescent="0.25"/>
    <row r="954" ht="13.5" customHeight="1" x14ac:dyDescent="0.25"/>
    <row r="955" ht="13.5" customHeight="1" x14ac:dyDescent="0.25"/>
    <row r="956" ht="13.5" customHeight="1" x14ac:dyDescent="0.25"/>
    <row r="957" ht="13.5" customHeight="1" x14ac:dyDescent="0.25"/>
    <row r="958" ht="13.5" customHeight="1" x14ac:dyDescent="0.25"/>
    <row r="959" ht="13.5" customHeight="1" x14ac:dyDescent="0.25"/>
    <row r="960" ht="13.5" customHeight="1" x14ac:dyDescent="0.25"/>
    <row r="961" ht="13.5" customHeight="1" x14ac:dyDescent="0.25"/>
    <row r="962" ht="13.5" customHeight="1" x14ac:dyDescent="0.25"/>
    <row r="963" ht="13.5" customHeight="1" x14ac:dyDescent="0.25"/>
    <row r="964" ht="13.5" customHeight="1" x14ac:dyDescent="0.25"/>
    <row r="965" ht="13.5" customHeight="1" x14ac:dyDescent="0.25"/>
    <row r="966" ht="13.5" customHeight="1" x14ac:dyDescent="0.25"/>
    <row r="967" ht="13.5" customHeight="1" x14ac:dyDescent="0.25"/>
    <row r="968" ht="13.5" customHeight="1" x14ac:dyDescent="0.25"/>
    <row r="969" ht="13.5" customHeight="1" x14ac:dyDescent="0.25"/>
    <row r="970" ht="13.5" customHeight="1" x14ac:dyDescent="0.25"/>
    <row r="971" ht="13.5" customHeight="1" x14ac:dyDescent="0.25"/>
    <row r="972" ht="13.5" customHeight="1" x14ac:dyDescent="0.25"/>
    <row r="973" ht="13.5" customHeight="1" x14ac:dyDescent="0.25"/>
    <row r="974" ht="13.5" customHeight="1" x14ac:dyDescent="0.25"/>
    <row r="975" ht="13.5" customHeight="1" x14ac:dyDescent="0.25"/>
    <row r="976" ht="13.5" customHeight="1" x14ac:dyDescent="0.25"/>
    <row r="977" ht="13.5" customHeight="1" x14ac:dyDescent="0.25"/>
    <row r="978" ht="13.5" customHeight="1" x14ac:dyDescent="0.25"/>
    <row r="979" ht="13.5" customHeight="1" x14ac:dyDescent="0.25"/>
    <row r="980" ht="13.5" customHeight="1" x14ac:dyDescent="0.25"/>
    <row r="981" ht="13.5" customHeight="1" x14ac:dyDescent="0.25"/>
    <row r="982" ht="13.5" customHeight="1" x14ac:dyDescent="0.25"/>
    <row r="983" ht="13.5" customHeight="1" x14ac:dyDescent="0.25"/>
    <row r="984" ht="13.5" customHeight="1" x14ac:dyDescent="0.25"/>
    <row r="985" ht="13.5" customHeight="1" x14ac:dyDescent="0.25"/>
    <row r="986" ht="13.5" customHeight="1" x14ac:dyDescent="0.25"/>
    <row r="987" ht="13.5" customHeight="1" x14ac:dyDescent="0.25"/>
    <row r="988" ht="13.5" customHeight="1" x14ac:dyDescent="0.25"/>
    <row r="989" ht="13.5" customHeight="1" x14ac:dyDescent="0.25"/>
    <row r="990" ht="13.5" customHeight="1" x14ac:dyDescent="0.25"/>
    <row r="991" ht="13.5" customHeight="1" x14ac:dyDescent="0.25"/>
    <row r="992" ht="13.5" customHeight="1" x14ac:dyDescent="0.25"/>
    <row r="993" ht="13.5" customHeight="1" x14ac:dyDescent="0.25"/>
    <row r="994" ht="13.5" customHeight="1" x14ac:dyDescent="0.25"/>
    <row r="995" ht="13.5" customHeight="1" x14ac:dyDescent="0.25"/>
    <row r="996" ht="13.5" customHeight="1" x14ac:dyDescent="0.25"/>
    <row r="997" ht="13.5" customHeight="1" x14ac:dyDescent="0.25"/>
    <row r="998" ht="13.5" customHeight="1" x14ac:dyDescent="0.25"/>
    <row r="999" ht="13.5" customHeight="1" x14ac:dyDescent="0.25"/>
    <row r="1000" ht="13.5" customHeight="1" x14ac:dyDescent="0.25"/>
  </sheetData>
  <mergeCells count="11">
    <mergeCell ref="A4:A5"/>
    <mergeCell ref="B4:B5"/>
    <mergeCell ref="D4:E4"/>
    <mergeCell ref="G4:H4"/>
    <mergeCell ref="I4:J5"/>
    <mergeCell ref="A14:I14"/>
    <mergeCell ref="I6:J6"/>
    <mergeCell ref="I7:J7"/>
    <mergeCell ref="A10:I10"/>
    <mergeCell ref="A11:I11"/>
    <mergeCell ref="A12:I12"/>
  </mergeCells>
  <conditionalFormatting sqref="B6:B7">
    <cfRule type="cellIs" dxfId="1" priority="2" operator="lessThan">
      <formula>0</formula>
    </cfRule>
    <cfRule type="cellIs" dxfId="0" priority="3" operator="lessThan">
      <formula>32.5</formula>
    </cfRule>
  </conditionalFormatting>
  <pageMargins left="0.51180555555555596" right="0.31527777777777799" top="0.78750000000000009" bottom="0.78750000000000009" header="0.51181102362204689" footer="0.51181102362204689"/>
  <pageSetup paperSize="9"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2</vt:i4>
      </vt:variant>
    </vt:vector>
  </HeadingPairs>
  <TitlesOfParts>
    <vt:vector size="8" baseType="lpstr">
      <vt:lpstr>Erläuterungen</vt:lpstr>
      <vt:lpstr>Teil A </vt:lpstr>
      <vt:lpstr>Teil B </vt:lpstr>
      <vt:lpstr>Teil C </vt:lpstr>
      <vt:lpstr>Auswertungsmatrix</vt:lpstr>
      <vt:lpstr>Auswertungsmatrix (2)</vt:lpstr>
      <vt:lpstr>s._Anlage</vt:lpstr>
      <vt:lpstr>s.Anlage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Rudolf Schimmelschmidt</dc:creator>
  <dc:description/>
  <cp:lastModifiedBy>Jessica Longin</cp:lastModifiedBy>
  <cp:revision>5</cp:revision>
  <dcterms:created xsi:type="dcterms:W3CDTF">2021-03-17T08:57:08Z</dcterms:created>
  <dcterms:modified xsi:type="dcterms:W3CDTF">2026-09-25T11:58:30Z</dcterms:modified>
  <dc:language>de-DE</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HyperlinksChanged">
    <vt:bool>false</vt:bool>
  </property>
  <property fmtid="{D5CDD505-2E9C-101B-9397-08002B2CF9AE}" pid="3" name="LinksUpToDate">
    <vt:bool>false</vt:bool>
  </property>
  <property fmtid="{D5CDD505-2E9C-101B-9397-08002B2CF9AE}" pid="4" name="ScaleCrop">
    <vt:bool>false</vt:bool>
  </property>
  <property fmtid="{D5CDD505-2E9C-101B-9397-08002B2CF9AE}" pid="5" name="ShareDoc">
    <vt:bool>false</vt:bool>
  </property>
</Properties>
</file>