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2840"/>
  </bookViews>
  <sheets>
    <sheet name="Preisblatt Unterhaltsreinig (N)" sheetId="1" r:id="rId1"/>
  </sheets>
  <definedNames>
    <definedName name="Brennstofffliste" localSheetId="0">#REF!</definedName>
    <definedName name="Brennstofffliste">#REF!</definedName>
    <definedName name="Brennstoffliste" localSheetId="0">#REF!</definedName>
    <definedName name="Brennstoffliste">#REF!</definedName>
    <definedName name="DIN277_Namen" localSheetId="0">#REF!</definedName>
    <definedName name="DIN277_Namen">#REF!</definedName>
    <definedName name="_xlnm.Print_Area" localSheetId="0">'Preisblatt Unterhaltsreinig (N)'!$A$1:$N$58</definedName>
    <definedName name="_xlnm.Print_Titles" localSheetId="0">'Preisblatt Unterhaltsreinig (N)'!$1:$7</definedName>
  </definedNames>
  <calcPr calcId="145621"/>
</workbook>
</file>

<file path=xl/calcChain.xml><?xml version="1.0" encoding="utf-8"?>
<calcChain xmlns="http://schemas.openxmlformats.org/spreadsheetml/2006/main">
  <c r="E50" i="1" l="1"/>
  <c r="J48" i="1"/>
  <c r="L48" i="1" s="1"/>
  <c r="M48" i="1" s="1"/>
  <c r="H48" i="1"/>
  <c r="J47" i="1"/>
  <c r="L47" i="1" s="1"/>
  <c r="M47" i="1" s="1"/>
  <c r="H47" i="1"/>
  <c r="J46" i="1"/>
  <c r="L46" i="1" s="1"/>
  <c r="M46" i="1" s="1"/>
  <c r="H46" i="1"/>
  <c r="J45" i="1"/>
  <c r="L45" i="1" s="1"/>
  <c r="M45" i="1" s="1"/>
  <c r="H45" i="1"/>
  <c r="J44" i="1"/>
  <c r="L44" i="1" s="1"/>
  <c r="M44" i="1" s="1"/>
  <c r="H44" i="1"/>
  <c r="J43" i="1"/>
  <c r="L43" i="1" s="1"/>
  <c r="M43" i="1" s="1"/>
  <c r="H43" i="1"/>
  <c r="J42" i="1"/>
  <c r="L42" i="1" s="1"/>
  <c r="M42" i="1" s="1"/>
  <c r="H42" i="1"/>
  <c r="J41" i="1"/>
  <c r="L41" i="1" s="1"/>
  <c r="M41" i="1" s="1"/>
  <c r="H41" i="1"/>
  <c r="J40" i="1"/>
  <c r="L40" i="1" s="1"/>
  <c r="M40" i="1" s="1"/>
  <c r="H40" i="1"/>
  <c r="J39" i="1"/>
  <c r="L39" i="1" s="1"/>
  <c r="M39" i="1" s="1"/>
  <c r="H39" i="1"/>
  <c r="J38" i="1"/>
  <c r="L38" i="1" s="1"/>
  <c r="M38" i="1" s="1"/>
  <c r="H38" i="1"/>
  <c r="J37" i="1"/>
  <c r="L37" i="1" s="1"/>
  <c r="M37" i="1" s="1"/>
  <c r="H37" i="1"/>
  <c r="J36" i="1"/>
  <c r="L36" i="1" s="1"/>
  <c r="M36" i="1" s="1"/>
  <c r="H36" i="1"/>
  <c r="J35" i="1"/>
  <c r="L35" i="1" s="1"/>
  <c r="M35" i="1" s="1"/>
  <c r="H35" i="1"/>
  <c r="J34" i="1"/>
  <c r="L34" i="1" s="1"/>
  <c r="M34" i="1" s="1"/>
  <c r="H34" i="1"/>
  <c r="J33" i="1"/>
  <c r="L33" i="1" s="1"/>
  <c r="M33" i="1" s="1"/>
  <c r="H33" i="1"/>
  <c r="J32" i="1"/>
  <c r="L32" i="1" s="1"/>
  <c r="M32" i="1" s="1"/>
  <c r="H32" i="1"/>
  <c r="J31" i="1"/>
  <c r="L31" i="1" s="1"/>
  <c r="M31" i="1" s="1"/>
  <c r="H31" i="1"/>
  <c r="J30" i="1"/>
  <c r="L30" i="1" s="1"/>
  <c r="M30" i="1" s="1"/>
  <c r="H30" i="1"/>
  <c r="J29" i="1"/>
  <c r="L29" i="1" s="1"/>
  <c r="M29" i="1" s="1"/>
  <c r="H29" i="1"/>
  <c r="J28" i="1"/>
  <c r="L28" i="1" s="1"/>
  <c r="M28" i="1" s="1"/>
  <c r="H28" i="1"/>
  <c r="J27" i="1"/>
  <c r="L27" i="1" s="1"/>
  <c r="M27" i="1" s="1"/>
  <c r="H27" i="1"/>
  <c r="J26" i="1"/>
  <c r="L26" i="1" s="1"/>
  <c r="M26" i="1" s="1"/>
  <c r="H26" i="1"/>
  <c r="J25" i="1"/>
  <c r="L25" i="1" s="1"/>
  <c r="M25" i="1" s="1"/>
  <c r="H25" i="1"/>
  <c r="J24" i="1"/>
  <c r="L24" i="1" s="1"/>
  <c r="M24" i="1" s="1"/>
  <c r="H24" i="1"/>
  <c r="J23" i="1"/>
  <c r="L23" i="1" s="1"/>
  <c r="M23" i="1" s="1"/>
  <c r="H23" i="1"/>
  <c r="J22" i="1"/>
  <c r="L22" i="1" s="1"/>
  <c r="M22" i="1" s="1"/>
  <c r="H22" i="1"/>
  <c r="J21" i="1"/>
  <c r="L21" i="1" s="1"/>
  <c r="M21" i="1" s="1"/>
  <c r="H21" i="1"/>
  <c r="J20" i="1"/>
  <c r="L20" i="1" s="1"/>
  <c r="M20" i="1" s="1"/>
  <c r="H20" i="1"/>
  <c r="J19" i="1"/>
  <c r="L19" i="1" s="1"/>
  <c r="M19" i="1" s="1"/>
  <c r="H19" i="1"/>
  <c r="J18" i="1"/>
  <c r="L18" i="1" s="1"/>
  <c r="M18" i="1" s="1"/>
  <c r="H18" i="1"/>
  <c r="J17" i="1"/>
  <c r="L17" i="1" s="1"/>
  <c r="M17" i="1" s="1"/>
  <c r="H17" i="1"/>
  <c r="J16" i="1"/>
  <c r="L16" i="1" s="1"/>
  <c r="M16" i="1" s="1"/>
  <c r="H16" i="1"/>
  <c r="J15" i="1"/>
  <c r="L15" i="1" s="1"/>
  <c r="M15" i="1" s="1"/>
  <c r="H15" i="1"/>
  <c r="J14" i="1"/>
  <c r="L14" i="1" s="1"/>
  <c r="M14" i="1" s="1"/>
  <c r="H14" i="1"/>
  <c r="J13" i="1"/>
  <c r="L13" i="1" s="1"/>
  <c r="M13" i="1" s="1"/>
  <c r="H13" i="1"/>
  <c r="J12" i="1"/>
  <c r="L12" i="1" s="1"/>
  <c r="M12" i="1" s="1"/>
  <c r="H12" i="1"/>
  <c r="J11" i="1"/>
  <c r="L11" i="1" s="1"/>
  <c r="M11" i="1" s="1"/>
  <c r="H11" i="1"/>
  <c r="J10" i="1"/>
  <c r="L10" i="1" s="1"/>
  <c r="M10" i="1" s="1"/>
  <c r="H10" i="1"/>
  <c r="J9" i="1"/>
  <c r="L9" i="1" s="1"/>
  <c r="M9" i="1" s="1"/>
  <c r="H9" i="1"/>
  <c r="J8" i="1"/>
  <c r="L8" i="1" s="1"/>
  <c r="H8" i="1"/>
  <c r="L50" i="1" l="1"/>
  <c r="M8" i="1"/>
  <c r="M50" i="1" s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</calcChain>
</file>

<file path=xl/sharedStrings.xml><?xml version="1.0" encoding="utf-8"?>
<sst xmlns="http://schemas.openxmlformats.org/spreadsheetml/2006/main" count="106" uniqueCount="67">
  <si>
    <t>Preis- / Angebotsblatt Los 1
Unterhaltsreinigung D2 1 - D2 5</t>
  </si>
  <si>
    <t>Achtung: nur die gelben Felder ausfüllen</t>
  </si>
  <si>
    <t>Stundenverrechungssatz</t>
  </si>
  <si>
    <t>Reinigungs-
gruppe</t>
  </si>
  <si>
    <t>Raumbezeichnung</t>
  </si>
  <si>
    <t>Anzahl</t>
  </si>
  <si>
    <t>Boden/Art</t>
  </si>
  <si>
    <t>Fläche</t>
  </si>
  <si>
    <t>Reinigungs-</t>
  </si>
  <si>
    <t>R-Tage je</t>
  </si>
  <si>
    <t>Jahresreinig.-</t>
  </si>
  <si>
    <t>Leistung</t>
  </si>
  <si>
    <t>Jahres-stunden</t>
  </si>
  <si>
    <t>SVS</t>
  </si>
  <si>
    <t>Kosten</t>
  </si>
  <si>
    <t>Besonderheiten</t>
  </si>
  <si>
    <t>m²</t>
  </si>
  <si>
    <t>intevall</t>
  </si>
  <si>
    <t>Jahr</t>
  </si>
  <si>
    <t>fläche in m²</t>
  </si>
  <si>
    <t xml:space="preserve">m²/h </t>
  </si>
  <si>
    <t>Monat</t>
  </si>
  <si>
    <t>01</t>
  </si>
  <si>
    <t>Büroräume</t>
  </si>
  <si>
    <t>Teppichboden</t>
  </si>
  <si>
    <t>Fliesen</t>
  </si>
  <si>
    <t>Linoleum</t>
  </si>
  <si>
    <t>02</t>
  </si>
  <si>
    <t>Laboratorien, Technikumsräume</t>
  </si>
  <si>
    <t>Linoleum genoppt</t>
  </si>
  <si>
    <t>Beschichtung</t>
  </si>
  <si>
    <t>Betonfarbe</t>
  </si>
  <si>
    <t>03</t>
  </si>
  <si>
    <t>Konferenzräume, Hörsäale, Bibliothek</t>
  </si>
  <si>
    <t>04</t>
  </si>
  <si>
    <t>Büronebenräume</t>
  </si>
  <si>
    <t>05</t>
  </si>
  <si>
    <t>Archive, Lagerräume</t>
  </si>
  <si>
    <t>M1</t>
  </si>
  <si>
    <t>06</t>
  </si>
  <si>
    <t>Werkstätten</t>
  </si>
  <si>
    <t>Beton</t>
  </si>
  <si>
    <t>07</t>
  </si>
  <si>
    <t>Kaffeeküchen</t>
  </si>
  <si>
    <t>08</t>
  </si>
  <si>
    <t>Sozialräume, Ruhe-, Umkleideraum</t>
  </si>
  <si>
    <t>09</t>
  </si>
  <si>
    <t>Sanitärräume, WC's</t>
  </si>
  <si>
    <t>10</t>
  </si>
  <si>
    <t>Duschen</t>
  </si>
  <si>
    <t>11</t>
  </si>
  <si>
    <t>Abstell-, Putzräume</t>
  </si>
  <si>
    <t>12</t>
  </si>
  <si>
    <t>Eingangszonen und -hallen</t>
  </si>
  <si>
    <t>13</t>
  </si>
  <si>
    <t>Flure, Verkehrswege</t>
  </si>
  <si>
    <t>14</t>
  </si>
  <si>
    <t>Treppen, Podeste und Aufzüge</t>
  </si>
  <si>
    <t>15</t>
  </si>
  <si>
    <t>Fluchttreppenhäuser</t>
  </si>
  <si>
    <t>Summe</t>
  </si>
  <si>
    <t>………………………………………..……………………...,den</t>
  </si>
  <si>
    <t xml:space="preserve">     ……………………………</t>
  </si>
  <si>
    <t>Ort</t>
  </si>
  <si>
    <t>Datum</t>
  </si>
  <si>
    <t>…………………………………………………………………………………….</t>
  </si>
  <si>
    <t>Uinterschrift des Bieters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</si>
</sst>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[$€-1]"/>
    <numFmt numFmtId="165" formatCode="#,##0.0"/>
    <numFmt numFmtId="166" formatCode="#,##0.00\ &quot;€&quot;"/>
    <numFmt numFmtId="167" formatCode="_-* #,##0.00\ _D_M_-;\-* #,##0.00\ _D_M_-;_-* &quot;-&quot;??\ _D_M_-;_-@_-"/>
    <numFmt numFmtId="168" formatCode="#,##0_);\(#,##0\);&quot;-  &quot;;&quot;  &quot;@"/>
    <numFmt numFmtId="169" formatCode="#,##0;\(#,##0\)"/>
    <numFmt numFmtId="170" formatCode="&quot;£&quot;#,##0.00;\(&quot;£&quot;#,##0.00\)"/>
    <numFmt numFmtId="171" formatCode="d\-mmm\-yyyy"/>
    <numFmt numFmtId="172" formatCode="dd\ mmm\ yyyy_);;&quot;-  &quot;;&quot;  &quot;@"/>
    <numFmt numFmtId="173" formatCode="dd/mmm/yy_);;&quot;-  &quot;;&quot;  &quot;@"/>
    <numFmt numFmtId="174" formatCode="0.0000"/>
    <numFmt numFmtId="175" formatCode="_-* #,##0.00\ [$€]_-;\-* #,##0.00\ [$€]_-;_-* &quot;-&quot;??\ [$€]_-;_-@_-"/>
    <numFmt numFmtId="176" formatCode="#,##0.0000_);\(#,##0.0000\);&quot;-  &quot;;&quot;  &quot;@"/>
    <numFmt numFmtId="177" formatCode="##,##0;\(##,##0\)"/>
    <numFmt numFmtId="178" formatCode="0.00%;\(0.00%\)"/>
    <numFmt numFmtId="179" formatCode="0.0000%"/>
    <numFmt numFmtId="180" formatCode="m/d/yy\ h:mm:ss"/>
    <numFmt numFmtId="181" formatCode="_-* #,##0.00\ &quot;DM&quot;_-;\-* #,##0.00\ &quot;DM&quot;_-;_-* &quot;-&quot;??\ &quot;DM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5"/>
      <color indexed="18"/>
      <name val="Arial"/>
      <family val="2"/>
    </font>
    <font>
      <b/>
      <sz val="12"/>
      <color indexed="18"/>
      <name val="Arial"/>
      <family val="2"/>
    </font>
    <font>
      <b/>
      <sz val="10"/>
      <color indexed="8"/>
      <name val="Arial"/>
      <family val="2"/>
    </font>
    <font>
      <sz val="9"/>
      <name val="Helv"/>
    </font>
    <font>
      <u/>
      <sz val="11"/>
      <color indexed="12"/>
      <name val="Arial"/>
      <family val="2"/>
    </font>
    <font>
      <u/>
      <sz val="8.25"/>
      <color indexed="12"/>
      <name val="Arial"/>
      <family val="2"/>
    </font>
    <font>
      <sz val="9"/>
      <color indexed="39"/>
      <name val="Helv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i/>
      <sz val="11"/>
      <name val="Times New Roman"/>
      <family val="1"/>
    </font>
    <font>
      <b/>
      <sz val="9"/>
      <name val="Arial"/>
      <family val="2"/>
    </font>
    <font>
      <sz val="18"/>
      <name val="Arial"/>
      <family val="2"/>
    </font>
    <font>
      <sz val="11"/>
      <color rgb="FF9C0006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u/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163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8" fontId="2" fillId="0" borderId="0">
      <alignment vertical="top"/>
    </xf>
    <xf numFmtId="169" fontId="13" fillId="0" borderId="0" applyFill="0" applyBorder="0">
      <protection locked="0"/>
    </xf>
    <xf numFmtId="170" fontId="2" fillId="0" borderId="0" applyFill="0" applyBorder="0"/>
    <xf numFmtId="170" fontId="13" fillId="0" borderId="0" applyFill="0" applyBorder="0">
      <protection locked="0"/>
    </xf>
    <xf numFmtId="170" fontId="2" fillId="0" borderId="0" applyFill="0" applyBorder="0"/>
    <xf numFmtId="171" fontId="2" fillId="0" borderId="0" applyFill="0" applyBorder="0"/>
    <xf numFmtId="15" fontId="13" fillId="0" borderId="0" applyFill="0" applyBorder="0">
      <protection locked="0"/>
    </xf>
    <xf numFmtId="171" fontId="2" fillId="0" borderId="0" applyFill="0" applyBorder="0"/>
    <xf numFmtId="172" fontId="2" fillId="0" borderId="0" applyFont="0" applyFill="0" applyBorder="0" applyAlignment="0" applyProtection="0">
      <alignment vertical="top"/>
    </xf>
    <xf numFmtId="173" fontId="2" fillId="0" borderId="0" applyFont="0" applyFill="0" applyBorder="0" applyAlignment="0" applyProtection="0">
      <alignment vertical="top"/>
    </xf>
    <xf numFmtId="1" fontId="2" fillId="0" borderId="0" applyFill="0" applyBorder="0">
      <alignment horizontal="right"/>
    </xf>
    <xf numFmtId="2" fontId="2" fillId="0" borderId="0" applyFill="0" applyBorder="0">
      <alignment horizontal="right"/>
    </xf>
    <xf numFmtId="2" fontId="13" fillId="0" borderId="0" applyFill="0" applyBorder="0">
      <protection locked="0"/>
    </xf>
    <xf numFmtId="2" fontId="2" fillId="0" borderId="0" applyFill="0" applyBorder="0">
      <alignment horizontal="right"/>
    </xf>
    <xf numFmtId="174" fontId="2" fillId="0" borderId="0" applyFill="0" applyBorder="0">
      <alignment horizontal="right"/>
    </xf>
    <xf numFmtId="174" fontId="13" fillId="0" borderId="0" applyFill="0" applyBorder="0">
      <protection locked="0"/>
    </xf>
    <xf numFmtId="174" fontId="2" fillId="0" borderId="0" applyFill="0" applyBorder="0">
      <alignment horizontal="right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6" fontId="14" fillId="0" borderId="0" applyFont="0" applyFill="0" applyBorder="0" applyAlignment="0" applyProtection="0">
      <alignment horizontal="right"/>
    </xf>
    <xf numFmtId="0" fontId="2" fillId="0" borderId="0"/>
    <xf numFmtId="0" fontId="15" fillId="0" borderId="0" applyNumberFormat="0" applyFill="0" applyBorder="0"/>
    <xf numFmtId="0" fontId="16" fillId="0" borderId="0" applyNumberFormat="0" applyFill="0" applyBorder="0"/>
    <xf numFmtId="169" fontId="17" fillId="0" borderId="0" applyFill="0" applyBorder="0"/>
    <xf numFmtId="177" fontId="2" fillId="0" borderId="0" applyFill="0" applyBorder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3" fontId="21" fillId="0" borderId="0"/>
    <xf numFmtId="0" fontId="8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38" fontId="22" fillId="0" borderId="0"/>
    <xf numFmtId="38" fontId="23" fillId="0" borderId="0"/>
    <xf numFmtId="38" fontId="24" fillId="0" borderId="0"/>
    <xf numFmtId="38" fontId="25" fillId="0" borderId="0"/>
    <xf numFmtId="0" fontId="26" fillId="0" borderId="0"/>
    <xf numFmtId="0" fontId="26" fillId="0" borderId="0"/>
    <xf numFmtId="0" fontId="13" fillId="0" borderId="0" applyFill="0" applyBorder="0">
      <protection locked="0"/>
    </xf>
    <xf numFmtId="0" fontId="27" fillId="0" borderId="0"/>
    <xf numFmtId="178" fontId="2" fillId="0" borderId="0" applyFill="0" applyBorder="0"/>
    <xf numFmtId="178" fontId="13" fillId="0" borderId="0" applyFill="0" applyBorder="0">
      <protection locked="0"/>
    </xf>
    <xf numFmtId="178" fontId="2" fillId="0" borderId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8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26" fillId="0" borderId="21" applyNumberFormat="0" applyFont="0" applyFill="0" applyAlignment="0" applyProtection="0"/>
    <xf numFmtId="0" fontId="26" fillId="0" borderId="22" applyNumberFormat="0" applyFont="0" applyFill="0" applyAlignment="0" applyProtection="0"/>
    <xf numFmtId="0" fontId="26" fillId="0" borderId="23" applyNumberFormat="0" applyFont="0" applyFill="0" applyAlignment="0" applyProtection="0"/>
    <xf numFmtId="0" fontId="26" fillId="0" borderId="24" applyNumberFormat="0" applyFont="0" applyFill="0" applyAlignment="0" applyProtection="0"/>
    <xf numFmtId="0" fontId="26" fillId="0" borderId="25" applyNumberFormat="0" applyFont="0" applyFill="0" applyAlignment="0" applyProtection="0"/>
    <xf numFmtId="0" fontId="26" fillId="5" borderId="0" applyNumberFormat="0" applyFont="0" applyBorder="0" applyAlignment="0" applyProtection="0"/>
    <xf numFmtId="0" fontId="26" fillId="0" borderId="26" applyNumberFormat="0" applyFont="0" applyFill="0" applyAlignment="0" applyProtection="0"/>
    <xf numFmtId="0" fontId="26" fillId="0" borderId="27" applyNumberFormat="0" applyFont="0" applyFill="0" applyAlignment="0" applyProtection="0"/>
    <xf numFmtId="4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6" fillId="0" borderId="28" applyNumberFormat="0" applyFont="0" applyFill="0" applyAlignment="0" applyProtection="0"/>
    <xf numFmtId="0" fontId="26" fillId="0" borderId="29" applyNumberFormat="0" applyFont="0" applyFill="0" applyAlignment="0" applyProtection="0"/>
    <xf numFmtId="0" fontId="26" fillId="0" borderId="30" applyNumberFormat="0" applyFont="0" applyFill="0" applyAlignment="0" applyProtection="0"/>
    <xf numFmtId="0" fontId="26" fillId="0" borderId="31" applyNumberFormat="0" applyFont="0" applyFill="0" applyAlignment="0" applyProtection="0"/>
    <xf numFmtId="0" fontId="26" fillId="0" borderId="30" applyNumberFormat="0" applyFont="0" applyFill="0" applyAlignment="0" applyProtection="0"/>
    <xf numFmtId="0" fontId="26" fillId="0" borderId="0" applyNumberFormat="0" applyFont="0" applyFill="0" applyBorder="0" applyProtection="0">
      <alignment horizontal="center"/>
    </xf>
    <xf numFmtId="0" fontId="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Protection="0">
      <alignment horizontal="left"/>
    </xf>
    <xf numFmtId="0" fontId="26" fillId="5" borderId="0" applyNumberFormat="0" applyFont="0" applyBorder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0" borderId="32" applyNumberFormat="0" applyFont="0" applyFill="0" applyAlignment="0" applyProtection="0"/>
    <xf numFmtId="0" fontId="26" fillId="0" borderId="33" applyNumberFormat="0" applyFont="0" applyFill="0" applyAlignment="0" applyProtection="0"/>
    <xf numFmtId="180" fontId="26" fillId="0" borderId="0" applyFont="0" applyFill="0" applyBorder="0" applyAlignment="0" applyProtection="0"/>
    <xf numFmtId="0" fontId="26" fillId="0" borderId="34" applyNumberFormat="0" applyFont="0" applyFill="0" applyAlignment="0" applyProtection="0"/>
    <xf numFmtId="0" fontId="26" fillId="0" borderId="35" applyNumberFormat="0" applyFont="0" applyFill="0" applyAlignment="0" applyProtection="0"/>
    <xf numFmtId="0" fontId="26" fillId="0" borderId="36" applyNumberFormat="0" applyFont="0" applyFill="0" applyAlignment="0" applyProtection="0"/>
    <xf numFmtId="0" fontId="26" fillId="0" borderId="37" applyNumberFormat="0" applyFont="0" applyFill="0" applyAlignment="0" applyProtection="0"/>
    <xf numFmtId="0" fontId="26" fillId="0" borderId="38" applyNumberFormat="0" applyFont="0" applyFill="0" applyAlignment="0" applyProtection="0"/>
    <xf numFmtId="0" fontId="33" fillId="2" borderId="0" applyNumberFormat="0" applyBorder="0" applyAlignment="0" applyProtection="0"/>
    <xf numFmtId="0" fontId="1" fillId="0" borderId="0"/>
    <xf numFmtId="0" fontId="11" fillId="0" borderId="0"/>
    <xf numFmtId="0" fontId="28" fillId="0" borderId="0"/>
    <xf numFmtId="0" fontId="11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1" fillId="0" borderId="0"/>
    <xf numFmtId="0" fontId="35" fillId="0" borderId="0">
      <protection locked="0"/>
    </xf>
    <xf numFmtId="168" fontId="2" fillId="0" borderId="0">
      <alignment vertical="top"/>
    </xf>
    <xf numFmtId="0" fontId="36" fillId="0" borderId="0" applyFill="0" applyBorder="0" applyAlignment="0"/>
    <xf numFmtId="169" fontId="8" fillId="0" borderId="2" applyFill="0"/>
    <xf numFmtId="169" fontId="8" fillId="0" borderId="39" applyFill="0"/>
    <xf numFmtId="169" fontId="2" fillId="0" borderId="2" applyFill="0"/>
    <xf numFmtId="169" fontId="2" fillId="0" borderId="39" applyFill="0"/>
    <xf numFmtId="0" fontId="7" fillId="0" borderId="0"/>
    <xf numFmtId="0" fontId="37" fillId="0" borderId="0"/>
    <xf numFmtId="0" fontId="38" fillId="0" borderId="0" applyNumberFormat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13" fillId="0" borderId="0" applyNumberFormat="0" applyFill="0" applyBorder="0"/>
  </cellStyleXfs>
  <cellXfs count="151">
    <xf numFmtId="0" fontId="0" fillId="0" borderId="0" xfId="0"/>
    <xf numFmtId="0" fontId="2" fillId="3" borderId="0" xfId="1" applyFill="1" applyAlignment="1">
      <alignment horizontal="left" vertical="center"/>
    </xf>
    <xf numFmtId="4" fontId="4" fillId="0" borderId="0" xfId="1" applyNumberFormat="1" applyFont="1"/>
    <xf numFmtId="0" fontId="4" fillId="0" borderId="0" xfId="1" applyFont="1"/>
    <xf numFmtId="0" fontId="5" fillId="3" borderId="0" xfId="1" applyFont="1" applyFill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4" fontId="5" fillId="0" borderId="0" xfId="1" applyNumberFormat="1" applyFont="1"/>
    <xf numFmtId="0" fontId="5" fillId="0" borderId="0" xfId="1" applyFont="1"/>
    <xf numFmtId="4" fontId="7" fillId="3" borderId="0" xfId="1" applyNumberFormat="1" applyFont="1" applyFill="1" applyBorder="1" applyAlignment="1">
      <alignment horizontal="right" vertical="top"/>
    </xf>
    <xf numFmtId="4" fontId="7" fillId="3" borderId="0" xfId="1" applyNumberFormat="1" applyFont="1" applyFill="1" applyAlignment="1"/>
    <xf numFmtId="4" fontId="7" fillId="0" borderId="0" xfId="1" applyNumberFormat="1" applyFont="1"/>
    <xf numFmtId="0" fontId="7" fillId="0" borderId="0" xfId="1" applyFont="1"/>
    <xf numFmtId="0" fontId="2" fillId="3" borderId="0" xfId="1" applyFill="1" applyBorder="1" applyAlignment="1">
      <alignment horizontal="center"/>
    </xf>
    <xf numFmtId="0" fontId="2" fillId="3" borderId="0" xfId="1" applyFill="1" applyBorder="1" applyAlignment="1">
      <alignment horizontal="left"/>
    </xf>
    <xf numFmtId="49" fontId="2" fillId="3" borderId="0" xfId="1" applyNumberFormat="1" applyFill="1" applyBorder="1" applyAlignment="1">
      <alignment horizontal="left"/>
    </xf>
    <xf numFmtId="4" fontId="7" fillId="3" borderId="0" xfId="1" applyNumberFormat="1" applyFont="1" applyFill="1" applyAlignment="1">
      <alignment horizontal="left"/>
    </xf>
    <xf numFmtId="4" fontId="2" fillId="3" borderId="0" xfId="1" applyNumberFormat="1" applyFill="1"/>
    <xf numFmtId="164" fontId="8" fillId="4" borderId="4" xfId="1" applyNumberFormat="1" applyFont="1" applyFill="1" applyBorder="1" applyAlignment="1" applyProtection="1">
      <alignment horizontal="center"/>
      <protection locked="0"/>
    </xf>
    <xf numFmtId="49" fontId="9" fillId="3" borderId="0" xfId="1" applyNumberFormat="1" applyFont="1" applyFill="1" applyBorder="1"/>
    <xf numFmtId="4" fontId="2" fillId="0" borderId="0" xfId="1" applyNumberFormat="1"/>
    <xf numFmtId="0" fontId="2" fillId="0" borderId="0" xfId="1"/>
    <xf numFmtId="0" fontId="8" fillId="3" borderId="0" xfId="1" applyFont="1" applyFill="1" applyBorder="1" applyAlignment="1">
      <alignment horizontal="center"/>
    </xf>
    <xf numFmtId="4" fontId="8" fillId="3" borderId="5" xfId="1" applyNumberFormat="1" applyFont="1" applyFill="1" applyBorder="1" applyAlignment="1">
      <alignment horizontal="center"/>
    </xf>
    <xf numFmtId="4" fontId="8" fillId="0" borderId="0" xfId="1" applyNumberFormat="1" applyFont="1" applyBorder="1"/>
    <xf numFmtId="4" fontId="8" fillId="3" borderId="6" xfId="1" applyNumberFormat="1" applyFont="1" applyFill="1" applyBorder="1" applyAlignment="1">
      <alignment horizontal="center" vertical="center"/>
    </xf>
    <xf numFmtId="4" fontId="8" fillId="3" borderId="6" xfId="1" applyNumberFormat="1" applyFont="1" applyFill="1" applyBorder="1" applyAlignment="1">
      <alignment horizontal="center" vertical="top"/>
    </xf>
    <xf numFmtId="4" fontId="2" fillId="0" borderId="0" xfId="1" applyNumberFormat="1" applyBorder="1"/>
    <xf numFmtId="0" fontId="11" fillId="0" borderId="3" xfId="1" applyNumberFormat="1" applyFont="1" applyBorder="1" applyAlignment="1">
      <alignment horizontal="center" vertical="center"/>
    </xf>
    <xf numFmtId="0" fontId="11" fillId="0" borderId="4" xfId="1" applyNumberFormat="1" applyFont="1" applyBorder="1" applyAlignment="1">
      <alignment horizontal="left" vertical="center"/>
    </xf>
    <xf numFmtId="4" fontId="11" fillId="0" borderId="4" xfId="1" applyNumberFormat="1" applyFont="1" applyBorder="1" applyAlignment="1">
      <alignment horizontal="right" vertical="center" indent="1"/>
    </xf>
    <xf numFmtId="165" fontId="11" fillId="0" borderId="4" xfId="1" applyNumberFormat="1" applyFont="1" applyBorder="1" applyAlignment="1">
      <alignment horizontal="center" vertical="center"/>
    </xf>
    <xf numFmtId="4" fontId="11" fillId="0" borderId="4" xfId="1" applyNumberFormat="1" applyFont="1" applyBorder="1" applyAlignment="1">
      <alignment horizontal="right" vertical="center"/>
    </xf>
    <xf numFmtId="4" fontId="11" fillId="4" borderId="4" xfId="1" applyNumberFormat="1" applyFont="1" applyFill="1" applyBorder="1" applyAlignment="1" applyProtection="1">
      <alignment horizontal="right" vertical="center"/>
      <protection locked="0"/>
    </xf>
    <xf numFmtId="166" fontId="11" fillId="4" borderId="4" xfId="1" applyNumberFormat="1" applyFont="1" applyFill="1" applyBorder="1" applyAlignment="1" applyProtection="1">
      <alignment horizontal="right" vertical="center"/>
      <protection locked="0"/>
    </xf>
    <xf numFmtId="166" fontId="11" fillId="0" borderId="4" xfId="1" applyNumberFormat="1" applyFont="1" applyBorder="1" applyAlignment="1">
      <alignment horizontal="right" vertical="center"/>
    </xf>
    <xf numFmtId="4" fontId="7" fillId="0" borderId="4" xfId="2" applyNumberFormat="1" applyFont="1" applyBorder="1" applyAlignment="1" applyProtection="1">
      <alignment horizontal="right" vertical="center"/>
      <protection locked="0"/>
    </xf>
    <xf numFmtId="4" fontId="7" fillId="0" borderId="0" xfId="2" applyNumberFormat="1" applyFont="1" applyBorder="1" applyAlignment="1">
      <alignment horizontal="right"/>
    </xf>
    <xf numFmtId="0" fontId="11" fillId="0" borderId="3" xfId="1" applyNumberFormat="1" applyFont="1" applyFill="1" applyBorder="1" applyAlignment="1">
      <alignment horizontal="center" vertical="center"/>
    </xf>
    <xf numFmtId="4" fontId="11" fillId="0" borderId="4" xfId="1" applyNumberFormat="1" applyFont="1" applyFill="1" applyBorder="1" applyAlignment="1">
      <alignment horizontal="right" vertical="center" indent="1"/>
    </xf>
    <xf numFmtId="0" fontId="7" fillId="0" borderId="3" xfId="1" applyFont="1" applyBorder="1" applyAlignment="1" applyProtection="1">
      <alignment vertical="center"/>
      <protection locked="0"/>
    </xf>
    <xf numFmtId="0" fontId="11" fillId="0" borderId="9" xfId="1" applyNumberFormat="1" applyFont="1" applyFill="1" applyBorder="1" applyAlignment="1">
      <alignment horizontal="center" vertical="center"/>
    </xf>
    <xf numFmtId="0" fontId="11" fillId="0" borderId="10" xfId="1" applyNumberFormat="1" applyFont="1" applyBorder="1" applyAlignment="1">
      <alignment horizontal="left" vertical="center"/>
    </xf>
    <xf numFmtId="4" fontId="11" fillId="0" borderId="10" xfId="1" applyNumberFormat="1" applyFont="1" applyFill="1" applyBorder="1" applyAlignment="1">
      <alignment horizontal="right" vertical="center" indent="1"/>
    </xf>
    <xf numFmtId="165" fontId="11" fillId="0" borderId="10" xfId="1" applyNumberFormat="1" applyFont="1" applyBorder="1" applyAlignment="1">
      <alignment horizontal="center" vertical="center"/>
    </xf>
    <xf numFmtId="4" fontId="11" fillId="0" borderId="10" xfId="1" applyNumberFormat="1" applyFont="1" applyBorder="1" applyAlignment="1">
      <alignment horizontal="right" vertical="center"/>
    </xf>
    <xf numFmtId="4" fontId="11" fillId="4" borderId="10" xfId="1" applyNumberFormat="1" applyFont="1" applyFill="1" applyBorder="1" applyAlignment="1" applyProtection="1">
      <alignment horizontal="right" vertical="center"/>
      <protection locked="0"/>
    </xf>
    <xf numFmtId="166" fontId="11" fillId="4" borderId="10" xfId="1" applyNumberFormat="1" applyFont="1" applyFill="1" applyBorder="1" applyAlignment="1" applyProtection="1">
      <alignment horizontal="right" vertical="center"/>
      <protection locked="0"/>
    </xf>
    <xf numFmtId="166" fontId="11" fillId="0" borderId="10" xfId="1" applyNumberFormat="1" applyFont="1" applyBorder="1" applyAlignment="1">
      <alignment horizontal="right" vertical="center"/>
    </xf>
    <xf numFmtId="0" fontId="10" fillId="0" borderId="9" xfId="1" applyFont="1" applyBorder="1" applyAlignment="1" applyProtection="1">
      <alignment vertical="center"/>
      <protection locked="0"/>
    </xf>
    <xf numFmtId="0" fontId="10" fillId="0" borderId="0" xfId="1" applyFont="1"/>
    <xf numFmtId="0" fontId="11" fillId="0" borderId="12" xfId="1" applyNumberFormat="1" applyFont="1" applyFill="1" applyBorder="1" applyAlignment="1">
      <alignment horizontal="center" vertical="center"/>
    </xf>
    <xf numFmtId="0" fontId="11" fillId="0" borderId="6" xfId="1" applyNumberFormat="1" applyFont="1" applyBorder="1" applyAlignment="1">
      <alignment horizontal="left" vertical="center"/>
    </xf>
    <xf numFmtId="4" fontId="11" fillId="0" borderId="6" xfId="1" applyNumberFormat="1" applyFont="1" applyFill="1" applyBorder="1" applyAlignment="1">
      <alignment horizontal="right" vertical="center" indent="1"/>
    </xf>
    <xf numFmtId="165" fontId="11" fillId="0" borderId="6" xfId="1" applyNumberFormat="1" applyFont="1" applyBorder="1" applyAlignment="1">
      <alignment horizontal="center" vertical="center"/>
    </xf>
    <xf numFmtId="4" fontId="11" fillId="0" borderId="6" xfId="1" applyNumberFormat="1" applyFont="1" applyBorder="1" applyAlignment="1">
      <alignment horizontal="right" vertical="center"/>
    </xf>
    <xf numFmtId="4" fontId="11" fillId="4" borderId="6" xfId="1" applyNumberFormat="1" applyFont="1" applyFill="1" applyBorder="1" applyAlignment="1" applyProtection="1">
      <alignment horizontal="right" vertical="center"/>
      <protection locked="0"/>
    </xf>
    <xf numFmtId="166" fontId="11" fillId="4" borderId="6" xfId="1" applyNumberFormat="1" applyFont="1" applyFill="1" applyBorder="1" applyAlignment="1" applyProtection="1">
      <alignment horizontal="right" vertical="center"/>
      <protection locked="0"/>
    </xf>
    <xf numFmtId="166" fontId="11" fillId="0" borderId="6" xfId="1" applyNumberFormat="1" applyFont="1" applyBorder="1" applyAlignment="1">
      <alignment horizontal="right" vertical="center"/>
    </xf>
    <xf numFmtId="0" fontId="10" fillId="0" borderId="12" xfId="1" applyFont="1" applyBorder="1" applyAlignment="1" applyProtection="1">
      <alignment vertical="center"/>
      <protection locked="0"/>
    </xf>
    <xf numFmtId="0" fontId="10" fillId="0" borderId="3" xfId="1" applyFont="1" applyBorder="1" applyAlignment="1" applyProtection="1">
      <alignment vertical="center"/>
      <protection locked="0"/>
    </xf>
    <xf numFmtId="0" fontId="11" fillId="0" borderId="13" xfId="1" applyNumberFormat="1" applyFont="1" applyFill="1" applyBorder="1" applyAlignment="1">
      <alignment horizontal="center" vertical="center"/>
    </xf>
    <xf numFmtId="0" fontId="11" fillId="0" borderId="5" xfId="1" applyNumberFormat="1" applyFont="1" applyBorder="1" applyAlignment="1">
      <alignment horizontal="left" vertical="center"/>
    </xf>
    <xf numFmtId="4" fontId="11" fillId="0" borderId="5" xfId="1" applyNumberFormat="1" applyFont="1" applyFill="1" applyBorder="1" applyAlignment="1">
      <alignment horizontal="right" vertical="center" indent="1"/>
    </xf>
    <xf numFmtId="3" fontId="11" fillId="0" borderId="10" xfId="1" applyNumberFormat="1" applyFont="1" applyBorder="1" applyAlignment="1">
      <alignment horizontal="left" vertical="center"/>
    </xf>
    <xf numFmtId="0" fontId="11" fillId="0" borderId="12" xfId="1" applyNumberFormat="1" applyFont="1" applyBorder="1" applyAlignment="1">
      <alignment horizontal="center" vertical="center"/>
    </xf>
    <xf numFmtId="3" fontId="11" fillId="0" borderId="6" xfId="1" applyNumberFormat="1" applyFont="1" applyBorder="1" applyAlignment="1">
      <alignment horizontal="left" vertical="center"/>
    </xf>
    <xf numFmtId="3" fontId="11" fillId="0" borderId="6" xfId="1" applyNumberFormat="1" applyFont="1" applyBorder="1" applyAlignment="1">
      <alignment horizontal="center" vertical="center"/>
    </xf>
    <xf numFmtId="4" fontId="7" fillId="0" borderId="6" xfId="2" applyNumberFormat="1" applyFont="1" applyBorder="1" applyAlignment="1" applyProtection="1">
      <alignment horizontal="right" vertical="center"/>
      <protection locked="0"/>
    </xf>
    <xf numFmtId="0" fontId="11" fillId="0" borderId="9" xfId="1" applyNumberFormat="1" applyFont="1" applyBorder="1" applyAlignment="1">
      <alignment horizontal="center" vertical="center"/>
    </xf>
    <xf numFmtId="3" fontId="11" fillId="0" borderId="10" xfId="1" applyNumberFormat="1" applyFont="1" applyBorder="1" applyAlignment="1">
      <alignment horizontal="center" vertical="center"/>
    </xf>
    <xf numFmtId="4" fontId="7" fillId="0" borderId="10" xfId="2" applyNumberFormat="1" applyFont="1" applyBorder="1" applyAlignment="1" applyProtection="1">
      <alignment horizontal="right" vertical="center"/>
      <protection locked="0"/>
    </xf>
    <xf numFmtId="4" fontId="11" fillId="0" borderId="6" xfId="1" applyNumberFormat="1" applyFont="1" applyBorder="1" applyAlignment="1">
      <alignment horizontal="right" vertical="center" indent="1"/>
    </xf>
    <xf numFmtId="4" fontId="11" fillId="0" borderId="10" xfId="1" applyNumberFormat="1" applyFont="1" applyBorder="1" applyAlignment="1">
      <alignment horizontal="right" vertical="center" indent="1"/>
    </xf>
    <xf numFmtId="3" fontId="11" fillId="0" borderId="4" xfId="1" applyNumberFormat="1" applyFont="1" applyBorder="1" applyAlignment="1">
      <alignment horizontal="center" vertical="center"/>
    </xf>
    <xf numFmtId="0" fontId="10" fillId="0" borderId="14" xfId="1" applyNumberFormat="1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left" vertical="center"/>
    </xf>
    <xf numFmtId="0" fontId="11" fillId="0" borderId="15" xfId="1" applyNumberFormat="1" applyFont="1" applyBorder="1" applyAlignment="1">
      <alignment horizontal="center" vertical="center"/>
    </xf>
    <xf numFmtId="0" fontId="11" fillId="0" borderId="14" xfId="1" applyNumberFormat="1" applyFont="1" applyBorder="1" applyAlignment="1">
      <alignment horizontal="left" vertical="center"/>
    </xf>
    <xf numFmtId="4" fontId="11" fillId="0" borderId="14" xfId="1" applyNumberFormat="1" applyFont="1" applyBorder="1" applyAlignment="1">
      <alignment horizontal="right" vertical="center" indent="1"/>
    </xf>
    <xf numFmtId="3" fontId="11" fillId="0" borderId="14" xfId="1" applyNumberFormat="1" applyFont="1" applyBorder="1" applyAlignment="1">
      <alignment horizontal="center" vertical="center"/>
    </xf>
    <xf numFmtId="4" fontId="11" fillId="0" borderId="14" xfId="1" applyNumberFormat="1" applyFont="1" applyBorder="1" applyAlignment="1">
      <alignment horizontal="right" vertical="center"/>
    </xf>
    <xf numFmtId="4" fontId="11" fillId="4" borderId="14" xfId="1" applyNumberFormat="1" applyFont="1" applyFill="1" applyBorder="1" applyAlignment="1" applyProtection="1">
      <alignment horizontal="right" vertical="center"/>
      <protection locked="0"/>
    </xf>
    <xf numFmtId="166" fontId="11" fillId="4" borderId="14" xfId="1" applyNumberFormat="1" applyFont="1" applyFill="1" applyBorder="1" applyAlignment="1" applyProtection="1">
      <alignment horizontal="right" vertical="center"/>
      <protection locked="0"/>
    </xf>
    <xf numFmtId="166" fontId="11" fillId="0" borderId="14" xfId="1" applyNumberFormat="1" applyFont="1" applyBorder="1" applyAlignment="1">
      <alignment horizontal="right" vertical="center"/>
    </xf>
    <xf numFmtId="4" fontId="7" fillId="0" borderId="14" xfId="2" applyNumberFormat="1" applyFont="1" applyBorder="1" applyAlignment="1" applyProtection="1">
      <alignment horizontal="right" vertical="center"/>
      <protection locked="0"/>
    </xf>
    <xf numFmtId="0" fontId="11" fillId="0" borderId="16" xfId="1" applyNumberFormat="1" applyFont="1" applyBorder="1" applyAlignment="1">
      <alignment horizontal="center" vertical="center"/>
    </xf>
    <xf numFmtId="0" fontId="11" fillId="0" borderId="17" xfId="1" applyNumberFormat="1" applyFont="1" applyBorder="1" applyAlignment="1">
      <alignment horizontal="left" vertical="center"/>
    </xf>
    <xf numFmtId="4" fontId="11" fillId="0" borderId="17" xfId="1" applyNumberFormat="1" applyFont="1" applyBorder="1" applyAlignment="1">
      <alignment horizontal="right" vertical="center" indent="1"/>
    </xf>
    <xf numFmtId="3" fontId="11" fillId="0" borderId="17" xfId="1" applyNumberFormat="1" applyFont="1" applyBorder="1" applyAlignment="1">
      <alignment horizontal="center" vertical="center"/>
    </xf>
    <xf numFmtId="4" fontId="11" fillId="0" borderId="17" xfId="1" applyNumberFormat="1" applyFont="1" applyBorder="1" applyAlignment="1">
      <alignment horizontal="right" vertical="center"/>
    </xf>
    <xf numFmtId="4" fontId="11" fillId="4" borderId="17" xfId="1" applyNumberFormat="1" applyFont="1" applyFill="1" applyBorder="1" applyAlignment="1" applyProtection="1">
      <alignment horizontal="right" vertical="center"/>
      <protection locked="0"/>
    </xf>
    <xf numFmtId="166" fontId="11" fillId="4" borderId="17" xfId="1" applyNumberFormat="1" applyFont="1" applyFill="1" applyBorder="1" applyAlignment="1" applyProtection="1">
      <alignment horizontal="right" vertical="center"/>
      <protection locked="0"/>
    </xf>
    <xf numFmtId="166" fontId="11" fillId="0" borderId="17" xfId="1" applyNumberFormat="1" applyFont="1" applyBorder="1" applyAlignment="1">
      <alignment horizontal="right" vertical="center"/>
    </xf>
    <xf numFmtId="4" fontId="7" fillId="0" borderId="17" xfId="2" applyNumberFormat="1" applyFont="1" applyBorder="1" applyAlignment="1" applyProtection="1">
      <alignment horizontal="right" vertical="center"/>
      <protection locked="0"/>
    </xf>
    <xf numFmtId="0" fontId="11" fillId="0" borderId="18" xfId="1" applyNumberFormat="1" applyFont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49" fontId="10" fillId="3" borderId="19" xfId="1" applyNumberFormat="1" applyFont="1" applyFill="1" applyBorder="1" applyAlignment="1">
      <alignment horizontal="center"/>
    </xf>
    <xf numFmtId="49" fontId="10" fillId="3" borderId="0" xfId="1" applyNumberFormat="1" applyFont="1" applyFill="1" applyBorder="1" applyAlignment="1">
      <alignment horizontal="left"/>
    </xf>
    <xf numFmtId="0" fontId="11" fillId="3" borderId="0" xfId="1" applyNumberFormat="1" applyFont="1" applyFill="1" applyBorder="1" applyAlignment="1">
      <alignment horizontal="center"/>
    </xf>
    <xf numFmtId="0" fontId="11" fillId="3" borderId="0" xfId="1" applyNumberFormat="1" applyFont="1" applyFill="1" applyBorder="1" applyAlignment="1">
      <alignment horizontal="left"/>
    </xf>
    <xf numFmtId="3" fontId="11" fillId="3" borderId="20" xfId="1" applyNumberFormat="1" applyFont="1" applyFill="1" applyBorder="1" applyAlignment="1">
      <alignment horizontal="right" indent="2"/>
    </xf>
    <xf numFmtId="3" fontId="11" fillId="3" borderId="0" xfId="1" applyNumberFormat="1" applyFont="1" applyFill="1" applyBorder="1" applyAlignment="1">
      <alignment horizontal="center"/>
    </xf>
    <xf numFmtId="4" fontId="11" fillId="3" borderId="0" xfId="1" applyNumberFormat="1" applyFont="1" applyFill="1" applyBorder="1" applyAlignment="1">
      <alignment horizontal="right" indent="1"/>
    </xf>
    <xf numFmtId="166" fontId="11" fillId="3" borderId="20" xfId="1" applyNumberFormat="1" applyFont="1" applyFill="1" applyBorder="1" applyAlignment="1">
      <alignment horizontal="right"/>
    </xf>
    <xf numFmtId="49" fontId="10" fillId="3" borderId="0" xfId="1" applyNumberFormat="1" applyFont="1" applyFill="1" applyBorder="1" applyAlignment="1">
      <alignment horizontal="center"/>
    </xf>
    <xf numFmtId="0" fontId="11" fillId="3" borderId="4" xfId="1" applyNumberFormat="1" applyFont="1" applyFill="1" applyBorder="1" applyAlignment="1">
      <alignment horizontal="center" vertical="center"/>
    </xf>
    <xf numFmtId="4" fontId="12" fillId="3" borderId="4" xfId="1" applyNumberFormat="1" applyFont="1" applyFill="1" applyBorder="1" applyAlignment="1">
      <alignment horizontal="right" vertical="center" indent="1"/>
    </xf>
    <xf numFmtId="3" fontId="11" fillId="3" borderId="0" xfId="1" applyNumberFormat="1" applyFont="1" applyFill="1" applyBorder="1" applyAlignment="1">
      <alignment horizontal="center" vertical="center"/>
    </xf>
    <xf numFmtId="4" fontId="11" fillId="3" borderId="0" xfId="1" applyNumberFormat="1" applyFont="1" applyFill="1" applyBorder="1" applyAlignment="1">
      <alignment horizontal="right" vertical="center"/>
    </xf>
    <xf numFmtId="4" fontId="12" fillId="3" borderId="4" xfId="1" applyNumberFormat="1" applyFont="1" applyFill="1" applyBorder="1" applyAlignment="1">
      <alignment horizontal="right" vertical="center"/>
    </xf>
    <xf numFmtId="0" fontId="2" fillId="3" borderId="0" xfId="1" applyFill="1" applyAlignment="1">
      <alignment horizontal="center"/>
    </xf>
    <xf numFmtId="0" fontId="2" fillId="3" borderId="0" xfId="1" applyFill="1"/>
    <xf numFmtId="49" fontId="2" fillId="3" borderId="0" xfId="1" applyNumberFormat="1" applyFill="1"/>
    <xf numFmtId="0" fontId="0" fillId="3" borderId="0" xfId="0" applyFill="1" applyAlignment="1"/>
    <xf numFmtId="0" fontId="3" fillId="3" borderId="0" xfId="1" applyFont="1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2" fillId="0" borderId="0" xfId="1" applyAlignment="1">
      <alignment horizontal="center"/>
    </xf>
    <xf numFmtId="49" fontId="2" fillId="0" borderId="0" xfId="1" applyNumberFormat="1"/>
    <xf numFmtId="49" fontId="10" fillId="0" borderId="11" xfId="1" applyNumberFormat="1" applyFont="1" applyFill="1" applyBorder="1" applyAlignment="1">
      <alignment horizontal="center" vertical="center"/>
    </xf>
    <xf numFmtId="49" fontId="10" fillId="0" borderId="8" xfId="1" applyNumberFormat="1" applyFont="1" applyFill="1" applyBorder="1" applyAlignment="1">
      <alignment horizontal="center" vertical="center"/>
    </xf>
    <xf numFmtId="49" fontId="10" fillId="0" borderId="11" xfId="1" applyNumberFormat="1" applyFont="1" applyFill="1" applyBorder="1" applyAlignment="1">
      <alignment horizontal="left" vertical="center"/>
    </xf>
    <xf numFmtId="49" fontId="10" fillId="0" borderId="8" xfId="1" applyNumberFormat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 wrapText="1" indent="1"/>
    </xf>
    <xf numFmtId="4" fontId="8" fillId="3" borderId="1" xfId="1" applyNumberFormat="1" applyFont="1" applyFill="1" applyBorder="1" applyAlignment="1">
      <alignment horizontal="right" indent="1"/>
    </xf>
    <xf numFmtId="4" fontId="8" fillId="3" borderId="2" xfId="1" applyNumberFormat="1" applyFont="1" applyFill="1" applyBorder="1" applyAlignment="1">
      <alignment horizontal="right" indent="1"/>
    </xf>
    <xf numFmtId="4" fontId="8" fillId="3" borderId="3" xfId="1" applyNumberFormat="1" applyFont="1" applyFill="1" applyBorder="1" applyAlignment="1">
      <alignment horizontal="right" inden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49" fontId="8" fillId="3" borderId="4" xfId="1" applyNumberFormat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4" fontId="8" fillId="3" borderId="5" xfId="1" applyNumberFormat="1" applyFont="1" applyFill="1" applyBorder="1" applyAlignment="1">
      <alignment horizontal="center" vertical="center" wrapText="1"/>
    </xf>
    <xf numFmtId="4" fontId="8" fillId="3" borderId="6" xfId="1" applyNumberFormat="1" applyFont="1" applyFill="1" applyBorder="1" applyAlignment="1">
      <alignment horizontal="center" vertical="center" wrapText="1"/>
    </xf>
    <xf numFmtId="4" fontId="8" fillId="3" borderId="5" xfId="1" applyNumberFormat="1" applyFont="1" applyFill="1" applyBorder="1" applyAlignment="1">
      <alignment horizontal="center" vertical="center"/>
    </xf>
    <xf numFmtId="4" fontId="8" fillId="3" borderId="6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center" vertical="center"/>
    </xf>
    <xf numFmtId="0" fontId="10" fillId="0" borderId="7" xfId="1" applyNumberFormat="1" applyFont="1" applyFill="1" applyBorder="1" applyAlignment="1">
      <alignment horizontal="center" vertical="center"/>
    </xf>
    <xf numFmtId="0" fontId="10" fillId="0" borderId="8" xfId="1" applyNumberFormat="1" applyFont="1" applyFill="1" applyBorder="1" applyAlignment="1">
      <alignment horizontal="center" vertical="center"/>
    </xf>
    <xf numFmtId="0" fontId="10" fillId="0" borderId="5" xfId="1" applyNumberFormat="1" applyFont="1" applyBorder="1" applyAlignment="1">
      <alignment horizontal="left" vertical="center"/>
    </xf>
    <xf numFmtId="0" fontId="10" fillId="0" borderId="7" xfId="1" applyNumberFormat="1" applyFont="1" applyBorder="1" applyAlignment="1">
      <alignment horizontal="left" vertical="center"/>
    </xf>
    <xf numFmtId="0" fontId="10" fillId="0" borderId="8" xfId="1" applyNumberFormat="1" applyFont="1" applyBorder="1" applyAlignment="1">
      <alignment horizontal="left" vertical="center"/>
    </xf>
    <xf numFmtId="0" fontId="10" fillId="0" borderId="11" xfId="1" applyNumberFormat="1" applyFont="1" applyFill="1" applyBorder="1" applyAlignment="1">
      <alignment horizontal="center" vertical="center"/>
    </xf>
    <xf numFmtId="0" fontId="10" fillId="0" borderId="11" xfId="1" applyNumberFormat="1" applyFont="1" applyBorder="1" applyAlignment="1">
      <alignment horizontal="left" vertical="center"/>
    </xf>
    <xf numFmtId="49" fontId="10" fillId="0" borderId="7" xfId="1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49" fontId="10" fillId="0" borderId="7" xfId="1" applyNumberFormat="1" applyFont="1" applyFill="1" applyBorder="1" applyAlignment="1">
      <alignment horizontal="left" vertical="center"/>
    </xf>
    <xf numFmtId="0" fontId="10" fillId="0" borderId="11" xfId="1" applyNumberFormat="1" applyFont="1" applyFill="1" applyBorder="1" applyAlignment="1">
      <alignment horizontal="left" vertical="center"/>
    </xf>
    <xf numFmtId="0" fontId="10" fillId="0" borderId="7" xfId="1" applyNumberFormat="1" applyFont="1" applyFill="1" applyBorder="1" applyAlignment="1">
      <alignment horizontal="left" vertical="center"/>
    </xf>
    <xf numFmtId="0" fontId="10" fillId="0" borderId="8" xfId="1" applyNumberFormat="1" applyFont="1" applyFill="1" applyBorder="1" applyAlignment="1">
      <alignment horizontal="left" vertical="center"/>
    </xf>
  </cellXfs>
  <cellStyles count="163">
    <cellStyle name="_20061206_GWG-Bau_final" xfId="3"/>
    <cellStyle name="_20061206_GWG-Bau_final_Schlüssel_DIN277" xfId="4"/>
    <cellStyle name="_20061206_GWG-Bau_final_Verbindliches Angebot mit LZK Vers 2" xfId="5"/>
    <cellStyle name="_Betriebskosten 20060825 (Interimsbetrieb)" xfId="6"/>
    <cellStyle name="_Betriebskosten 20060825 (Interimsbetrieb)_Schlüssel_DIN277" xfId="7"/>
    <cellStyle name="_Betriebskosten 20060825 (Interimsbetrieb)_Verbindliches Angebot mit LZK Vers 2" xfId="8"/>
    <cellStyle name="_Betriebskosten 20060829 (Operative Phase)" xfId="9"/>
    <cellStyle name="_Betriebskosten 20060829 (Operative Phase)_Schlüssel_DIN277" xfId="10"/>
    <cellStyle name="_Betriebskosten 20060829 (Operative Phase)_Verbindliches Angebot mit LZK Vers 2" xfId="11"/>
    <cellStyle name="_Financial Modell Burg 20060810 (HA)" xfId="12"/>
    <cellStyle name="_Financial Modell Burg 20060810 (HA)_Schlüssel_DIN277" xfId="13"/>
    <cellStyle name="_Financial Modell Burg 20060810 (HA)_Verbindliches Angebot mit LZK Vers 2" xfId="14"/>
    <cellStyle name="_Frankfurt (PG)" xfId="15"/>
    <cellStyle name="_Frankfurt (PG)_Schlüssel_DIN277" xfId="16"/>
    <cellStyle name="_Frankfurt (PG)_Verbindliches Angebot mit LZK Vers 2" xfId="17"/>
    <cellStyle name="_Frankfurt 20051128" xfId="18"/>
    <cellStyle name="_Frankfurt 20051128_Schlüssel_DIN277" xfId="19"/>
    <cellStyle name="_Frankfurt 20051128_Verbindliches Angebot mit LZK Vers 2" xfId="20"/>
    <cellStyle name="_GuV" xfId="21"/>
    <cellStyle name="_GuV_Schlüssel_DIN277" xfId="22"/>
    <cellStyle name="_GuV_Verbindliches Angebot mit LZK Vers 2" xfId="23"/>
    <cellStyle name="_Input Kassel 16-12-05 GOLDBECK" xfId="24"/>
    <cellStyle name="_Input Kassel 16-12-05 GOLDBECK_Schlüssel_DIN277" xfId="25"/>
    <cellStyle name="_Input Kassel 16-12-05 GOLDBECK_Verbindliches Angebot mit LZK Vers 2" xfId="26"/>
    <cellStyle name="_Input Kassel 20051115" xfId="27"/>
    <cellStyle name="_Input Kassel 20051115_Schlüssel_DIN277" xfId="28"/>
    <cellStyle name="_Input Kassel 20051115_Verbindliches Angebot mit LZK Vers 2" xfId="29"/>
    <cellStyle name="_Mappe1" xfId="30"/>
    <cellStyle name="_Mappe1_Schlüssel_DIN277" xfId="31"/>
    <cellStyle name="_Mappe1_Verbindliches Angebot mit LZK Vers 2" xfId="32"/>
    <cellStyle name="_Sudleasing IRR" xfId="33"/>
    <cellStyle name="_Sudleasing IRR_Schlüssel_DIN277" xfId="34"/>
    <cellStyle name="_Sudleasing IRR_Verbindliches Angebot mit LZK Vers 2" xfId="35"/>
    <cellStyle name="Currency [0] U" xfId="36"/>
    <cellStyle name="Currency [2]" xfId="37"/>
    <cellStyle name="Currency [2] U" xfId="38"/>
    <cellStyle name="Currency [2]_Schlüssel_DIN277" xfId="39"/>
    <cellStyle name="Date" xfId="40"/>
    <cellStyle name="Date U" xfId="41"/>
    <cellStyle name="Date_Schlüssel_DIN277" xfId="42"/>
    <cellStyle name="DateLong" xfId="43"/>
    <cellStyle name="DateShort" xfId="44"/>
    <cellStyle name="Decimal [0]" xfId="45"/>
    <cellStyle name="Decimal [2]" xfId="46"/>
    <cellStyle name="Decimal [2] U" xfId="47"/>
    <cellStyle name="Decimal [2]_Schlüssel_DIN277" xfId="48"/>
    <cellStyle name="Decimal [4]" xfId="49"/>
    <cellStyle name="Decimal [4] U" xfId="50"/>
    <cellStyle name="Decimal [4]_Schlüssel_DIN277" xfId="51"/>
    <cellStyle name="Dezimal 2" xfId="52"/>
    <cellStyle name="Dezimal 3" xfId="53"/>
    <cellStyle name="Dezimal 4" xfId="54"/>
    <cellStyle name="Dezimal 4 2" xfId="55"/>
    <cellStyle name="Euro" xfId="56"/>
    <cellStyle name="Euro 10" xfId="57"/>
    <cellStyle name="Euro 11" xfId="58"/>
    <cellStyle name="Euro 12" xfId="59"/>
    <cellStyle name="Euro 13" xfId="60"/>
    <cellStyle name="Euro 14" xfId="61"/>
    <cellStyle name="Euro 15" xfId="62"/>
    <cellStyle name="Euro 16" xfId="63"/>
    <cellStyle name="Euro 17" xfId="64"/>
    <cellStyle name="Euro 18" xfId="65"/>
    <cellStyle name="Euro 19" xfId="66"/>
    <cellStyle name="Euro 2" xfId="67"/>
    <cellStyle name="Euro 20" xfId="68"/>
    <cellStyle name="Euro 3" xfId="69"/>
    <cellStyle name="Euro 3 2" xfId="70"/>
    <cellStyle name="Euro 4" xfId="71"/>
    <cellStyle name="Euro 5" xfId="72"/>
    <cellStyle name="Euro 6" xfId="73"/>
    <cellStyle name="Euro 7" xfId="74"/>
    <cellStyle name="Euro 8" xfId="75"/>
    <cellStyle name="Euro 9" xfId="76"/>
    <cellStyle name="Factor" xfId="77"/>
    <cellStyle name="fnRegressQ" xfId="78"/>
    <cellStyle name="Heading 1" xfId="79"/>
    <cellStyle name="Heading 2" xfId="80"/>
    <cellStyle name="Heading 3" xfId="81"/>
    <cellStyle name="Heading 4" xfId="82"/>
    <cellStyle name="Headline3" xfId="83"/>
    <cellStyle name="Hyperlink 2" xfId="84"/>
    <cellStyle name="Hyperlink 3" xfId="85"/>
    <cellStyle name="Hyperlink 4" xfId="86"/>
    <cellStyle name="Input" xfId="87"/>
    <cellStyle name="Jahresleiste" xfId="88"/>
    <cellStyle name="Komma 2" xfId="2"/>
    <cellStyle name="Komma 3" xfId="89"/>
    <cellStyle name="Komma 3 2" xfId="90"/>
    <cellStyle name="KPMG Heading 1" xfId="91"/>
    <cellStyle name="KPMG Heading 2" xfId="92"/>
    <cellStyle name="KPMG Heading 3" xfId="93"/>
    <cellStyle name="KPMG Heading 4" xfId="94"/>
    <cellStyle name="KPMG Normal" xfId="95"/>
    <cellStyle name="KPMG Normal Text" xfId="96"/>
    <cellStyle name="Normal U" xfId="97"/>
    <cellStyle name="Normal_040803 Anlage 4c Kalkulation Barwerte" xfId="98"/>
    <cellStyle name="Percent [2]" xfId="99"/>
    <cellStyle name="Percent [2] U" xfId="100"/>
    <cellStyle name="Percent [2]_Schlüssel_DIN277" xfId="101"/>
    <cellStyle name="Prozent 2" xfId="102"/>
    <cellStyle name="Prozent 3" xfId="103"/>
    <cellStyle name="Prozent 4" xfId="104"/>
    <cellStyle name="Prozent 5" xfId="105"/>
    <cellStyle name="RISKbigPercent" xfId="106"/>
    <cellStyle name="RISKblandrEdge" xfId="107"/>
    <cellStyle name="RISKblCorner" xfId="108"/>
    <cellStyle name="RISKbottomEdge" xfId="109"/>
    <cellStyle name="RISKbrCorner" xfId="110"/>
    <cellStyle name="RISKdarkBoxed" xfId="111"/>
    <cellStyle name="RISKdarkShade" xfId="112"/>
    <cellStyle name="RISKdbottomEdge" xfId="113"/>
    <cellStyle name="RISKdrightEdge" xfId="114"/>
    <cellStyle name="RISKdurationTime" xfId="115"/>
    <cellStyle name="RISKinNumber" xfId="116"/>
    <cellStyle name="RISKlandrEdge" xfId="117"/>
    <cellStyle name="RISKleftEdge" xfId="118"/>
    <cellStyle name="RISKlightBoxed" xfId="119"/>
    <cellStyle name="RISKltandbEdge" xfId="120"/>
    <cellStyle name="RISKnormBoxed" xfId="121"/>
    <cellStyle name="RISKnormCenter" xfId="122"/>
    <cellStyle name="RISKnormHeading" xfId="123"/>
    <cellStyle name="RISKnormItal" xfId="124"/>
    <cellStyle name="RISKnormLabel" xfId="125"/>
    <cellStyle name="RISKnormShade" xfId="126"/>
    <cellStyle name="RISKnormTitle" xfId="127"/>
    <cellStyle name="RISKoutNumber" xfId="128"/>
    <cellStyle name="RISKrightEdge" xfId="129"/>
    <cellStyle name="RISKrtandbEdge" xfId="130"/>
    <cellStyle name="RISKssTime" xfId="131"/>
    <cellStyle name="RISKtandbEdge" xfId="132"/>
    <cellStyle name="RISKtlandrEdge" xfId="133"/>
    <cellStyle name="RISKtlCorner" xfId="134"/>
    <cellStyle name="RISKtopEdge" xfId="135"/>
    <cellStyle name="RISKtrCorner" xfId="136"/>
    <cellStyle name="Schlecht 2" xfId="137"/>
    <cellStyle name="Standard" xfId="0" builtinId="0"/>
    <cellStyle name="Standard 10" xfId="138"/>
    <cellStyle name="Standard 2" xfId="139"/>
    <cellStyle name="Standard 2 2" xfId="140"/>
    <cellStyle name="Standard 2 3" xfId="141"/>
    <cellStyle name="Standard 3" xfId="1"/>
    <cellStyle name="Standard 4" xfId="142"/>
    <cellStyle name="Standard 5" xfId="143"/>
    <cellStyle name="Standard 6" xfId="144"/>
    <cellStyle name="Standard 7" xfId="145"/>
    <cellStyle name="Standard 8" xfId="146"/>
    <cellStyle name="Standard 9" xfId="147"/>
    <cellStyle name="Stil 1" xfId="148"/>
    <cellStyle name="Table Heading" xfId="149"/>
    <cellStyle name="Total 1" xfId="150"/>
    <cellStyle name="Total 2" xfId="151"/>
    <cellStyle name="Total 3" xfId="152"/>
    <cellStyle name="Total 4" xfId="153"/>
    <cellStyle name="Überschrift 0" xfId="154"/>
    <cellStyle name="Undefiniert" xfId="155"/>
    <cellStyle name="Unterschrift" xfId="156"/>
    <cellStyle name="Währung 2" xfId="157"/>
    <cellStyle name="Währung 3" xfId="158"/>
    <cellStyle name="Währung 4" xfId="159"/>
    <cellStyle name="Währung 5" xfId="160"/>
    <cellStyle name="Währung 6" xfId="161"/>
    <cellStyle name="Warning" xfId="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A4" zoomScale="85" zoomScaleNormal="85" workbookViewId="0">
      <selection activeCell="K41" sqref="K41"/>
    </sheetView>
  </sheetViews>
  <sheetFormatPr baseColWidth="10" defaultRowHeight="12.75" x14ac:dyDescent="0.2"/>
  <cols>
    <col min="1" max="1" width="11.7109375" style="117" customWidth="1"/>
    <col min="2" max="2" width="42.85546875" style="20" customWidth="1"/>
    <col min="3" max="3" width="7.85546875" style="118" customWidth="1"/>
    <col min="4" max="4" width="18.140625" style="20" customWidth="1"/>
    <col min="5" max="5" width="11.42578125" style="19"/>
    <col min="6" max="6" width="11.7109375" style="19" customWidth="1"/>
    <col min="7" max="7" width="9.7109375" style="19" customWidth="1"/>
    <col min="8" max="8" width="15.7109375" style="19" customWidth="1"/>
    <col min="9" max="9" width="10.140625" style="19" customWidth="1"/>
    <col min="10" max="10" width="11.28515625" style="19" customWidth="1"/>
    <col min="11" max="11" width="10.85546875" style="19" customWidth="1"/>
    <col min="12" max="13" width="14.42578125" style="19" customWidth="1"/>
    <col min="14" max="14" width="25.7109375" style="19" customWidth="1"/>
    <col min="15" max="15" width="11.42578125" style="19"/>
    <col min="16" max="16" width="11.42578125" style="20"/>
    <col min="17" max="17" width="20.85546875" style="20" customWidth="1"/>
    <col min="18" max="16384" width="11.42578125" style="20"/>
  </cols>
  <sheetData>
    <row r="1" spans="1:17" s="3" customFormat="1" ht="20.25" x14ac:dyDescent="0.3">
      <c r="A1" s="123" t="s">
        <v>0</v>
      </c>
      <c r="B1" s="123"/>
      <c r="C1" s="123"/>
      <c r="D1" s="123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7" s="7" customFormat="1" ht="18" x14ac:dyDescent="0.25">
      <c r="A2" s="123"/>
      <c r="B2" s="123"/>
      <c r="C2" s="123"/>
      <c r="D2" s="123"/>
      <c r="E2" s="4"/>
      <c r="F2" s="4"/>
      <c r="G2" s="4"/>
      <c r="H2" s="4"/>
      <c r="I2" s="5" t="s">
        <v>1</v>
      </c>
      <c r="J2" s="4"/>
      <c r="K2" s="4"/>
      <c r="L2" s="4"/>
      <c r="M2" s="4"/>
      <c r="N2" s="4"/>
      <c r="O2" s="6"/>
    </row>
    <row r="3" spans="1:17" s="11" customFormat="1" ht="6" customHeight="1" x14ac:dyDescent="0.25">
      <c r="A3" s="123"/>
      <c r="B3" s="123"/>
      <c r="C3" s="123"/>
      <c r="D3" s="123"/>
      <c r="E3" s="8"/>
      <c r="F3" s="8"/>
      <c r="G3" s="8"/>
      <c r="H3" s="8"/>
      <c r="I3" s="8"/>
      <c r="J3" s="8"/>
      <c r="K3" s="8"/>
      <c r="L3" s="8"/>
      <c r="M3" s="8"/>
      <c r="N3" s="9"/>
      <c r="O3" s="10"/>
    </row>
    <row r="4" spans="1:17" ht="15.75" x14ac:dyDescent="0.25">
      <c r="A4" s="12"/>
      <c r="B4" s="13"/>
      <c r="C4" s="14"/>
      <c r="D4" s="15"/>
      <c r="E4" s="16"/>
      <c r="F4" s="16"/>
      <c r="G4" s="16"/>
      <c r="H4" s="16"/>
      <c r="I4" s="124" t="s">
        <v>2</v>
      </c>
      <c r="J4" s="125"/>
      <c r="K4" s="126"/>
      <c r="L4" s="17"/>
      <c r="M4" s="18"/>
      <c r="N4" s="16"/>
    </row>
    <row r="5" spans="1:17" ht="6" customHeight="1" x14ac:dyDescent="0.2">
      <c r="A5" s="12"/>
      <c r="B5" s="13"/>
      <c r="C5" s="14"/>
      <c r="D5" s="21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7" ht="20.100000000000001" customHeight="1" x14ac:dyDescent="0.2">
      <c r="A6" s="127" t="s">
        <v>3</v>
      </c>
      <c r="B6" s="129" t="s">
        <v>4</v>
      </c>
      <c r="C6" s="130" t="s">
        <v>5</v>
      </c>
      <c r="D6" s="131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132" t="s">
        <v>12</v>
      </c>
      <c r="K6" s="132" t="s">
        <v>13</v>
      </c>
      <c r="L6" s="22" t="s">
        <v>14</v>
      </c>
      <c r="M6" s="22" t="s">
        <v>14</v>
      </c>
      <c r="N6" s="134" t="s">
        <v>15</v>
      </c>
      <c r="O6" s="23"/>
    </row>
    <row r="7" spans="1:17" ht="20.100000000000001" customHeight="1" x14ac:dyDescent="0.2">
      <c r="A7" s="128"/>
      <c r="B7" s="129"/>
      <c r="C7" s="130"/>
      <c r="D7" s="131"/>
      <c r="E7" s="24" t="s">
        <v>16</v>
      </c>
      <c r="F7" s="24" t="s">
        <v>17</v>
      </c>
      <c r="G7" s="24" t="s">
        <v>18</v>
      </c>
      <c r="H7" s="24" t="s">
        <v>19</v>
      </c>
      <c r="I7" s="24" t="s">
        <v>20</v>
      </c>
      <c r="J7" s="133"/>
      <c r="K7" s="133"/>
      <c r="L7" s="24" t="s">
        <v>18</v>
      </c>
      <c r="M7" s="25" t="s">
        <v>21</v>
      </c>
      <c r="N7" s="135"/>
      <c r="O7" s="26"/>
    </row>
    <row r="8" spans="1:17" s="11" customFormat="1" ht="17.100000000000001" customHeight="1" x14ac:dyDescent="0.25">
      <c r="A8" s="136" t="s">
        <v>22</v>
      </c>
      <c r="B8" s="139" t="s">
        <v>23</v>
      </c>
      <c r="C8" s="27">
        <v>79</v>
      </c>
      <c r="D8" s="28" t="s">
        <v>24</v>
      </c>
      <c r="E8" s="29">
        <v>1880.0900000000011</v>
      </c>
      <c r="F8" s="30">
        <v>2.5</v>
      </c>
      <c r="G8" s="31">
        <v>125.36</v>
      </c>
      <c r="H8" s="31">
        <f t="shared" ref="H8:H48" si="0">E8*G8</f>
        <v>235688.08240000013</v>
      </c>
      <c r="I8" s="32">
        <v>0</v>
      </c>
      <c r="J8" s="31" t="str">
        <f t="shared" ref="J8:J48" si="1">IF(I8=0,"",H8/I8)</f>
        <v/>
      </c>
      <c r="K8" s="33" t="str">
        <f t="shared" ref="K8:K48" si="2">IF(J8="","",$L$4)</f>
        <v/>
      </c>
      <c r="L8" s="34" t="str">
        <f t="shared" ref="L8:L48" si="3">IF(J8="","",J8*$L$4)</f>
        <v/>
      </c>
      <c r="M8" s="34" t="str">
        <f t="shared" ref="M8:M48" si="4">IF(L8="","",L8/12)</f>
        <v/>
      </c>
      <c r="N8" s="35"/>
      <c r="O8" s="36"/>
    </row>
    <row r="9" spans="1:17" s="11" customFormat="1" ht="17.100000000000001" customHeight="1" x14ac:dyDescent="0.25">
      <c r="A9" s="137"/>
      <c r="B9" s="140"/>
      <c r="C9" s="37">
        <v>2</v>
      </c>
      <c r="D9" s="28" t="s">
        <v>25</v>
      </c>
      <c r="E9" s="38">
        <v>16.21</v>
      </c>
      <c r="F9" s="30">
        <v>2.5</v>
      </c>
      <c r="G9" s="31">
        <v>125.36</v>
      </c>
      <c r="H9" s="31">
        <f t="shared" si="0"/>
        <v>2032.0856000000001</v>
      </c>
      <c r="I9" s="32">
        <v>0</v>
      </c>
      <c r="J9" s="31" t="str">
        <f t="shared" si="1"/>
        <v/>
      </c>
      <c r="K9" s="33" t="str">
        <f t="shared" si="2"/>
        <v/>
      </c>
      <c r="L9" s="34" t="str">
        <f t="shared" si="3"/>
        <v/>
      </c>
      <c r="M9" s="34" t="str">
        <f t="shared" si="4"/>
        <v/>
      </c>
      <c r="N9" s="39"/>
    </row>
    <row r="10" spans="1:17" s="49" customFormat="1" ht="17.100000000000001" customHeight="1" thickBot="1" x14ac:dyDescent="0.3">
      <c r="A10" s="138"/>
      <c r="B10" s="141"/>
      <c r="C10" s="40">
        <v>42</v>
      </c>
      <c r="D10" s="41" t="s">
        <v>26</v>
      </c>
      <c r="E10" s="42">
        <v>753.00999999999988</v>
      </c>
      <c r="F10" s="43">
        <v>2.5</v>
      </c>
      <c r="G10" s="44">
        <v>125.36</v>
      </c>
      <c r="H10" s="44">
        <f t="shared" si="0"/>
        <v>94397.333599999984</v>
      </c>
      <c r="I10" s="45">
        <v>0</v>
      </c>
      <c r="J10" s="44" t="str">
        <f t="shared" si="1"/>
        <v/>
      </c>
      <c r="K10" s="46" t="str">
        <f t="shared" si="2"/>
        <v/>
      </c>
      <c r="L10" s="47" t="str">
        <f t="shared" si="3"/>
        <v/>
      </c>
      <c r="M10" s="47" t="str">
        <f t="shared" si="4"/>
        <v/>
      </c>
      <c r="N10" s="48"/>
      <c r="P10" s="11"/>
      <c r="Q10" s="11"/>
    </row>
    <row r="11" spans="1:17" s="49" customFormat="1" ht="17.100000000000001" customHeight="1" x14ac:dyDescent="0.25">
      <c r="A11" s="142" t="s">
        <v>27</v>
      </c>
      <c r="B11" s="143" t="s">
        <v>28</v>
      </c>
      <c r="C11" s="50">
        <v>47</v>
      </c>
      <c r="D11" s="51" t="s">
        <v>25</v>
      </c>
      <c r="E11" s="52">
        <v>2174.3300000000004</v>
      </c>
      <c r="F11" s="53">
        <v>2.5</v>
      </c>
      <c r="G11" s="54">
        <v>125.36</v>
      </c>
      <c r="H11" s="54">
        <f t="shared" si="0"/>
        <v>272574.00880000007</v>
      </c>
      <c r="I11" s="55">
        <v>0</v>
      </c>
      <c r="J11" s="54" t="str">
        <f t="shared" si="1"/>
        <v/>
      </c>
      <c r="K11" s="56" t="str">
        <f t="shared" si="2"/>
        <v/>
      </c>
      <c r="L11" s="57" t="str">
        <f t="shared" si="3"/>
        <v/>
      </c>
      <c r="M11" s="57" t="str">
        <f t="shared" si="4"/>
        <v/>
      </c>
      <c r="N11" s="58"/>
      <c r="P11" s="11"/>
      <c r="Q11" s="11"/>
    </row>
    <row r="12" spans="1:17" s="49" customFormat="1" ht="17.100000000000001" customHeight="1" x14ac:dyDescent="0.25">
      <c r="A12" s="137"/>
      <c r="B12" s="140"/>
      <c r="C12" s="37">
        <v>39</v>
      </c>
      <c r="D12" s="28" t="s">
        <v>26</v>
      </c>
      <c r="E12" s="38">
        <v>1250.2299999999998</v>
      </c>
      <c r="F12" s="30">
        <v>2.5</v>
      </c>
      <c r="G12" s="31">
        <v>125.36</v>
      </c>
      <c r="H12" s="31">
        <f t="shared" si="0"/>
        <v>156728.83279999997</v>
      </c>
      <c r="I12" s="32">
        <v>0</v>
      </c>
      <c r="J12" s="31" t="str">
        <f t="shared" si="1"/>
        <v/>
      </c>
      <c r="K12" s="33" t="str">
        <f t="shared" si="2"/>
        <v/>
      </c>
      <c r="L12" s="34" t="str">
        <f t="shared" si="3"/>
        <v/>
      </c>
      <c r="M12" s="34" t="str">
        <f t="shared" si="4"/>
        <v/>
      </c>
      <c r="N12" s="59"/>
      <c r="P12" s="11"/>
      <c r="Q12" s="11"/>
    </row>
    <row r="13" spans="1:17" s="49" customFormat="1" ht="17.100000000000001" customHeight="1" x14ac:dyDescent="0.25">
      <c r="A13" s="137"/>
      <c r="B13" s="140"/>
      <c r="C13" s="37">
        <v>2</v>
      </c>
      <c r="D13" s="28" t="s">
        <v>29</v>
      </c>
      <c r="E13" s="38">
        <v>147.32</v>
      </c>
      <c r="F13" s="30">
        <v>2.5</v>
      </c>
      <c r="G13" s="31">
        <v>125.36</v>
      </c>
      <c r="H13" s="31">
        <f t="shared" si="0"/>
        <v>18468.035199999998</v>
      </c>
      <c r="I13" s="32">
        <v>0</v>
      </c>
      <c r="J13" s="31" t="str">
        <f t="shared" si="1"/>
        <v/>
      </c>
      <c r="K13" s="33" t="str">
        <f t="shared" si="2"/>
        <v/>
      </c>
      <c r="L13" s="34" t="str">
        <f t="shared" si="3"/>
        <v/>
      </c>
      <c r="M13" s="34" t="str">
        <f t="shared" si="4"/>
        <v/>
      </c>
      <c r="N13" s="59"/>
      <c r="P13" s="11"/>
      <c r="Q13" s="11"/>
    </row>
    <row r="14" spans="1:17" s="49" customFormat="1" ht="17.100000000000001" customHeight="1" x14ac:dyDescent="0.25">
      <c r="A14" s="137"/>
      <c r="B14" s="140"/>
      <c r="C14" s="60">
        <v>17</v>
      </c>
      <c r="D14" s="61" t="s">
        <v>30</v>
      </c>
      <c r="E14" s="62">
        <v>867.04</v>
      </c>
      <c r="F14" s="30">
        <v>2.5</v>
      </c>
      <c r="G14" s="31">
        <v>125.36</v>
      </c>
      <c r="H14" s="31">
        <f t="shared" si="0"/>
        <v>108692.1344</v>
      </c>
      <c r="I14" s="32">
        <v>0</v>
      </c>
      <c r="J14" s="31" t="str">
        <f t="shared" si="1"/>
        <v/>
      </c>
      <c r="K14" s="33" t="str">
        <f t="shared" si="2"/>
        <v/>
      </c>
      <c r="L14" s="34" t="str">
        <f t="shared" si="3"/>
        <v/>
      </c>
      <c r="M14" s="34" t="str">
        <f t="shared" si="4"/>
        <v/>
      </c>
      <c r="N14" s="59"/>
      <c r="P14" s="11"/>
      <c r="Q14" s="11"/>
    </row>
    <row r="15" spans="1:17" s="49" customFormat="1" ht="17.100000000000001" customHeight="1" thickBot="1" x14ac:dyDescent="0.3">
      <c r="A15" s="138"/>
      <c r="B15" s="141"/>
      <c r="C15" s="40">
        <v>3</v>
      </c>
      <c r="D15" s="63" t="s">
        <v>31</v>
      </c>
      <c r="E15" s="42">
        <v>1028.32</v>
      </c>
      <c r="F15" s="43">
        <v>2.5</v>
      </c>
      <c r="G15" s="44">
        <v>125.36</v>
      </c>
      <c r="H15" s="44">
        <f t="shared" si="0"/>
        <v>128910.19519999999</v>
      </c>
      <c r="I15" s="45">
        <v>0</v>
      </c>
      <c r="J15" s="44" t="str">
        <f t="shared" si="1"/>
        <v/>
      </c>
      <c r="K15" s="46" t="str">
        <f t="shared" si="2"/>
        <v/>
      </c>
      <c r="L15" s="47" t="str">
        <f t="shared" si="3"/>
        <v/>
      </c>
      <c r="M15" s="47" t="str">
        <f t="shared" si="4"/>
        <v/>
      </c>
      <c r="N15" s="48"/>
      <c r="P15" s="11"/>
      <c r="Q15" s="11"/>
    </row>
    <row r="16" spans="1:17" s="49" customFormat="1" ht="17.100000000000001" customHeight="1" x14ac:dyDescent="0.25">
      <c r="A16" s="119" t="s">
        <v>32</v>
      </c>
      <c r="B16" s="121" t="s">
        <v>33</v>
      </c>
      <c r="C16" s="64">
        <v>9</v>
      </c>
      <c r="D16" s="65" t="s">
        <v>24</v>
      </c>
      <c r="E16" s="52">
        <v>623.75</v>
      </c>
      <c r="F16" s="66">
        <v>5</v>
      </c>
      <c r="G16" s="54">
        <v>250.71</v>
      </c>
      <c r="H16" s="54">
        <f t="shared" si="0"/>
        <v>156380.36250000002</v>
      </c>
      <c r="I16" s="55">
        <v>0</v>
      </c>
      <c r="J16" s="54" t="str">
        <f t="shared" si="1"/>
        <v/>
      </c>
      <c r="K16" s="56" t="str">
        <f t="shared" si="2"/>
        <v/>
      </c>
      <c r="L16" s="57" t="str">
        <f t="shared" si="3"/>
        <v/>
      </c>
      <c r="M16" s="57" t="str">
        <f t="shared" si="4"/>
        <v/>
      </c>
      <c r="N16" s="67"/>
      <c r="P16" s="11"/>
      <c r="Q16" s="11"/>
    </row>
    <row r="17" spans="1:17" s="49" customFormat="1" ht="17.100000000000001" customHeight="1" thickBot="1" x14ac:dyDescent="0.3">
      <c r="A17" s="120"/>
      <c r="B17" s="122"/>
      <c r="C17" s="68">
        <v>2</v>
      </c>
      <c r="D17" s="63" t="s">
        <v>26</v>
      </c>
      <c r="E17" s="42">
        <v>158.09</v>
      </c>
      <c r="F17" s="69">
        <v>5</v>
      </c>
      <c r="G17" s="44">
        <v>250.71</v>
      </c>
      <c r="H17" s="44">
        <f t="shared" si="0"/>
        <v>39634.743900000001</v>
      </c>
      <c r="I17" s="45">
        <v>0</v>
      </c>
      <c r="J17" s="44" t="str">
        <f t="shared" si="1"/>
        <v/>
      </c>
      <c r="K17" s="46" t="str">
        <f t="shared" si="2"/>
        <v/>
      </c>
      <c r="L17" s="47" t="str">
        <f t="shared" si="3"/>
        <v/>
      </c>
      <c r="M17" s="47" t="str">
        <f t="shared" si="4"/>
        <v/>
      </c>
      <c r="N17" s="70"/>
      <c r="P17" s="11"/>
      <c r="Q17" s="11"/>
    </row>
    <row r="18" spans="1:17" s="49" customFormat="1" ht="17.100000000000001" customHeight="1" x14ac:dyDescent="0.25">
      <c r="A18" s="119" t="s">
        <v>34</v>
      </c>
      <c r="B18" s="121" t="s">
        <v>35</v>
      </c>
      <c r="C18" s="64">
        <v>6</v>
      </c>
      <c r="D18" s="65" t="s">
        <v>24</v>
      </c>
      <c r="E18" s="71">
        <v>91.360000000000014</v>
      </c>
      <c r="F18" s="53">
        <v>2.5</v>
      </c>
      <c r="G18" s="54">
        <v>125.36</v>
      </c>
      <c r="H18" s="54">
        <f t="shared" si="0"/>
        <v>11452.889600000002</v>
      </c>
      <c r="I18" s="55">
        <v>0</v>
      </c>
      <c r="J18" s="54" t="str">
        <f t="shared" si="1"/>
        <v/>
      </c>
      <c r="K18" s="56" t="str">
        <f t="shared" si="2"/>
        <v/>
      </c>
      <c r="L18" s="57" t="str">
        <f t="shared" si="3"/>
        <v/>
      </c>
      <c r="M18" s="57" t="str">
        <f t="shared" si="4"/>
        <v/>
      </c>
      <c r="N18" s="67"/>
      <c r="P18" s="11"/>
      <c r="Q18" s="11"/>
    </row>
    <row r="19" spans="1:17" s="49" customFormat="1" ht="17.100000000000001" customHeight="1" thickBot="1" x14ac:dyDescent="0.3">
      <c r="A19" s="120"/>
      <c r="B19" s="122"/>
      <c r="C19" s="68">
        <v>5</v>
      </c>
      <c r="D19" s="63" t="s">
        <v>26</v>
      </c>
      <c r="E19" s="72">
        <v>43.46</v>
      </c>
      <c r="F19" s="43">
        <v>2.5</v>
      </c>
      <c r="G19" s="44">
        <v>125.36</v>
      </c>
      <c r="H19" s="44">
        <f t="shared" si="0"/>
        <v>5448.1455999999998</v>
      </c>
      <c r="I19" s="45">
        <v>0</v>
      </c>
      <c r="J19" s="44" t="str">
        <f t="shared" si="1"/>
        <v/>
      </c>
      <c r="K19" s="46" t="str">
        <f t="shared" si="2"/>
        <v/>
      </c>
      <c r="L19" s="47" t="str">
        <f t="shared" si="3"/>
        <v/>
      </c>
      <c r="M19" s="47" t="str">
        <f t="shared" si="4"/>
        <v/>
      </c>
      <c r="N19" s="70"/>
      <c r="P19" s="11"/>
      <c r="Q19" s="11"/>
    </row>
    <row r="20" spans="1:17" s="49" customFormat="1" ht="17.100000000000001" customHeight="1" x14ac:dyDescent="0.25">
      <c r="A20" s="119" t="s">
        <v>36</v>
      </c>
      <c r="B20" s="143" t="s">
        <v>37</v>
      </c>
      <c r="C20" s="64">
        <v>3</v>
      </c>
      <c r="D20" s="51" t="s">
        <v>24</v>
      </c>
      <c r="E20" s="71">
        <v>37.94</v>
      </c>
      <c r="F20" s="66" t="s">
        <v>38</v>
      </c>
      <c r="G20" s="54">
        <v>12</v>
      </c>
      <c r="H20" s="54">
        <f t="shared" si="0"/>
        <v>455.28</v>
      </c>
      <c r="I20" s="55">
        <v>0</v>
      </c>
      <c r="J20" s="54" t="str">
        <f t="shared" si="1"/>
        <v/>
      </c>
      <c r="K20" s="56" t="str">
        <f t="shared" si="2"/>
        <v/>
      </c>
      <c r="L20" s="57" t="str">
        <f t="shared" si="3"/>
        <v/>
      </c>
      <c r="M20" s="57" t="str">
        <f t="shared" si="4"/>
        <v/>
      </c>
      <c r="N20" s="67"/>
      <c r="P20" s="11"/>
      <c r="Q20" s="11"/>
    </row>
    <row r="21" spans="1:17" s="49" customFormat="1" ht="17.100000000000001" customHeight="1" x14ac:dyDescent="0.25">
      <c r="A21" s="144"/>
      <c r="B21" s="140"/>
      <c r="C21" s="27">
        <v>5</v>
      </c>
      <c r="D21" s="28" t="s">
        <v>25</v>
      </c>
      <c r="E21" s="29">
        <v>31.509999999999998</v>
      </c>
      <c r="F21" s="73" t="s">
        <v>38</v>
      </c>
      <c r="G21" s="31">
        <v>12</v>
      </c>
      <c r="H21" s="31">
        <f t="shared" si="0"/>
        <v>378.12</v>
      </c>
      <c r="I21" s="32">
        <v>0</v>
      </c>
      <c r="J21" s="31" t="str">
        <f t="shared" si="1"/>
        <v/>
      </c>
      <c r="K21" s="33" t="str">
        <f t="shared" si="2"/>
        <v/>
      </c>
      <c r="L21" s="34" t="str">
        <f t="shared" si="3"/>
        <v/>
      </c>
      <c r="M21" s="34" t="str">
        <f t="shared" si="4"/>
        <v/>
      </c>
      <c r="N21" s="35"/>
      <c r="P21" s="11"/>
      <c r="Q21" s="11"/>
    </row>
    <row r="22" spans="1:17" s="49" customFormat="1" ht="17.100000000000001" customHeight="1" thickBot="1" x14ac:dyDescent="0.3">
      <c r="A22" s="120"/>
      <c r="B22" s="141"/>
      <c r="C22" s="68">
        <v>4</v>
      </c>
      <c r="D22" s="41" t="s">
        <v>26</v>
      </c>
      <c r="E22" s="72">
        <v>50.56</v>
      </c>
      <c r="F22" s="69" t="s">
        <v>38</v>
      </c>
      <c r="G22" s="44">
        <v>12</v>
      </c>
      <c r="H22" s="44">
        <f t="shared" si="0"/>
        <v>606.72</v>
      </c>
      <c r="I22" s="45">
        <v>0</v>
      </c>
      <c r="J22" s="44" t="str">
        <f t="shared" si="1"/>
        <v/>
      </c>
      <c r="K22" s="46" t="str">
        <f t="shared" si="2"/>
        <v/>
      </c>
      <c r="L22" s="47" t="str">
        <f t="shared" si="3"/>
        <v/>
      </c>
      <c r="M22" s="47" t="str">
        <f t="shared" si="4"/>
        <v/>
      </c>
      <c r="N22" s="70"/>
      <c r="P22" s="11"/>
      <c r="Q22" s="11"/>
    </row>
    <row r="23" spans="1:17" s="49" customFormat="1" ht="17.100000000000001" customHeight="1" x14ac:dyDescent="0.25">
      <c r="A23" s="119" t="s">
        <v>39</v>
      </c>
      <c r="B23" s="121" t="s">
        <v>40</v>
      </c>
      <c r="C23" s="64">
        <v>1</v>
      </c>
      <c r="D23" s="51" t="s">
        <v>26</v>
      </c>
      <c r="E23" s="71">
        <v>49.49</v>
      </c>
      <c r="F23" s="66">
        <v>1</v>
      </c>
      <c r="G23" s="54">
        <v>52.14</v>
      </c>
      <c r="H23" s="54">
        <f t="shared" si="0"/>
        <v>2580.4086000000002</v>
      </c>
      <c r="I23" s="55">
        <v>0</v>
      </c>
      <c r="J23" s="54" t="str">
        <f t="shared" si="1"/>
        <v/>
      </c>
      <c r="K23" s="56" t="str">
        <f t="shared" si="2"/>
        <v/>
      </c>
      <c r="L23" s="57" t="str">
        <f t="shared" si="3"/>
        <v/>
      </c>
      <c r="M23" s="57" t="str">
        <f t="shared" si="4"/>
        <v/>
      </c>
      <c r="N23" s="67"/>
      <c r="P23" s="11"/>
      <c r="Q23" s="11"/>
    </row>
    <row r="24" spans="1:17" s="49" customFormat="1" ht="17.100000000000001" customHeight="1" thickBot="1" x14ac:dyDescent="0.3">
      <c r="A24" s="120"/>
      <c r="B24" s="122"/>
      <c r="C24" s="68">
        <v>4</v>
      </c>
      <c r="D24" s="41" t="s">
        <v>41</v>
      </c>
      <c r="E24" s="72">
        <v>395.24</v>
      </c>
      <c r="F24" s="69">
        <v>1</v>
      </c>
      <c r="G24" s="44">
        <v>52.14</v>
      </c>
      <c r="H24" s="44">
        <f t="shared" si="0"/>
        <v>20607.813600000001</v>
      </c>
      <c r="I24" s="45">
        <v>0</v>
      </c>
      <c r="J24" s="44" t="str">
        <f t="shared" si="1"/>
        <v/>
      </c>
      <c r="K24" s="46" t="str">
        <f t="shared" si="2"/>
        <v/>
      </c>
      <c r="L24" s="47" t="str">
        <f t="shared" si="3"/>
        <v/>
      </c>
      <c r="M24" s="47" t="str">
        <f t="shared" si="4"/>
        <v/>
      </c>
      <c r="N24" s="70"/>
      <c r="P24" s="11"/>
      <c r="Q24" s="11"/>
    </row>
    <row r="25" spans="1:17" s="49" customFormat="1" ht="17.100000000000001" customHeight="1" x14ac:dyDescent="0.25">
      <c r="A25" s="119" t="s">
        <v>42</v>
      </c>
      <c r="B25" s="121" t="s">
        <v>43</v>
      </c>
      <c r="C25" s="64">
        <v>1</v>
      </c>
      <c r="D25" s="51" t="s">
        <v>25</v>
      </c>
      <c r="E25" s="71">
        <v>4.5999999999999996</v>
      </c>
      <c r="F25" s="53">
        <v>2.5</v>
      </c>
      <c r="G25" s="54">
        <v>125.36</v>
      </c>
      <c r="H25" s="54">
        <f t="shared" si="0"/>
        <v>576.65599999999995</v>
      </c>
      <c r="I25" s="55">
        <v>0</v>
      </c>
      <c r="J25" s="54" t="str">
        <f t="shared" si="1"/>
        <v/>
      </c>
      <c r="K25" s="56" t="str">
        <f t="shared" si="2"/>
        <v/>
      </c>
      <c r="L25" s="57" t="str">
        <f t="shared" si="3"/>
        <v/>
      </c>
      <c r="M25" s="57" t="str">
        <f t="shared" si="4"/>
        <v/>
      </c>
      <c r="N25" s="67"/>
      <c r="P25" s="11"/>
      <c r="Q25" s="11"/>
    </row>
    <row r="26" spans="1:17" s="49" customFormat="1" ht="17.100000000000001" customHeight="1" thickBot="1" x14ac:dyDescent="0.3">
      <c r="A26" s="120"/>
      <c r="B26" s="122"/>
      <c r="C26" s="68">
        <v>13</v>
      </c>
      <c r="D26" s="41" t="s">
        <v>26</v>
      </c>
      <c r="E26" s="72">
        <v>228.85000000000002</v>
      </c>
      <c r="F26" s="43">
        <v>2.5</v>
      </c>
      <c r="G26" s="44">
        <v>125.36</v>
      </c>
      <c r="H26" s="44">
        <f t="shared" si="0"/>
        <v>28688.636000000002</v>
      </c>
      <c r="I26" s="45">
        <v>0</v>
      </c>
      <c r="J26" s="44" t="str">
        <f t="shared" si="1"/>
        <v/>
      </c>
      <c r="K26" s="46" t="str">
        <f t="shared" si="2"/>
        <v/>
      </c>
      <c r="L26" s="47" t="str">
        <f t="shared" si="3"/>
        <v/>
      </c>
      <c r="M26" s="47" t="str">
        <f t="shared" si="4"/>
        <v/>
      </c>
      <c r="N26" s="70"/>
      <c r="P26" s="11"/>
      <c r="Q26" s="11"/>
    </row>
    <row r="27" spans="1:17" s="49" customFormat="1" ht="17.100000000000001" customHeight="1" x14ac:dyDescent="0.25">
      <c r="A27" s="119" t="s">
        <v>44</v>
      </c>
      <c r="B27" s="143" t="s">
        <v>45</v>
      </c>
      <c r="C27" s="64">
        <v>2</v>
      </c>
      <c r="D27" s="51" t="s">
        <v>24</v>
      </c>
      <c r="E27" s="71">
        <v>23.66</v>
      </c>
      <c r="F27" s="66">
        <v>1</v>
      </c>
      <c r="G27" s="54">
        <v>52.14</v>
      </c>
      <c r="H27" s="54">
        <f t="shared" si="0"/>
        <v>1233.6324</v>
      </c>
      <c r="I27" s="55">
        <v>0</v>
      </c>
      <c r="J27" s="54" t="str">
        <f t="shared" si="1"/>
        <v/>
      </c>
      <c r="K27" s="56" t="str">
        <f t="shared" si="2"/>
        <v/>
      </c>
      <c r="L27" s="57" t="str">
        <f t="shared" si="3"/>
        <v/>
      </c>
      <c r="M27" s="57" t="str">
        <f t="shared" si="4"/>
        <v/>
      </c>
      <c r="N27" s="67"/>
      <c r="P27" s="11"/>
      <c r="Q27" s="11"/>
    </row>
    <row r="28" spans="1:17" s="49" customFormat="1" ht="17.100000000000001" customHeight="1" x14ac:dyDescent="0.25">
      <c r="A28" s="144"/>
      <c r="B28" s="140"/>
      <c r="C28" s="27">
        <v>1</v>
      </c>
      <c r="D28" s="28" t="s">
        <v>26</v>
      </c>
      <c r="E28" s="29">
        <v>7.92</v>
      </c>
      <c r="F28" s="73">
        <v>1</v>
      </c>
      <c r="G28" s="31">
        <v>52.14</v>
      </c>
      <c r="H28" s="31">
        <f t="shared" si="0"/>
        <v>412.94880000000001</v>
      </c>
      <c r="I28" s="32">
        <v>0</v>
      </c>
      <c r="J28" s="31" t="str">
        <f t="shared" si="1"/>
        <v/>
      </c>
      <c r="K28" s="33" t="str">
        <f t="shared" si="2"/>
        <v/>
      </c>
      <c r="L28" s="34" t="str">
        <f t="shared" si="3"/>
        <v/>
      </c>
      <c r="M28" s="34" t="str">
        <f t="shared" si="4"/>
        <v/>
      </c>
      <c r="N28" s="35"/>
      <c r="P28" s="11"/>
      <c r="Q28" s="11"/>
    </row>
    <row r="29" spans="1:17" s="49" customFormat="1" ht="17.100000000000001" customHeight="1" thickBot="1" x14ac:dyDescent="0.3">
      <c r="A29" s="120"/>
      <c r="B29" s="141"/>
      <c r="C29" s="68">
        <v>1</v>
      </c>
      <c r="D29" s="41" t="s">
        <v>31</v>
      </c>
      <c r="E29" s="72">
        <v>15.53</v>
      </c>
      <c r="F29" s="69">
        <v>1</v>
      </c>
      <c r="G29" s="44">
        <v>52.14</v>
      </c>
      <c r="H29" s="44">
        <f t="shared" si="0"/>
        <v>809.73419999999999</v>
      </c>
      <c r="I29" s="45">
        <v>0</v>
      </c>
      <c r="J29" s="44" t="str">
        <f t="shared" si="1"/>
        <v/>
      </c>
      <c r="K29" s="46" t="str">
        <f t="shared" si="2"/>
        <v/>
      </c>
      <c r="L29" s="47" t="str">
        <f t="shared" si="3"/>
        <v/>
      </c>
      <c r="M29" s="47" t="str">
        <f t="shared" si="4"/>
        <v/>
      </c>
      <c r="N29" s="70"/>
      <c r="P29" s="11"/>
      <c r="Q29" s="11"/>
    </row>
    <row r="30" spans="1:17" s="49" customFormat="1" ht="17.100000000000001" customHeight="1" thickBot="1" x14ac:dyDescent="0.3">
      <c r="A30" s="74" t="s">
        <v>46</v>
      </c>
      <c r="B30" s="75" t="s">
        <v>47</v>
      </c>
      <c r="C30" s="76">
        <v>35</v>
      </c>
      <c r="D30" s="77" t="s">
        <v>25</v>
      </c>
      <c r="E30" s="78">
        <v>260.30999999999995</v>
      </c>
      <c r="F30" s="79">
        <v>5</v>
      </c>
      <c r="G30" s="80">
        <v>250.71</v>
      </c>
      <c r="H30" s="80">
        <f t="shared" si="0"/>
        <v>65262.32009999999</v>
      </c>
      <c r="I30" s="81">
        <v>0</v>
      </c>
      <c r="J30" s="80" t="str">
        <f t="shared" si="1"/>
        <v/>
      </c>
      <c r="K30" s="82" t="str">
        <f t="shared" si="2"/>
        <v/>
      </c>
      <c r="L30" s="83" t="str">
        <f t="shared" si="3"/>
        <v/>
      </c>
      <c r="M30" s="83" t="str">
        <f t="shared" si="4"/>
        <v/>
      </c>
      <c r="N30" s="84"/>
      <c r="P30" s="11"/>
      <c r="Q30" s="11"/>
    </row>
    <row r="31" spans="1:17" s="49" customFormat="1" ht="17.100000000000001" customHeight="1" thickBot="1" x14ac:dyDescent="0.3">
      <c r="A31" s="74" t="s">
        <v>48</v>
      </c>
      <c r="B31" s="75" t="s">
        <v>49</v>
      </c>
      <c r="C31" s="76">
        <v>6</v>
      </c>
      <c r="D31" s="77" t="s">
        <v>25</v>
      </c>
      <c r="E31" s="78">
        <v>52.879999999999995</v>
      </c>
      <c r="F31" s="79">
        <v>5</v>
      </c>
      <c r="G31" s="80">
        <v>250.71</v>
      </c>
      <c r="H31" s="80">
        <f t="shared" si="0"/>
        <v>13257.5448</v>
      </c>
      <c r="I31" s="81">
        <v>0</v>
      </c>
      <c r="J31" s="80" t="str">
        <f t="shared" si="1"/>
        <v/>
      </c>
      <c r="K31" s="82" t="str">
        <f t="shared" si="2"/>
        <v/>
      </c>
      <c r="L31" s="83" t="str">
        <f t="shared" si="3"/>
        <v/>
      </c>
      <c r="M31" s="83" t="str">
        <f t="shared" si="4"/>
        <v/>
      </c>
      <c r="N31" s="84"/>
      <c r="P31" s="11"/>
      <c r="Q31" s="11"/>
    </row>
    <row r="32" spans="1:17" s="11" customFormat="1" ht="17.100000000000001" customHeight="1" x14ac:dyDescent="0.25">
      <c r="A32" s="142" t="s">
        <v>50</v>
      </c>
      <c r="B32" s="121" t="s">
        <v>51</v>
      </c>
      <c r="C32" s="85">
        <v>2</v>
      </c>
      <c r="D32" s="86" t="s">
        <v>25</v>
      </c>
      <c r="E32" s="87">
        <v>9.74</v>
      </c>
      <c r="F32" s="88">
        <v>1</v>
      </c>
      <c r="G32" s="89">
        <v>52.14</v>
      </c>
      <c r="H32" s="54">
        <f t="shared" si="0"/>
        <v>507.84360000000004</v>
      </c>
      <c r="I32" s="90">
        <v>0</v>
      </c>
      <c r="J32" s="89" t="str">
        <f t="shared" si="1"/>
        <v/>
      </c>
      <c r="K32" s="91" t="str">
        <f t="shared" si="2"/>
        <v/>
      </c>
      <c r="L32" s="92" t="str">
        <f t="shared" si="3"/>
        <v/>
      </c>
      <c r="M32" s="92" t="str">
        <f t="shared" si="4"/>
        <v/>
      </c>
      <c r="N32" s="93"/>
    </row>
    <row r="33" spans="1:14" s="11" customFormat="1" ht="17.100000000000001" customHeight="1" thickBot="1" x14ac:dyDescent="0.3">
      <c r="A33" s="138"/>
      <c r="B33" s="122"/>
      <c r="C33" s="68">
        <v>5</v>
      </c>
      <c r="D33" s="41" t="s">
        <v>26</v>
      </c>
      <c r="E33" s="72">
        <v>52.08</v>
      </c>
      <c r="F33" s="69">
        <v>1</v>
      </c>
      <c r="G33" s="44">
        <v>52.14</v>
      </c>
      <c r="H33" s="44">
        <f t="shared" si="0"/>
        <v>2715.4512</v>
      </c>
      <c r="I33" s="45">
        <v>0</v>
      </c>
      <c r="J33" s="44" t="str">
        <f t="shared" si="1"/>
        <v/>
      </c>
      <c r="K33" s="46" t="str">
        <f t="shared" si="2"/>
        <v/>
      </c>
      <c r="L33" s="47" t="str">
        <f t="shared" si="3"/>
        <v/>
      </c>
      <c r="M33" s="47" t="str">
        <f t="shared" si="4"/>
        <v/>
      </c>
      <c r="N33" s="70"/>
    </row>
    <row r="34" spans="1:14" s="11" customFormat="1" ht="17.100000000000001" customHeight="1" x14ac:dyDescent="0.25">
      <c r="A34" s="142" t="s">
        <v>52</v>
      </c>
      <c r="B34" s="121" t="s">
        <v>53</v>
      </c>
      <c r="C34" s="85">
        <v>5</v>
      </c>
      <c r="D34" s="86" t="s">
        <v>25</v>
      </c>
      <c r="E34" s="87">
        <v>271.72000000000003</v>
      </c>
      <c r="F34" s="88">
        <v>5</v>
      </c>
      <c r="G34" s="89">
        <v>250.71</v>
      </c>
      <c r="H34" s="54">
        <f t="shared" si="0"/>
        <v>68122.921200000012</v>
      </c>
      <c r="I34" s="90">
        <v>0</v>
      </c>
      <c r="J34" s="89" t="str">
        <f t="shared" si="1"/>
        <v/>
      </c>
      <c r="K34" s="91" t="str">
        <f t="shared" si="2"/>
        <v/>
      </c>
      <c r="L34" s="92" t="str">
        <f t="shared" si="3"/>
        <v/>
      </c>
      <c r="M34" s="92" t="str">
        <f t="shared" si="4"/>
        <v/>
      </c>
      <c r="N34" s="93"/>
    </row>
    <row r="35" spans="1:14" s="11" customFormat="1" ht="17.100000000000001" customHeight="1" x14ac:dyDescent="0.25">
      <c r="A35" s="137"/>
      <c r="B35" s="147"/>
      <c r="C35" s="94">
        <v>1</v>
      </c>
      <c r="D35" s="51" t="s">
        <v>24</v>
      </c>
      <c r="E35" s="71">
        <v>28</v>
      </c>
      <c r="F35" s="66">
        <v>5</v>
      </c>
      <c r="G35" s="54">
        <v>250.71</v>
      </c>
      <c r="H35" s="31">
        <f t="shared" si="0"/>
        <v>7019.88</v>
      </c>
      <c r="I35" s="55">
        <v>0</v>
      </c>
      <c r="J35" s="54" t="str">
        <f t="shared" si="1"/>
        <v/>
      </c>
      <c r="K35" s="56" t="str">
        <f t="shared" si="2"/>
        <v/>
      </c>
      <c r="L35" s="57" t="str">
        <f t="shared" si="3"/>
        <v/>
      </c>
      <c r="M35" s="57" t="str">
        <f t="shared" si="4"/>
        <v/>
      </c>
      <c r="N35" s="67"/>
    </row>
    <row r="36" spans="1:14" s="11" customFormat="1" ht="17.100000000000001" customHeight="1" thickBot="1" x14ac:dyDescent="0.3">
      <c r="A36" s="138"/>
      <c r="B36" s="122"/>
      <c r="C36" s="68">
        <v>1</v>
      </c>
      <c r="D36" s="41" t="s">
        <v>26</v>
      </c>
      <c r="E36" s="72">
        <v>3.5</v>
      </c>
      <c r="F36" s="69">
        <v>5</v>
      </c>
      <c r="G36" s="44">
        <v>250.71</v>
      </c>
      <c r="H36" s="44">
        <f t="shared" si="0"/>
        <v>877.48500000000001</v>
      </c>
      <c r="I36" s="45">
        <v>0</v>
      </c>
      <c r="J36" s="44" t="str">
        <f t="shared" si="1"/>
        <v/>
      </c>
      <c r="K36" s="46" t="str">
        <f t="shared" si="2"/>
        <v/>
      </c>
      <c r="L36" s="47" t="str">
        <f t="shared" si="3"/>
        <v/>
      </c>
      <c r="M36" s="47" t="str">
        <f t="shared" si="4"/>
        <v/>
      </c>
      <c r="N36" s="70"/>
    </row>
    <row r="37" spans="1:14" s="11" customFormat="1" ht="17.100000000000001" customHeight="1" x14ac:dyDescent="0.25">
      <c r="A37" s="142" t="s">
        <v>54</v>
      </c>
      <c r="B37" s="148" t="s">
        <v>55</v>
      </c>
      <c r="C37" s="85">
        <v>5</v>
      </c>
      <c r="D37" s="86" t="s">
        <v>24</v>
      </c>
      <c r="E37" s="87">
        <v>127.64</v>
      </c>
      <c r="F37" s="88">
        <v>2</v>
      </c>
      <c r="G37" s="89">
        <v>104.29</v>
      </c>
      <c r="H37" s="54">
        <f t="shared" si="0"/>
        <v>13311.5756</v>
      </c>
      <c r="I37" s="90">
        <v>0</v>
      </c>
      <c r="J37" s="89" t="str">
        <f t="shared" si="1"/>
        <v/>
      </c>
      <c r="K37" s="91" t="str">
        <f t="shared" si="2"/>
        <v/>
      </c>
      <c r="L37" s="92" t="str">
        <f t="shared" si="3"/>
        <v/>
      </c>
      <c r="M37" s="92" t="str">
        <f t="shared" si="4"/>
        <v/>
      </c>
      <c r="N37" s="93"/>
    </row>
    <row r="38" spans="1:14" s="11" customFormat="1" ht="17.100000000000001" customHeight="1" x14ac:dyDescent="0.25">
      <c r="A38" s="137"/>
      <c r="B38" s="149"/>
      <c r="C38" s="27">
        <v>13</v>
      </c>
      <c r="D38" s="28" t="s">
        <v>25</v>
      </c>
      <c r="E38" s="29">
        <v>481.09999999999997</v>
      </c>
      <c r="F38" s="73">
        <v>2</v>
      </c>
      <c r="G38" s="31">
        <v>104.29</v>
      </c>
      <c r="H38" s="31">
        <f t="shared" si="0"/>
        <v>50173.919000000002</v>
      </c>
      <c r="I38" s="32">
        <v>0</v>
      </c>
      <c r="J38" s="31" t="str">
        <f t="shared" si="1"/>
        <v/>
      </c>
      <c r="K38" s="33" t="str">
        <f t="shared" si="2"/>
        <v/>
      </c>
      <c r="L38" s="34" t="str">
        <f t="shared" si="3"/>
        <v/>
      </c>
      <c r="M38" s="34" t="str">
        <f t="shared" si="4"/>
        <v/>
      </c>
      <c r="N38" s="35"/>
    </row>
    <row r="39" spans="1:14" s="11" customFormat="1" ht="17.100000000000001" customHeight="1" x14ac:dyDescent="0.25">
      <c r="A39" s="137"/>
      <c r="B39" s="149"/>
      <c r="C39" s="27">
        <v>34</v>
      </c>
      <c r="D39" s="28" t="s">
        <v>26</v>
      </c>
      <c r="E39" s="29">
        <v>1650.8100000000002</v>
      </c>
      <c r="F39" s="73">
        <v>2</v>
      </c>
      <c r="G39" s="31">
        <v>104.29</v>
      </c>
      <c r="H39" s="31">
        <f t="shared" si="0"/>
        <v>172162.97490000003</v>
      </c>
      <c r="I39" s="32">
        <v>0</v>
      </c>
      <c r="J39" s="31" t="str">
        <f t="shared" si="1"/>
        <v/>
      </c>
      <c r="K39" s="33" t="str">
        <f t="shared" si="2"/>
        <v/>
      </c>
      <c r="L39" s="34" t="str">
        <f t="shared" si="3"/>
        <v/>
      </c>
      <c r="M39" s="34" t="str">
        <f t="shared" si="4"/>
        <v/>
      </c>
      <c r="N39" s="35"/>
    </row>
    <row r="40" spans="1:14" s="11" customFormat="1" ht="17.100000000000001" customHeight="1" x14ac:dyDescent="0.25">
      <c r="A40" s="137"/>
      <c r="B40" s="149"/>
      <c r="C40" s="27">
        <v>9</v>
      </c>
      <c r="D40" s="28" t="s">
        <v>29</v>
      </c>
      <c r="E40" s="29">
        <v>137.72999999999999</v>
      </c>
      <c r="F40" s="73">
        <v>2</v>
      </c>
      <c r="G40" s="31">
        <v>104.29</v>
      </c>
      <c r="H40" s="31">
        <f t="shared" si="0"/>
        <v>14363.861699999999</v>
      </c>
      <c r="I40" s="32">
        <v>0</v>
      </c>
      <c r="J40" s="31" t="str">
        <f t="shared" si="1"/>
        <v/>
      </c>
      <c r="K40" s="33" t="str">
        <f t="shared" si="2"/>
        <v/>
      </c>
      <c r="L40" s="34" t="str">
        <f t="shared" si="3"/>
        <v/>
      </c>
      <c r="M40" s="34" t="str">
        <f t="shared" si="4"/>
        <v/>
      </c>
      <c r="N40" s="35"/>
    </row>
    <row r="41" spans="1:14" s="11" customFormat="1" ht="17.100000000000001" customHeight="1" x14ac:dyDescent="0.25">
      <c r="A41" s="137"/>
      <c r="B41" s="149"/>
      <c r="C41" s="27">
        <v>3</v>
      </c>
      <c r="D41" s="28" t="s">
        <v>31</v>
      </c>
      <c r="E41" s="29">
        <v>106.84</v>
      </c>
      <c r="F41" s="73">
        <v>2</v>
      </c>
      <c r="G41" s="31">
        <v>104.29</v>
      </c>
      <c r="H41" s="31">
        <f t="shared" si="0"/>
        <v>11142.3436</v>
      </c>
      <c r="I41" s="32">
        <v>0</v>
      </c>
      <c r="J41" s="31" t="str">
        <f t="shared" si="1"/>
        <v/>
      </c>
      <c r="K41" s="33" t="str">
        <f t="shared" si="2"/>
        <v/>
      </c>
      <c r="L41" s="34" t="str">
        <f t="shared" si="3"/>
        <v/>
      </c>
      <c r="M41" s="34" t="str">
        <f t="shared" si="4"/>
        <v/>
      </c>
      <c r="N41" s="35"/>
    </row>
    <row r="42" spans="1:14" s="11" customFormat="1" ht="17.100000000000001" customHeight="1" thickBot="1" x14ac:dyDescent="0.3">
      <c r="A42" s="138"/>
      <c r="B42" s="150"/>
      <c r="C42" s="68">
        <v>3</v>
      </c>
      <c r="D42" s="41" t="s">
        <v>41</v>
      </c>
      <c r="E42" s="72">
        <v>38.450000000000003</v>
      </c>
      <c r="F42" s="69">
        <v>2</v>
      </c>
      <c r="G42" s="44">
        <v>104.29</v>
      </c>
      <c r="H42" s="44">
        <f t="shared" si="0"/>
        <v>4009.9505000000004</v>
      </c>
      <c r="I42" s="45">
        <v>0</v>
      </c>
      <c r="J42" s="44" t="str">
        <f t="shared" si="1"/>
        <v/>
      </c>
      <c r="K42" s="46" t="str">
        <f t="shared" si="2"/>
        <v/>
      </c>
      <c r="L42" s="47" t="str">
        <f t="shared" si="3"/>
        <v/>
      </c>
      <c r="M42" s="47" t="str">
        <f t="shared" si="4"/>
        <v/>
      </c>
      <c r="N42" s="70"/>
    </row>
    <row r="43" spans="1:14" s="11" customFormat="1" ht="17.100000000000001" customHeight="1" x14ac:dyDescent="0.25">
      <c r="A43" s="119" t="s">
        <v>56</v>
      </c>
      <c r="B43" s="121" t="s">
        <v>57</v>
      </c>
      <c r="C43" s="64">
        <v>1</v>
      </c>
      <c r="D43" s="51" t="s">
        <v>24</v>
      </c>
      <c r="E43" s="71">
        <v>3.5</v>
      </c>
      <c r="F43" s="66">
        <v>2</v>
      </c>
      <c r="G43" s="54">
        <v>104.29</v>
      </c>
      <c r="H43" s="54">
        <f t="shared" si="0"/>
        <v>365.01500000000004</v>
      </c>
      <c r="I43" s="55">
        <v>0</v>
      </c>
      <c r="J43" s="54" t="str">
        <f t="shared" si="1"/>
        <v/>
      </c>
      <c r="K43" s="56" t="str">
        <f t="shared" si="2"/>
        <v/>
      </c>
      <c r="L43" s="57" t="str">
        <f t="shared" si="3"/>
        <v/>
      </c>
      <c r="M43" s="57" t="str">
        <f t="shared" si="4"/>
        <v/>
      </c>
      <c r="N43" s="67"/>
    </row>
    <row r="44" spans="1:14" s="11" customFormat="1" ht="17.100000000000001" customHeight="1" x14ac:dyDescent="0.25">
      <c r="A44" s="144"/>
      <c r="B44" s="147"/>
      <c r="C44" s="27">
        <v>9</v>
      </c>
      <c r="D44" s="28" t="s">
        <v>25</v>
      </c>
      <c r="E44" s="29">
        <v>141.69999999999999</v>
      </c>
      <c r="F44" s="73">
        <v>2</v>
      </c>
      <c r="G44" s="31">
        <v>104.29</v>
      </c>
      <c r="H44" s="31">
        <f t="shared" si="0"/>
        <v>14777.893</v>
      </c>
      <c r="I44" s="32">
        <v>0</v>
      </c>
      <c r="J44" s="31" t="str">
        <f t="shared" si="1"/>
        <v/>
      </c>
      <c r="K44" s="33" t="str">
        <f t="shared" si="2"/>
        <v/>
      </c>
      <c r="L44" s="34" t="str">
        <f t="shared" si="3"/>
        <v/>
      </c>
      <c r="M44" s="34" t="str">
        <f t="shared" si="4"/>
        <v/>
      </c>
      <c r="N44" s="35"/>
    </row>
    <row r="45" spans="1:14" s="11" customFormat="1" ht="17.100000000000001" customHeight="1" x14ac:dyDescent="0.25">
      <c r="A45" s="144"/>
      <c r="B45" s="147"/>
      <c r="C45" s="27">
        <v>1</v>
      </c>
      <c r="D45" s="28" t="s">
        <v>26</v>
      </c>
      <c r="E45" s="29">
        <v>2</v>
      </c>
      <c r="F45" s="73">
        <v>2</v>
      </c>
      <c r="G45" s="31">
        <v>104.29</v>
      </c>
      <c r="H45" s="31">
        <f t="shared" si="0"/>
        <v>208.58</v>
      </c>
      <c r="I45" s="32">
        <v>0</v>
      </c>
      <c r="J45" s="31" t="str">
        <f t="shared" si="1"/>
        <v/>
      </c>
      <c r="K45" s="33" t="str">
        <f t="shared" si="2"/>
        <v/>
      </c>
      <c r="L45" s="34" t="str">
        <f t="shared" si="3"/>
        <v/>
      </c>
      <c r="M45" s="34" t="str">
        <f t="shared" si="4"/>
        <v/>
      </c>
      <c r="N45" s="35"/>
    </row>
    <row r="46" spans="1:14" s="11" customFormat="1" ht="17.100000000000001" customHeight="1" x14ac:dyDescent="0.25">
      <c r="A46" s="144"/>
      <c r="B46" s="147"/>
      <c r="C46" s="27">
        <v>4</v>
      </c>
      <c r="D46" s="28" t="s">
        <v>29</v>
      </c>
      <c r="E46" s="29">
        <v>48.4</v>
      </c>
      <c r="F46" s="73">
        <v>2</v>
      </c>
      <c r="G46" s="31">
        <v>104.29</v>
      </c>
      <c r="H46" s="31">
        <f t="shared" si="0"/>
        <v>5047.6360000000004</v>
      </c>
      <c r="I46" s="32">
        <v>0</v>
      </c>
      <c r="J46" s="31" t="str">
        <f t="shared" si="1"/>
        <v/>
      </c>
      <c r="K46" s="33" t="str">
        <f t="shared" si="2"/>
        <v/>
      </c>
      <c r="L46" s="34" t="str">
        <f t="shared" si="3"/>
        <v/>
      </c>
      <c r="M46" s="34" t="str">
        <f t="shared" si="4"/>
        <v/>
      </c>
      <c r="N46" s="35"/>
    </row>
    <row r="47" spans="1:14" s="11" customFormat="1" ht="17.100000000000001" customHeight="1" thickBot="1" x14ac:dyDescent="0.3">
      <c r="A47" s="120"/>
      <c r="B47" s="122"/>
      <c r="C47" s="68">
        <v>1</v>
      </c>
      <c r="D47" s="41" t="s">
        <v>41</v>
      </c>
      <c r="E47" s="72">
        <v>1.6</v>
      </c>
      <c r="F47" s="69">
        <v>2</v>
      </c>
      <c r="G47" s="44">
        <v>104.29</v>
      </c>
      <c r="H47" s="44">
        <f t="shared" si="0"/>
        <v>166.86400000000003</v>
      </c>
      <c r="I47" s="45">
        <v>0</v>
      </c>
      <c r="J47" s="44" t="str">
        <f t="shared" si="1"/>
        <v/>
      </c>
      <c r="K47" s="46" t="str">
        <f t="shared" si="2"/>
        <v/>
      </c>
      <c r="L47" s="47" t="str">
        <f t="shared" si="3"/>
        <v/>
      </c>
      <c r="M47" s="47" t="str">
        <f t="shared" si="4"/>
        <v/>
      </c>
      <c r="N47" s="70"/>
    </row>
    <row r="48" spans="1:14" s="11" customFormat="1" ht="17.100000000000001" customHeight="1" thickBot="1" x14ac:dyDescent="0.3">
      <c r="A48" s="95" t="s">
        <v>58</v>
      </c>
      <c r="B48" s="75" t="s">
        <v>59</v>
      </c>
      <c r="C48" s="76">
        <v>17</v>
      </c>
      <c r="D48" s="77" t="s">
        <v>25</v>
      </c>
      <c r="E48" s="78">
        <v>192.43</v>
      </c>
      <c r="F48" s="79">
        <v>2</v>
      </c>
      <c r="G48" s="80">
        <v>104.29</v>
      </c>
      <c r="H48" s="80">
        <f t="shared" si="0"/>
        <v>20068.524700000002</v>
      </c>
      <c r="I48" s="81">
        <v>0</v>
      </c>
      <c r="J48" s="80" t="str">
        <f t="shared" si="1"/>
        <v/>
      </c>
      <c r="K48" s="82" t="str">
        <f t="shared" si="2"/>
        <v/>
      </c>
      <c r="L48" s="83" t="str">
        <f t="shared" si="3"/>
        <v/>
      </c>
      <c r="M48" s="83" t="str">
        <f t="shared" si="4"/>
        <v/>
      </c>
      <c r="N48" s="84"/>
    </row>
    <row r="49" spans="1:14" s="11" customFormat="1" ht="5.0999999999999996" customHeight="1" x14ac:dyDescent="0.25">
      <c r="A49" s="96"/>
      <c r="B49" s="97"/>
      <c r="C49" s="98"/>
      <c r="D49" s="99"/>
      <c r="E49" s="100"/>
      <c r="F49" s="101"/>
      <c r="G49" s="102"/>
      <c r="H49" s="102"/>
      <c r="I49" s="102"/>
      <c r="J49" s="102"/>
      <c r="K49" s="102"/>
      <c r="L49" s="103"/>
      <c r="M49" s="102"/>
      <c r="N49" s="102"/>
    </row>
    <row r="50" spans="1:14" s="11" customFormat="1" ht="20.100000000000001" customHeight="1" x14ac:dyDescent="0.25">
      <c r="A50" s="104"/>
      <c r="B50" s="97"/>
      <c r="C50" s="98"/>
      <c r="D50" s="105" t="s">
        <v>60</v>
      </c>
      <c r="E50" s="106">
        <f>SUM(E8:E48)</f>
        <v>13488.939999999999</v>
      </c>
      <c r="F50" s="107"/>
      <c r="G50" s="108"/>
      <c r="H50" s="108"/>
      <c r="I50" s="108"/>
      <c r="J50" s="108"/>
      <c r="K50" s="105" t="s">
        <v>60</v>
      </c>
      <c r="L50" s="109">
        <f>SUM(L8:L48)</f>
        <v>0</v>
      </c>
      <c r="M50" s="109">
        <f>SUM(M8:M48)</f>
        <v>0</v>
      </c>
      <c r="N50" s="102"/>
    </row>
    <row r="51" spans="1:14" x14ac:dyDescent="0.2">
      <c r="A51" s="110"/>
      <c r="B51" s="111"/>
      <c r="C51" s="112"/>
      <c r="D51" s="111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x14ac:dyDescent="0.2">
      <c r="A52" s="110"/>
      <c r="B52" s="111"/>
      <c r="C52" s="112"/>
      <c r="D52" s="111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ht="15" x14ac:dyDescent="0.25">
      <c r="A53" s="110"/>
      <c r="B53" s="111"/>
      <c r="C53" s="112"/>
      <c r="D53" s="111"/>
      <c r="E53" s="16"/>
      <c r="F53" s="16"/>
      <c r="G53" s="16"/>
      <c r="H53" s="16"/>
      <c r="I53" s="16"/>
      <c r="J53" s="16"/>
      <c r="K53" s="145" t="s">
        <v>61</v>
      </c>
      <c r="L53" s="145"/>
      <c r="M53" s="145"/>
      <c r="N53" s="113" t="s">
        <v>62</v>
      </c>
    </row>
    <row r="54" spans="1:14" ht="20.25" x14ac:dyDescent="0.3">
      <c r="A54" s="110"/>
      <c r="B54" s="114"/>
      <c r="C54" s="112"/>
      <c r="D54" s="111"/>
      <c r="E54" s="16"/>
      <c r="F54" s="16"/>
      <c r="G54" s="16"/>
      <c r="H54" s="16"/>
      <c r="I54" s="16"/>
      <c r="J54" s="16"/>
      <c r="K54" s="115" t="s">
        <v>63</v>
      </c>
      <c r="L54" s="115"/>
      <c r="M54" s="115"/>
      <c r="N54" s="116" t="s">
        <v>64</v>
      </c>
    </row>
    <row r="55" spans="1:14" ht="12" customHeight="1" x14ac:dyDescent="0.25">
      <c r="A55" s="110"/>
      <c r="B55" s="111"/>
      <c r="C55" s="112"/>
      <c r="D55" s="111"/>
      <c r="E55" s="16"/>
      <c r="F55" s="16"/>
      <c r="G55" s="16"/>
      <c r="H55" s="16"/>
      <c r="I55" s="16"/>
      <c r="J55" s="16"/>
      <c r="K55" s="115"/>
      <c r="L55" s="115"/>
      <c r="M55" s="115"/>
      <c r="N55" s="115"/>
    </row>
    <row r="56" spans="1:14" ht="25.5" customHeight="1" x14ac:dyDescent="0.25">
      <c r="A56" s="110"/>
      <c r="B56" s="111"/>
      <c r="C56" s="112"/>
      <c r="D56" s="111"/>
      <c r="E56" s="16"/>
      <c r="F56" s="16"/>
      <c r="G56" s="16"/>
      <c r="H56" s="16"/>
      <c r="I56" s="16"/>
      <c r="J56" s="16"/>
      <c r="K56" s="115"/>
      <c r="L56" s="115"/>
      <c r="M56" s="115"/>
      <c r="N56" s="115"/>
    </row>
    <row r="57" spans="1:14" ht="15" x14ac:dyDescent="0.25">
      <c r="A57" s="110"/>
      <c r="B57" s="111"/>
      <c r="C57" s="112"/>
      <c r="D57" s="111"/>
      <c r="E57" s="16"/>
      <c r="F57" s="16"/>
      <c r="G57" s="16"/>
      <c r="H57" s="16"/>
      <c r="I57" s="16"/>
      <c r="J57" s="16"/>
      <c r="K57" s="146" t="s">
        <v>65</v>
      </c>
      <c r="L57" s="146"/>
      <c r="M57" s="146"/>
      <c r="N57" s="115"/>
    </row>
    <row r="58" spans="1:14" ht="15" x14ac:dyDescent="0.25">
      <c r="A58" s="110"/>
      <c r="B58" s="111"/>
      <c r="C58" s="112"/>
      <c r="D58" s="111"/>
      <c r="E58" s="16"/>
      <c r="F58" s="16"/>
      <c r="G58" s="16"/>
      <c r="H58" s="16"/>
      <c r="I58" s="16"/>
      <c r="J58" s="16"/>
      <c r="K58" s="146" t="s">
        <v>66</v>
      </c>
      <c r="L58" s="146"/>
      <c r="M58" s="146"/>
      <c r="N58" s="115"/>
    </row>
  </sheetData>
  <sheetProtection password="D7B1" sheet="1" objects="1" scenarios="1"/>
  <mergeCells count="36">
    <mergeCell ref="K53:M53"/>
    <mergeCell ref="K57:M57"/>
    <mergeCell ref="K58:M58"/>
    <mergeCell ref="A34:A36"/>
    <mergeCell ref="B34:B36"/>
    <mergeCell ref="A37:A42"/>
    <mergeCell ref="B37:B42"/>
    <mergeCell ref="A43:A47"/>
    <mergeCell ref="B43:B47"/>
    <mergeCell ref="A25:A26"/>
    <mergeCell ref="B25:B26"/>
    <mergeCell ref="A27:A29"/>
    <mergeCell ref="B27:B29"/>
    <mergeCell ref="A32:A33"/>
    <mergeCell ref="B32:B33"/>
    <mergeCell ref="A18:A19"/>
    <mergeCell ref="B18:B19"/>
    <mergeCell ref="A20:A22"/>
    <mergeCell ref="B20:B22"/>
    <mergeCell ref="A23:A24"/>
    <mergeCell ref="B23:B24"/>
    <mergeCell ref="N6:N7"/>
    <mergeCell ref="A8:A10"/>
    <mergeCell ref="B8:B10"/>
    <mergeCell ref="A11:A15"/>
    <mergeCell ref="B11:B15"/>
    <mergeCell ref="A16:A17"/>
    <mergeCell ref="B16:B17"/>
    <mergeCell ref="A1:D3"/>
    <mergeCell ref="I4:K4"/>
    <mergeCell ref="A6:A7"/>
    <mergeCell ref="B6:B7"/>
    <mergeCell ref="C6:C7"/>
    <mergeCell ref="D6:D7"/>
    <mergeCell ref="J6:J7"/>
    <mergeCell ref="K6:K7"/>
  </mergeCells>
  <pageMargins left="0.98425196850393704" right="0.59055118110236227" top="0.59055118110236227" bottom="0.19685039370078741" header="0.31496062992125984" footer="0.51181102362204722"/>
  <pageSetup paperSize="8" scale="85" fitToHeight="2" orientation="landscape" r:id="rId1"/>
  <headerFooter alignWithMargins="0">
    <oddHeader>&amp;R&amp;"Arial,Fett"&amp;14&amp;K00-049Anlage 6.2 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Preisblatt Unterhaltsreinig (N)</vt:lpstr>
      <vt:lpstr>'Preisblatt Unterhaltsreinig (N)'!Druckbereich</vt:lpstr>
      <vt:lpstr>'Preisblatt Unterhaltsreinig (N)'!Drucktitel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Klein, Dieter</dc:creator>
  <cp:lastModifiedBy>Klein, Dieter</cp:lastModifiedBy>
  <dcterms:created xsi:type="dcterms:W3CDTF">2019-07-22T10:38:42Z</dcterms:created>
  <dcterms:modified xsi:type="dcterms:W3CDTF">2019-07-22T10:44:33Z</dcterms:modified>
</cp:coreProperties>
</file>