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ZVI\(P)\FM und BAU\T01 TEK\00_NEU\02_TEK_Vergaben\TEK2605027_FG_Sicherheitsdienstleistungen\2_Verfahren\Dokumente\"/>
    </mc:Choice>
  </mc:AlternateContent>
  <xr:revisionPtr revIDLastSave="0" documentId="13_ncr:1_{B3A38D3A-C7E8-4902-A9F4-1BE5C3A8CAAC}" xr6:coauthVersionLast="47" xr6:coauthVersionMax="47" xr10:uidLastSave="{00000000-0000-0000-0000-000000000000}"/>
  <bookViews>
    <workbookView xWindow="28680" yWindow="-120" windowWidth="29040" windowHeight="15720" tabRatio="748" xr2:uid="{00000000-000D-0000-FFFF-FFFF00000000}"/>
  </bookViews>
  <sheets>
    <sheet name="Deckblatt" sheetId="1" r:id="rId1"/>
    <sheet name="Preisblatt-Standort" sheetId="8" r:id="rId2"/>
    <sheet name="Angebot" sheetId="10" state="hidden" r:id="rId3"/>
    <sheet name="EPK_SVS" sheetId="2" r:id="rId4"/>
    <sheet name="Epk_Aufschläge" sheetId="4" r:id="rId5"/>
  </sheets>
  <definedNames>
    <definedName name="_ftn1" localSheetId="2">Angebot!#REF!</definedName>
    <definedName name="_ftn1" localSheetId="4">Epk_Aufschläge!#REF!</definedName>
    <definedName name="_ftn1" localSheetId="1">'Preisblatt-Standort'!#REF!</definedName>
    <definedName name="_ftnref1" localSheetId="2">Angebot!#REF!</definedName>
    <definedName name="_ftnref1" localSheetId="4">Epk_Aufschläge!#REF!</definedName>
    <definedName name="_ftnref1" localSheetId="1">'Preisblatt-Standort'!#REF!</definedName>
    <definedName name="_xlnm.Print_Area" localSheetId="2">Angebot!$A$1:$E$28</definedName>
    <definedName name="_xlnm.Print_Area" localSheetId="0">Deckblatt!$A$1:$C$31</definedName>
    <definedName name="_xlnm.Print_Area" localSheetId="4">Epk_Aufschläge!$A$1:$E$21</definedName>
    <definedName name="_xlnm.Print_Area" localSheetId="3">EPK_SVS!$A$1:$F$23</definedName>
    <definedName name="_xlnm.Print_Area" localSheetId="1">'Preisblatt-Standort'!$A$1:$K$68</definedName>
    <definedName name="_xlnm.Print_Titles" localSheetId="2">Angebot!$1:$15</definedName>
    <definedName name="_xlnm.Print_Titles" localSheetId="4">Epk_Aufschläge!$1:$15</definedName>
    <definedName name="_xlnm.Print_Titles" localSheetId="1">'Preisblatt-Standort'!$1:$15</definedName>
    <definedName name="SuA_Art" localSheetId="2">#REF!</definedName>
    <definedName name="SuA_Art" localSheetId="4">#REF!</definedName>
    <definedName name="SuA_Art" localSheetId="1">#REF!</definedName>
    <definedName name="SuA_Art">#REF!</definedName>
    <definedName name="SuA_Masseiheit" localSheetId="2">#REF!</definedName>
    <definedName name="SuA_Masseiheit" localSheetId="1">#REF!</definedName>
    <definedName name="SuA_Masseih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6" i="8" l="1"/>
  <c r="F55" i="8"/>
  <c r="I55" i="8" s="1"/>
  <c r="E25" i="8"/>
  <c r="G55" i="8" l="1"/>
  <c r="E47" i="8"/>
  <c r="E33" i="8"/>
  <c r="F43" i="8"/>
  <c r="H55" i="8" l="1"/>
  <c r="K55" i="8" s="1"/>
  <c r="J55" i="8"/>
  <c r="I43" i="8"/>
  <c r="G43" i="8"/>
  <c r="F61" i="8"/>
  <c r="G61" i="8" s="1"/>
  <c r="F54" i="8"/>
  <c r="I54" i="8" s="1"/>
  <c r="F60" i="8"/>
  <c r="G60" i="8" s="1"/>
  <c r="F49" i="8"/>
  <c r="F41" i="8"/>
  <c r="F45" i="8"/>
  <c r="F40" i="8"/>
  <c r="G40" i="8" s="1"/>
  <c r="F35" i="8"/>
  <c r="I35" i="8" s="1"/>
  <c r="F31" i="8"/>
  <c r="F27" i="8"/>
  <c r="F22" i="8"/>
  <c r="G22" i="8" s="1"/>
  <c r="G49" i="8" l="1"/>
  <c r="H49" i="8" s="1"/>
  <c r="J43" i="8"/>
  <c r="H43" i="8"/>
  <c r="H61" i="8"/>
  <c r="I60" i="8"/>
  <c r="G54" i="8"/>
  <c r="J54" i="8" s="1"/>
  <c r="J60" i="8"/>
  <c r="H60" i="8"/>
  <c r="K60" i="8" s="1"/>
  <c r="I49" i="8"/>
  <c r="G41" i="8"/>
  <c r="I40" i="8"/>
  <c r="G45" i="8"/>
  <c r="J40" i="8"/>
  <c r="H40" i="8"/>
  <c r="K40" i="8" s="1"/>
  <c r="G35" i="8"/>
  <c r="J35" i="8" s="1"/>
  <c r="G31" i="8"/>
  <c r="G27" i="8"/>
  <c r="J27" i="8" s="1"/>
  <c r="I27" i="8"/>
  <c r="I22" i="8"/>
  <c r="J22" i="8"/>
  <c r="H22" i="8"/>
  <c r="K22" i="8" s="1"/>
  <c r="F18" i="8"/>
  <c r="G18" i="8" s="1"/>
  <c r="J18" i="8" s="1"/>
  <c r="K49" i="8" l="1"/>
  <c r="J49" i="8"/>
  <c r="K43" i="8"/>
  <c r="H54" i="8"/>
  <c r="K54" i="8" s="1"/>
  <c r="H41" i="8"/>
  <c r="H45" i="8"/>
  <c r="H35" i="8"/>
  <c r="K35" i="8" s="1"/>
  <c r="H31" i="8"/>
  <c r="H27" i="8"/>
  <c r="K27" i="8" s="1"/>
  <c r="H18" i="8"/>
  <c r="K18" i="8" s="1"/>
  <c r="I18" i="8"/>
  <c r="F24" i="8"/>
  <c r="G24" i="8" s="1"/>
  <c r="H24" i="8" l="1"/>
  <c r="K4" i="8"/>
  <c r="K5" i="8"/>
  <c r="K6" i="8"/>
  <c r="E65" i="8" l="1"/>
  <c r="F64" i="8"/>
  <c r="I64" i="8" l="1"/>
  <c r="I65" i="8" s="1"/>
  <c r="F65" i="8"/>
  <c r="G64" i="8"/>
  <c r="E63" i="8"/>
  <c r="E58" i="8"/>
  <c r="E52" i="8"/>
  <c r="E38" i="8"/>
  <c r="J64" i="8" l="1"/>
  <c r="J65" i="8" s="1"/>
  <c r="G65" i="8"/>
  <c r="H64" i="8"/>
  <c r="F62" i="8"/>
  <c r="F59" i="8"/>
  <c r="I59" i="8" s="1"/>
  <c r="F57" i="8"/>
  <c r="F56" i="8"/>
  <c r="F53" i="8"/>
  <c r="I53" i="8" s="1"/>
  <c r="F44" i="8"/>
  <c r="I44" i="8" s="1"/>
  <c r="F51" i="8"/>
  <c r="F50" i="8"/>
  <c r="F48" i="8"/>
  <c r="F46" i="8"/>
  <c r="F42" i="8"/>
  <c r="F39" i="8"/>
  <c r="F32" i="8"/>
  <c r="F30" i="8"/>
  <c r="F37" i="8"/>
  <c r="F36" i="8"/>
  <c r="F34" i="8"/>
  <c r="I34" i="8" s="1"/>
  <c r="I48" i="8" l="1"/>
  <c r="I52" i="8" s="1"/>
  <c r="F52" i="8"/>
  <c r="I63" i="8"/>
  <c r="I39" i="8"/>
  <c r="I47" i="8" s="1"/>
  <c r="F47" i="8"/>
  <c r="I58" i="8"/>
  <c r="F58" i="8"/>
  <c r="I38" i="8"/>
  <c r="F38" i="8"/>
  <c r="F63" i="8"/>
  <c r="K64" i="8"/>
  <c r="K65" i="8" s="1"/>
  <c r="H65" i="8"/>
  <c r="G36" i="8"/>
  <c r="G56" i="8"/>
  <c r="G62" i="8"/>
  <c r="G42" i="8"/>
  <c r="G59" i="8"/>
  <c r="G53" i="8"/>
  <c r="G57" i="8"/>
  <c r="G44" i="8"/>
  <c r="G50" i="8"/>
  <c r="G30" i="8"/>
  <c r="G48" i="8"/>
  <c r="G51" i="8"/>
  <c r="G39" i="8"/>
  <c r="G46" i="8"/>
  <c r="G32" i="8"/>
  <c r="G34" i="8"/>
  <c r="G37" i="8"/>
  <c r="E5" i="10"/>
  <c r="E6" i="10"/>
  <c r="E4" i="10"/>
  <c r="C12" i="10"/>
  <c r="C11" i="10"/>
  <c r="C9" i="10"/>
  <c r="C10" i="10"/>
  <c r="C8" i="10"/>
  <c r="B6" i="10"/>
  <c r="B4" i="10"/>
  <c r="G38" i="8" l="1"/>
  <c r="G63" i="8"/>
  <c r="G58" i="8"/>
  <c r="G47" i="8"/>
  <c r="G52" i="8"/>
  <c r="H32" i="8"/>
  <c r="H30" i="8"/>
  <c r="H36" i="8"/>
  <c r="H34" i="8"/>
  <c r="K34" i="8" s="1"/>
  <c r="J34" i="8"/>
  <c r="H37" i="8"/>
  <c r="H62" i="8"/>
  <c r="H59" i="8"/>
  <c r="K59" i="8" s="1"/>
  <c r="J59" i="8"/>
  <c r="H56" i="8"/>
  <c r="H53" i="8"/>
  <c r="K53" i="8" s="1"/>
  <c r="J53" i="8"/>
  <c r="H57" i="8"/>
  <c r="H51" i="8"/>
  <c r="H50" i="8"/>
  <c r="H48" i="8"/>
  <c r="J48" i="8"/>
  <c r="H44" i="8"/>
  <c r="K44" i="8" s="1"/>
  <c r="J44" i="8"/>
  <c r="H42" i="8"/>
  <c r="H39" i="8"/>
  <c r="J39" i="8"/>
  <c r="H46" i="8"/>
  <c r="C12" i="8"/>
  <c r="C11" i="8"/>
  <c r="C9" i="8"/>
  <c r="C10" i="8"/>
  <c r="C8" i="8"/>
  <c r="C6" i="8"/>
  <c r="C4" i="8"/>
  <c r="F19" i="8"/>
  <c r="F20" i="8"/>
  <c r="F21" i="8"/>
  <c r="I21" i="8" s="1"/>
  <c r="F23" i="8"/>
  <c r="F26" i="8"/>
  <c r="I26" i="8" s="1"/>
  <c r="F28" i="8"/>
  <c r="I28" i="8" s="1"/>
  <c r="F29" i="8"/>
  <c r="F17" i="8"/>
  <c r="F25" i="8" l="1"/>
  <c r="J52" i="8"/>
  <c r="I17" i="8"/>
  <c r="J63" i="8"/>
  <c r="J38" i="8"/>
  <c r="J47" i="8"/>
  <c r="K48" i="8"/>
  <c r="K52" i="8" s="1"/>
  <c r="H52" i="8"/>
  <c r="K63" i="8"/>
  <c r="K39" i="8"/>
  <c r="K47" i="8" s="1"/>
  <c r="H47" i="8"/>
  <c r="J58" i="8"/>
  <c r="K58" i="8"/>
  <c r="H58" i="8"/>
  <c r="K38" i="8"/>
  <c r="H38" i="8"/>
  <c r="H63" i="8"/>
  <c r="I33" i="8"/>
  <c r="G26" i="8"/>
  <c r="J26" i="8" s="1"/>
  <c r="G19" i="8"/>
  <c r="G29" i="8"/>
  <c r="G23" i="8"/>
  <c r="G21" i="8"/>
  <c r="G20" i="8"/>
  <c r="F33" i="8"/>
  <c r="G28" i="8"/>
  <c r="J28" i="8" s="1"/>
  <c r="G17" i="8"/>
  <c r="F16" i="8" l="1"/>
  <c r="I25" i="8"/>
  <c r="I16" i="8" s="1"/>
  <c r="G25" i="8"/>
  <c r="J17" i="8"/>
  <c r="H19" i="8"/>
  <c r="H20" i="8"/>
  <c r="H23" i="8"/>
  <c r="H21" i="8"/>
  <c r="K21" i="8" s="1"/>
  <c r="J21" i="8"/>
  <c r="H29" i="8"/>
  <c r="J33" i="8"/>
  <c r="H26" i="8"/>
  <c r="K26" i="8" s="1"/>
  <c r="G33" i="8"/>
  <c r="H28" i="8"/>
  <c r="K28" i="8" s="1"/>
  <c r="H17" i="8"/>
  <c r="G16" i="8" l="1"/>
  <c r="J25" i="8"/>
  <c r="J16" i="8" s="1"/>
  <c r="H25" i="8"/>
  <c r="K33" i="8"/>
  <c r="K17" i="8"/>
  <c r="H33" i="8"/>
  <c r="H16" i="8" l="1"/>
  <c r="K25" i="8"/>
  <c r="K16" i="8" s="1"/>
  <c r="F6" i="2"/>
  <c r="E6" i="4"/>
  <c r="F5" i="2"/>
  <c r="E5" i="4"/>
  <c r="F4" i="2"/>
  <c r="E4" i="4"/>
  <c r="C12" i="2"/>
  <c r="C12" i="4"/>
  <c r="C11" i="2"/>
  <c r="C11" i="4"/>
  <c r="C10" i="2"/>
  <c r="C10" i="4"/>
  <c r="C9" i="2"/>
  <c r="C9" i="4"/>
  <c r="C8" i="2"/>
  <c r="C8" i="4"/>
  <c r="B6" i="2"/>
  <c r="B6" i="4"/>
  <c r="B4" i="2"/>
  <c r="B4" i="4"/>
  <c r="A1" i="2" l="1"/>
</calcChain>
</file>

<file path=xl/sharedStrings.xml><?xml version="1.0" encoding="utf-8"?>
<sst xmlns="http://schemas.openxmlformats.org/spreadsheetml/2006/main" count="277" uniqueCount="192">
  <si>
    <t>über</t>
  </si>
  <si>
    <t>Vergabenummer</t>
  </si>
  <si>
    <t>zwischen</t>
  </si>
  <si>
    <t>Vivantes - Netzwerk für Gesundheit GmbH</t>
  </si>
  <si>
    <t>Aroser Allee 72-76</t>
  </si>
  <si>
    <t>13407 Berlin</t>
  </si>
  <si>
    <t>- nachfolgend als Auftraggeber (AG) bezeichnet –</t>
  </si>
  <si>
    <t>und</t>
  </si>
  <si>
    <t>xstraße</t>
  </si>
  <si>
    <t>xort</t>
  </si>
  <si>
    <t>- nachfolgend als Auftragnehmer (AN) bezeichnet –</t>
  </si>
  <si>
    <t>Kontakt                   Name:</t>
  </si>
  <si>
    <t>xname</t>
  </si>
  <si>
    <t xml:space="preserve">                              Telefon</t>
  </si>
  <si>
    <t>xtelefon</t>
  </si>
  <si>
    <t>Basiert auf Musterversion</t>
  </si>
  <si>
    <t>1.0</t>
  </si>
  <si>
    <t>gültig ab</t>
  </si>
  <si>
    <t>ersetzt Dokument vom</t>
  </si>
  <si>
    <t>Erstausstellung</t>
  </si>
  <si>
    <t>gültig bis</t>
  </si>
  <si>
    <t>Leistung</t>
  </si>
  <si>
    <t>Vergabenr.</t>
  </si>
  <si>
    <t>Partner</t>
  </si>
  <si>
    <t>Firmenname</t>
  </si>
  <si>
    <t>Straße</t>
  </si>
  <si>
    <t>PLZ, Ort</t>
  </si>
  <si>
    <t>Kontakt</t>
  </si>
  <si>
    <t>Name</t>
  </si>
  <si>
    <t>Telefon</t>
  </si>
  <si>
    <t>Nr.</t>
  </si>
  <si>
    <r>
      <t xml:space="preserve">Basis-menge
</t>
    </r>
    <r>
      <rPr>
        <sz val="10"/>
        <rFont val="Arial"/>
        <family val="2"/>
      </rPr>
      <t>der jew. Einheit</t>
    </r>
  </si>
  <si>
    <t>Maß-einheit</t>
  </si>
  <si>
    <t>Standort</t>
  </si>
  <si>
    <t>Kurzbeschreibung</t>
  </si>
  <si>
    <t>Arbeiten, welche nicht in den Positionen erfasst sind und gegen Nachweis zur Ausführung kommen.</t>
  </si>
  <si>
    <t>Alle</t>
  </si>
  <si>
    <t>Std.</t>
  </si>
  <si>
    <t>auf Nettopreis der jew. Position</t>
  </si>
  <si>
    <t>%</t>
  </si>
  <si>
    <t>Aufschlag besondere Zeiten</t>
  </si>
  <si>
    <t>Kürzel</t>
  </si>
  <si>
    <t>KHD</t>
  </si>
  <si>
    <t>Klinikum Hellersdorf (Kaulsdorf)</t>
  </si>
  <si>
    <t>Klinikum Spandau</t>
  </si>
  <si>
    <t>AVK</t>
  </si>
  <si>
    <t>Auguste-Viktoria-Klinikum</t>
  </si>
  <si>
    <t>KAU</t>
  </si>
  <si>
    <t>Klinikum Am Urban</t>
  </si>
  <si>
    <t>WBK</t>
  </si>
  <si>
    <t xml:space="preserve">Vivantes Wenckebach-Klinikum </t>
  </si>
  <si>
    <t>netto in EUR</t>
  </si>
  <si>
    <t>MwSt. in EUR</t>
  </si>
  <si>
    <t>brutto in EUR</t>
  </si>
  <si>
    <t>Gesamtauftragswert</t>
  </si>
  <si>
    <t>Einheitspreiskatalog: Rabatte und Aufschläge</t>
  </si>
  <si>
    <t>zum Vertrag</t>
  </si>
  <si>
    <t>netto
in EURO</t>
  </si>
  <si>
    <t>vgl. LV</t>
  </si>
  <si>
    <t>Preisspiegel je Standort: Preise zu Regelleistungen basierend auf dem Leistungsverzeichnis (LV)</t>
  </si>
  <si>
    <t>Auftragswert</t>
  </si>
  <si>
    <t>Angebot für den Standort</t>
  </si>
  <si>
    <r>
      <t xml:space="preserve">Angebot: </t>
    </r>
    <r>
      <rPr>
        <b/>
        <sz val="10"/>
        <color rgb="FFFF0000"/>
        <rFont val="Arial"/>
        <family val="2"/>
      </rPr>
      <t>An dem Standort wird der AN seine Leistungen erbringen</t>
    </r>
  </si>
  <si>
    <t>JA</t>
  </si>
  <si>
    <t>NEIN</t>
  </si>
  <si>
    <t>Kliniken</t>
  </si>
  <si>
    <t>Hinweis:</t>
  </si>
  <si>
    <t>Bei Teilnahme am elektronischen Vergabeverfahren ersetzt die elektronische Signatur die händische Unterschrift.</t>
  </si>
  <si>
    <t>Anlage 4</t>
  </si>
  <si>
    <t>Sicherheitsdienstleistungen</t>
  </si>
  <si>
    <t>Klinikum Neukölln
Ida-Wolf-Krankenhaus</t>
  </si>
  <si>
    <t>4.1.1</t>
  </si>
  <si>
    <t>4.1.2</t>
  </si>
  <si>
    <t>4.1.3</t>
  </si>
  <si>
    <t>4.2.1</t>
  </si>
  <si>
    <t>4.2.3</t>
  </si>
  <si>
    <t>4.2.4</t>
  </si>
  <si>
    <t>4.3.2</t>
  </si>
  <si>
    <t>4.3.3</t>
  </si>
  <si>
    <t>4.3.4</t>
  </si>
  <si>
    <t>4.4.1</t>
  </si>
  <si>
    <t>4.4.2</t>
  </si>
  <si>
    <t>4.4.3</t>
  </si>
  <si>
    <t>4.7.2</t>
  </si>
  <si>
    <t>4.7.3</t>
  </si>
  <si>
    <t>4.8.1</t>
  </si>
  <si>
    <t>name</t>
  </si>
  <si>
    <t>Nervenklinik Spandau</t>
  </si>
  <si>
    <t>Nerv.Spandau</t>
  </si>
  <si>
    <t>KSP</t>
  </si>
  <si>
    <t>HUK</t>
  </si>
  <si>
    <t>4.7.1</t>
  </si>
  <si>
    <t>Einzel-
preis je Stunde</t>
  </si>
  <si>
    <t>Menge in Stunden p.a. "kalkulatorisch"</t>
  </si>
  <si>
    <t>vgl. LB</t>
  </si>
  <si>
    <t>2.1</t>
  </si>
  <si>
    <t>2.2</t>
  </si>
  <si>
    <t>2.3</t>
  </si>
  <si>
    <t>2.4</t>
  </si>
  <si>
    <r>
      <t xml:space="preserve">Einzelpreis
</t>
    </r>
    <r>
      <rPr>
        <sz val="10"/>
        <rFont val="Arial"/>
        <family val="2"/>
      </rPr>
      <t>netto</t>
    </r>
  </si>
  <si>
    <t>4.1.4</t>
  </si>
  <si>
    <t>4.2.2</t>
  </si>
  <si>
    <t>4.4.4</t>
  </si>
  <si>
    <t>4.7.4</t>
  </si>
  <si>
    <t>4.3.1</t>
  </si>
  <si>
    <t>LOS 4: KHD</t>
  </si>
  <si>
    <t>Leistungselement</t>
  </si>
  <si>
    <t>4.6.1</t>
  </si>
  <si>
    <t>4.6.2</t>
  </si>
  <si>
    <t>4.6.3</t>
  </si>
  <si>
    <t>4.6.4</t>
  </si>
  <si>
    <t>Vergabe</t>
  </si>
  <si>
    <t>LOS</t>
  </si>
  <si>
    <t>Los 1</t>
  </si>
  <si>
    <t>Los 2</t>
  </si>
  <si>
    <t>Los 3</t>
  </si>
  <si>
    <t>Los 4</t>
  </si>
  <si>
    <t>Los 5</t>
  </si>
  <si>
    <t>Los 6</t>
  </si>
  <si>
    <t>Los 7</t>
  </si>
  <si>
    <t>Los 8</t>
  </si>
  <si>
    <t>Los 9</t>
  </si>
  <si>
    <t>Los 10</t>
  </si>
  <si>
    <t>KFH und KPB</t>
  </si>
  <si>
    <t>KNK und IWK</t>
  </si>
  <si>
    <t>Einheitspreise zu Stundenverrechnungssätzen</t>
  </si>
  <si>
    <t>Zuschlag Sonntagsarbeit von 00:00 Uhr bis 24:00 Uhr</t>
  </si>
  <si>
    <t xml:space="preserve">Zuschlag Arbeiten an gesetzlichen Feiertagen
von 00:00 bis 24:00 Uhr
am 24.12. + 31.12. in der Zeit von 14:00 - 24:00 Uhr </t>
  </si>
  <si>
    <t>TEK2605027</t>
  </si>
  <si>
    <t>Sonderleistung Rettungstelle</t>
  </si>
  <si>
    <t>Sonderleistung Objektschutz/Wachschutz</t>
  </si>
  <si>
    <t>Sonderleistung Infostand</t>
  </si>
  <si>
    <t>Klinikum im Friedrichshain</t>
  </si>
  <si>
    <t xml:space="preserve">Humboldt-Klinikum
</t>
  </si>
  <si>
    <t>HGA</t>
  </si>
  <si>
    <t>Regelleistung AVK Objektschutz / Wachschutz</t>
  </si>
  <si>
    <t>Regelleistung AVK Rettungstelle</t>
  </si>
  <si>
    <t xml:space="preserve">Sonderleistung AVK Pforte/Info </t>
  </si>
  <si>
    <t>Sonderleistung AVK Patientensuche</t>
  </si>
  <si>
    <t>Regelleistung WBK Objektschutz / Wachschutz</t>
  </si>
  <si>
    <t>Regelleistung WBK Rettungsstelle/ZPA-Psychatrie</t>
  </si>
  <si>
    <t>Sonderleistung Pforte/Info</t>
  </si>
  <si>
    <t>Sonderleistung Patientensuche</t>
  </si>
  <si>
    <t>Regelleistung Objektschutz / Wachschutz</t>
  </si>
  <si>
    <t>Regelleistung
Pforte Haus 19 / Objektschutz / Wachschutz</t>
  </si>
  <si>
    <t>Regelleistung Rettungsstelle</t>
  </si>
  <si>
    <t>4.1.5</t>
  </si>
  <si>
    <t>4.1.6</t>
  </si>
  <si>
    <t>4.1.7</t>
  </si>
  <si>
    <t>4.1.8</t>
  </si>
  <si>
    <t>4.2.5</t>
  </si>
  <si>
    <t>4.2.6</t>
  </si>
  <si>
    <t>4.2.7</t>
  </si>
  <si>
    <t>LOS 2: KFH</t>
  </si>
  <si>
    <t>4.4.5</t>
  </si>
  <si>
    <t>4.4.6</t>
  </si>
  <si>
    <t>4.4.7</t>
  </si>
  <si>
    <t>4.4.8</t>
  </si>
  <si>
    <t>Regelleistung KNK Objektschutz / Wachschutz</t>
  </si>
  <si>
    <t>Regelleistung KNK Rettungsstelle/Kinderrettungsstelle</t>
  </si>
  <si>
    <t>Sonderleistung KNK Pforte/Info</t>
  </si>
  <si>
    <t>Sonderleistung KNK Patientensuche</t>
  </si>
  <si>
    <t>Regelleistung IWK Objektschutz / Wachschutz</t>
  </si>
  <si>
    <t>RegelleistungIWK Rettungsstelle</t>
  </si>
  <si>
    <t>Sonderleistung IWK Pforte/Info</t>
  </si>
  <si>
    <t>Sonderleistung IWK Patientensuche</t>
  </si>
  <si>
    <t>LOS 4: KNK und IWK</t>
  </si>
  <si>
    <t>LOS 5: HUK</t>
  </si>
  <si>
    <t>4.5.1</t>
  </si>
  <si>
    <t>4.5.2</t>
  </si>
  <si>
    <t>4.5.3</t>
  </si>
  <si>
    <t>4.5.4</t>
  </si>
  <si>
    <t>2.5</t>
  </si>
  <si>
    <t>Sonderleistung Mitarbeiter Objektschutz/Wachschutz</t>
  </si>
  <si>
    <t>Sonderleistung Mitarbeiter Rettungsstelle</t>
  </si>
  <si>
    <t>Sonderleistung Mitarbeiter Pforte/Info</t>
  </si>
  <si>
    <t>Regelleistung Objektschutz / Wachschutz (mit Hund)</t>
  </si>
  <si>
    <r>
      <t xml:space="preserve">Monatspauschale für Regelleistung
</t>
    </r>
    <r>
      <rPr>
        <b/>
        <sz val="8"/>
        <rFont val="Arial"/>
        <family val="2"/>
      </rPr>
      <t>(Sonderleistungen werden gesondert nach Bedarf bgerechnet)</t>
    </r>
  </si>
  <si>
    <r>
      <t xml:space="preserve">Leistung
</t>
    </r>
    <r>
      <rPr>
        <b/>
        <sz val="8"/>
        <rFont val="Arial"/>
        <family val="2"/>
      </rPr>
      <t>Für die Regelleistung ist ein gemittelter Stundensatz anzugeben, der alle Zuschläge (Nachtzuschlag, Wochenendzuschläg und ähnliches) enthält.
Für die Sonderleistungen ist der einfache Stundenverrechnungssatz anzugeben. Zuschläge werden je nach Bedarf gemaß den Angaben im Reiter Epk_Aufschläge abgerechnet.</t>
    </r>
    <r>
      <rPr>
        <b/>
        <sz val="10"/>
        <rFont val="Arial"/>
        <family val="2"/>
      </rPr>
      <t xml:space="preserve">
</t>
    </r>
  </si>
  <si>
    <r>
      <t xml:space="preserve">Leistung 
</t>
    </r>
    <r>
      <rPr>
        <sz val="8"/>
        <color theme="1"/>
        <rFont val="Arial"/>
        <family val="2"/>
      </rPr>
      <t>Für die Sonderleistungen ist der einfache Stundenverrechnungssatz anzugeben. Zuschläge werden je nach Bedarf gemaß den Angaben im Reiter Epk_Aufschläge abgerechnet.</t>
    </r>
  </si>
  <si>
    <t>LOS 6: KAU</t>
  </si>
  <si>
    <t>LOS 7: KSP</t>
  </si>
  <si>
    <t>LOS 8: GRI</t>
  </si>
  <si>
    <t xml:space="preserve">Kalkulierte Kosten pro Jahr </t>
  </si>
  <si>
    <t>4.6.5</t>
  </si>
  <si>
    <t>KFZ Streife</t>
  </si>
  <si>
    <t>Sonderleistung WBK Pforte/Info</t>
  </si>
  <si>
    <t>Sonderleistung WBK Patientensuche</t>
  </si>
  <si>
    <t>Sonderleistung Kundenbetreuer/Objektleiter/Schichtführer</t>
  </si>
  <si>
    <t>LOS 1: AVK/WBK</t>
  </si>
  <si>
    <t>Zuschlag Nachtarbeit von 22:00 Uhr bis 06:00 Uhr</t>
  </si>
  <si>
    <t>Preisblatt und Einheitspreiskatalog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</si>
</sst>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_-;\-* #,##0.00\ _€_-;_-* &quot;-&quot;??\ _€_-;_-@_-"/>
    <numFmt numFmtId="165" formatCode="#,##0.00\ &quot;€&quot;"/>
    <numFmt numFmtId="166" formatCode="_(&quot;€&quot;* #,##0.00_);_(&quot;€&quot;* \(#,##0.00\);_(&quot;€&quot;* &quot;-&quot;??_);_(@_)"/>
    <numFmt numFmtId="167" formatCode="#,##0.0"/>
  </numFmts>
  <fonts count="17" x14ac:knownFonts="1">
    <font>
      <sz val="11"/>
      <color theme="1"/>
      <name val="Calibri"/>
      <family val="2"/>
      <scheme val="minor"/>
    </font>
    <font>
      <b/>
      <sz val="10"/>
      <name val="Arial"/>
      <family val="2"/>
    </font>
    <font>
      <sz val="10"/>
      <name val="Arial"/>
      <family val="2"/>
    </font>
    <font>
      <b/>
      <sz val="16"/>
      <name val="Arial"/>
      <family val="2"/>
    </font>
    <font>
      <sz val="14"/>
      <name val="Arial"/>
      <family val="2"/>
    </font>
    <font>
      <sz val="10"/>
      <color indexed="10"/>
      <name val="Arial"/>
      <family val="2"/>
    </font>
    <font>
      <sz val="10"/>
      <color indexed="8"/>
      <name val="Arial"/>
      <family val="2"/>
    </font>
    <font>
      <sz val="10"/>
      <name val="Arial"/>
      <family val="2"/>
    </font>
    <font>
      <sz val="12"/>
      <name val="Arial"/>
      <family val="2"/>
    </font>
    <font>
      <sz val="11"/>
      <color indexed="8"/>
      <name val="Calibri"/>
      <family val="2"/>
    </font>
    <font>
      <sz val="11"/>
      <color rgb="FF000000"/>
      <name val="Calibri"/>
      <family val="2"/>
      <scheme val="minor"/>
    </font>
    <font>
      <b/>
      <sz val="10"/>
      <color rgb="FFFF0000"/>
      <name val="Arial"/>
      <family val="2"/>
    </font>
    <font>
      <sz val="10"/>
      <color theme="1"/>
      <name val="Arial"/>
      <family val="2"/>
    </font>
    <font>
      <sz val="11"/>
      <color theme="1"/>
      <name val="Calibri"/>
      <family val="2"/>
      <scheme val="minor"/>
    </font>
    <font>
      <sz val="8"/>
      <name val="Calibri"/>
      <family val="2"/>
      <scheme val="minor"/>
    </font>
    <font>
      <b/>
      <sz val="8"/>
      <name val="Arial"/>
      <family val="2"/>
    </font>
    <font>
      <sz val="8"/>
      <color theme="1"/>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indexed="22"/>
        <bgColor indexed="64"/>
      </patternFill>
    </fill>
    <fill>
      <patternFill patternType="solid">
        <fgColor indexed="26"/>
      </patternFill>
    </fill>
    <fill>
      <patternFill patternType="solid">
        <fgColor theme="0" tint="-0.249977111117893"/>
        <bgColor indexed="64"/>
      </patternFill>
    </fill>
    <fill>
      <patternFill patternType="solid">
        <fgColor rgb="FF00B0F0"/>
        <bgColor indexed="64"/>
      </patternFill>
    </fill>
    <fill>
      <patternFill patternType="solid">
        <fgColor rgb="FFCCECFF"/>
        <bgColor indexed="64"/>
      </patternFill>
    </fill>
    <fill>
      <patternFill patternType="solid">
        <fgColor theme="0" tint="-0.14999847407452621"/>
        <bgColor indexed="64"/>
      </patternFill>
    </fill>
  </fills>
  <borders count="14">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diagonal/>
    </border>
  </borders>
  <cellStyleXfs count="37">
    <xf numFmtId="0" fontId="0" fillId="0" borderId="0"/>
    <xf numFmtId="0" fontId="2" fillId="0" borderId="0"/>
    <xf numFmtId="0" fontId="2" fillId="0" borderId="0"/>
    <xf numFmtId="0" fontId="6" fillId="0" borderId="0"/>
    <xf numFmtId="0" fontId="7" fillId="0" borderId="0"/>
    <xf numFmtId="44" fontId="2"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6" borderId="12" applyNumberFormat="0" applyFont="0" applyAlignment="0" applyProtection="0"/>
    <xf numFmtId="0" fontId="2" fillId="6" borderId="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44" fontId="9" fillId="0" borderId="0" applyFont="0" applyFill="0" applyBorder="0" applyAlignment="0" applyProtection="0"/>
    <xf numFmtId="166" fontId="9" fillId="0" borderId="0" applyFont="0" applyFill="0" applyBorder="0" applyAlignment="0" applyProtection="0"/>
    <xf numFmtId="0" fontId="2" fillId="0" borderId="0"/>
    <xf numFmtId="164" fontId="2" fillId="0" borderId="0" applyFont="0" applyFill="0" applyBorder="0" applyAlignment="0" applyProtection="0"/>
    <xf numFmtId="0" fontId="13" fillId="0" borderId="0"/>
  </cellStyleXfs>
  <cellXfs count="267">
    <xf numFmtId="0" fontId="0" fillId="0" borderId="0" xfId="0"/>
    <xf numFmtId="0" fontId="2" fillId="2" borderId="0" xfId="0" applyFont="1" applyFill="1" applyBorder="1" applyAlignment="1" applyProtection="1">
      <alignment vertical="top" wrapText="1"/>
    </xf>
    <xf numFmtId="0" fontId="1" fillId="4" borderId="0" xfId="0" applyFont="1" applyFill="1" applyBorder="1" applyProtection="1">
      <protection locked="0"/>
    </xf>
    <xf numFmtId="0" fontId="2" fillId="4" borderId="0" xfId="0" applyFont="1" applyFill="1" applyBorder="1" applyAlignment="1" applyProtection="1">
      <alignment horizontal="left" vertical="top"/>
      <protection locked="0"/>
    </xf>
    <xf numFmtId="165" fontId="2" fillId="4" borderId="4" xfId="1" applyNumberFormat="1" applyFont="1" applyFill="1" applyBorder="1" applyAlignment="1" applyProtection="1">
      <alignment horizontal="right" vertical="center" wrapText="1"/>
      <protection locked="0"/>
    </xf>
    <xf numFmtId="0" fontId="7" fillId="2" borderId="0" xfId="4" applyFill="1" applyAlignment="1" applyProtection="1">
      <alignment horizontal="center" vertical="center" wrapText="1"/>
      <protection locked="0"/>
    </xf>
    <xf numFmtId="165" fontId="7" fillId="2" borderId="0" xfId="4" applyNumberFormat="1" applyFill="1" applyAlignment="1" applyProtection="1">
      <alignment horizontal="right" vertical="center" wrapText="1"/>
      <protection locked="0"/>
    </xf>
    <xf numFmtId="0" fontId="7" fillId="2" borderId="0" xfId="4" applyFill="1" applyAlignment="1" applyProtection="1">
      <alignment vertical="center" wrapText="1"/>
      <protection locked="0"/>
    </xf>
    <xf numFmtId="0" fontId="7" fillId="2" borderId="0" xfId="4" applyFill="1" applyBorder="1" applyAlignment="1" applyProtection="1">
      <alignment horizontal="left" vertical="center"/>
      <protection locked="0"/>
    </xf>
    <xf numFmtId="165" fontId="2" fillId="4" borderId="4" xfId="2" applyNumberFormat="1" applyFont="1" applyFill="1" applyBorder="1" applyAlignment="1" applyProtection="1">
      <alignment horizontal="right" vertical="center" wrapText="1"/>
      <protection locked="0"/>
    </xf>
    <xf numFmtId="0" fontId="2" fillId="2" borderId="0" xfId="2" applyFill="1" applyAlignment="1" applyProtection="1">
      <alignment horizontal="center" vertical="center" wrapText="1"/>
      <protection locked="0"/>
    </xf>
    <xf numFmtId="0" fontId="2" fillId="2" borderId="0" xfId="2" applyFill="1" applyAlignment="1" applyProtection="1">
      <alignment vertical="center" wrapText="1"/>
      <protection locked="0"/>
    </xf>
    <xf numFmtId="0" fontId="4" fillId="2" borderId="0" xfId="2" applyFont="1" applyFill="1" applyAlignment="1" applyProtection="1">
      <alignment horizontal="left" vertical="center"/>
    </xf>
    <xf numFmtId="0" fontId="2" fillId="2" borderId="0" xfId="2" applyFill="1" applyAlignment="1" applyProtection="1">
      <alignment horizontal="left" vertical="center"/>
    </xf>
    <xf numFmtId="0" fontId="2" fillId="2" borderId="0" xfId="2" applyFill="1" applyAlignment="1" applyProtection="1">
      <alignment horizontal="right" vertical="center"/>
    </xf>
    <xf numFmtId="0" fontId="2" fillId="2" borderId="0" xfId="2" applyFont="1" applyFill="1" applyAlignment="1" applyProtection="1">
      <alignment horizontal="right" vertical="center"/>
    </xf>
    <xf numFmtId="0" fontId="2" fillId="2" borderId="0" xfId="2" applyFill="1" applyAlignment="1" applyProtection="1">
      <alignment horizontal="left" vertical="center"/>
      <protection locked="0"/>
    </xf>
    <xf numFmtId="0" fontId="2" fillId="2" borderId="1" xfId="2" quotePrefix="1" applyFont="1" applyFill="1" applyBorder="1" applyAlignment="1" applyProtection="1">
      <alignment horizontal="left" vertical="center"/>
    </xf>
    <xf numFmtId="0" fontId="2" fillId="2" borderId="1" xfId="2" applyFont="1" applyFill="1" applyBorder="1" applyAlignment="1" applyProtection="1">
      <alignment horizontal="left" vertical="center"/>
    </xf>
    <xf numFmtId="0" fontId="2" fillId="2" borderId="1" xfId="2" applyFont="1" applyFill="1" applyBorder="1" applyAlignment="1" applyProtection="1">
      <alignment horizontal="right" vertical="center"/>
    </xf>
    <xf numFmtId="0" fontId="2" fillId="2" borderId="0" xfId="2" applyFill="1" applyBorder="1" applyAlignment="1" applyProtection="1">
      <alignment horizontal="left" vertical="center"/>
    </xf>
    <xf numFmtId="0" fontId="2" fillId="2" borderId="0" xfId="2" applyFill="1" applyBorder="1" applyAlignment="1" applyProtection="1">
      <alignment horizontal="left" vertical="center"/>
      <protection locked="0"/>
    </xf>
    <xf numFmtId="0" fontId="2" fillId="2" borderId="0" xfId="0" applyFont="1" applyFill="1" applyBorder="1" applyAlignment="1" applyProtection="1">
      <alignment horizontal="left" vertical="center"/>
    </xf>
    <xf numFmtId="0" fontId="0" fillId="2" borderId="0" xfId="0" applyFill="1" applyBorder="1" applyAlignment="1" applyProtection="1">
      <alignment horizontal="left" vertical="center"/>
    </xf>
    <xf numFmtId="0" fontId="0" fillId="3" borderId="0" xfId="0" applyFill="1" applyProtection="1"/>
    <xf numFmtId="0" fontId="0" fillId="3" borderId="0" xfId="0" applyFill="1" applyProtection="1">
      <protection locked="0"/>
    </xf>
    <xf numFmtId="0" fontId="2" fillId="2" borderId="0" xfId="0" applyFont="1" applyFill="1" applyAlignment="1" applyProtection="1">
      <alignment horizontal="left" vertical="center"/>
    </xf>
    <xf numFmtId="0" fontId="2" fillId="2" borderId="2" xfId="0" applyFont="1" applyFill="1" applyBorder="1" applyAlignment="1" applyProtection="1">
      <alignment horizontal="left" vertical="center"/>
    </xf>
    <xf numFmtId="0" fontId="0" fillId="2" borderId="3" xfId="0" applyFill="1" applyBorder="1" applyAlignment="1" applyProtection="1">
      <alignment horizontal="left" vertical="center"/>
    </xf>
    <xf numFmtId="0" fontId="2" fillId="2" borderId="0" xfId="0" applyFont="1" applyFill="1" applyBorder="1" applyAlignment="1" applyProtection="1">
      <alignment horizontal="right" vertical="center"/>
    </xf>
    <xf numFmtId="14" fontId="2" fillId="2" borderId="4" xfId="0" applyNumberFormat="1" applyFont="1" applyFill="1" applyBorder="1" applyAlignment="1" applyProtection="1">
      <alignment horizontal="right" vertical="center"/>
    </xf>
    <xf numFmtId="0" fontId="0" fillId="2" borderId="0" xfId="0" applyFill="1" applyAlignment="1" applyProtection="1">
      <alignment horizontal="left" vertical="center"/>
    </xf>
    <xf numFmtId="0" fontId="2" fillId="2" borderId="2" xfId="0" applyFont="1" applyFill="1" applyBorder="1" applyAlignment="1" applyProtection="1">
      <alignment vertical="center"/>
    </xf>
    <xf numFmtId="0" fontId="0" fillId="2" borderId="5" xfId="0" applyFill="1" applyBorder="1" applyAlignment="1" applyProtection="1">
      <alignment horizontal="left" vertical="center"/>
    </xf>
    <xf numFmtId="0" fontId="2" fillId="2" borderId="3" xfId="0" applyFont="1" applyFill="1" applyBorder="1" applyAlignment="1" applyProtection="1">
      <alignment vertical="center"/>
    </xf>
    <xf numFmtId="0" fontId="2" fillId="0" borderId="2" xfId="0" applyFont="1" applyFill="1" applyBorder="1" applyAlignment="1" applyProtection="1">
      <alignment horizontal="left" vertical="center"/>
    </xf>
    <xf numFmtId="0" fontId="5" fillId="2" borderId="0" xfId="0" applyFont="1" applyFill="1" applyAlignment="1" applyProtection="1">
      <alignment horizontal="left" vertical="center"/>
    </xf>
    <xf numFmtId="0" fontId="1" fillId="2" borderId="0" xfId="2" applyFont="1" applyFill="1" applyBorder="1" applyAlignment="1" applyProtection="1">
      <alignment horizontal="left" vertical="center"/>
    </xf>
    <xf numFmtId="0" fontId="1" fillId="2" borderId="0" xfId="2" applyFont="1" applyFill="1" applyAlignment="1" applyProtection="1">
      <alignment horizontal="left" vertical="center"/>
      <protection locked="0"/>
    </xf>
    <xf numFmtId="0" fontId="1" fillId="5" borderId="8" xfId="2" applyFont="1" applyFill="1" applyBorder="1" applyAlignment="1" applyProtection="1">
      <alignment horizontal="left" vertical="center" wrapText="1"/>
    </xf>
    <xf numFmtId="0" fontId="1" fillId="5" borderId="9" xfId="2" applyFont="1" applyFill="1" applyBorder="1" applyAlignment="1" applyProtection="1">
      <alignment horizontal="left" vertical="center" wrapText="1"/>
    </xf>
    <xf numFmtId="165" fontId="1" fillId="5" borderId="4" xfId="2" applyNumberFormat="1" applyFont="1" applyFill="1" applyBorder="1" applyAlignment="1" applyProtection="1">
      <alignment horizontal="center" vertical="center" wrapText="1"/>
    </xf>
    <xf numFmtId="0" fontId="2" fillId="2" borderId="0" xfId="2" applyFont="1" applyFill="1" applyAlignment="1" applyProtection="1">
      <alignment horizontal="left" vertical="center" wrapText="1"/>
      <protection locked="0"/>
    </xf>
    <xf numFmtId="0" fontId="2" fillId="2" borderId="4" xfId="2" applyFont="1" applyFill="1" applyBorder="1" applyAlignment="1" applyProtection="1">
      <alignment horizontal="left" vertical="center" wrapText="1"/>
    </xf>
    <xf numFmtId="2" fontId="2" fillId="4" borderId="4" xfId="2" applyNumberFormat="1" applyFont="1" applyFill="1" applyBorder="1" applyAlignment="1" applyProtection="1">
      <alignment horizontal="right" vertical="center" wrapText="1"/>
      <protection locked="0"/>
    </xf>
    <xf numFmtId="0" fontId="1" fillId="2" borderId="0" xfId="2" applyFont="1" applyFill="1" applyAlignment="1" applyProtection="1">
      <alignment horizontal="left" vertical="center" wrapText="1"/>
      <protection locked="0"/>
    </xf>
    <xf numFmtId="0" fontId="2" fillId="2" borderId="0" xfId="2" applyFont="1" applyFill="1" applyAlignment="1" applyProtection="1">
      <alignment horizontal="left" vertical="center"/>
      <protection locked="0"/>
    </xf>
    <xf numFmtId="0" fontId="0" fillId="2" borderId="0" xfId="0" applyFill="1" applyAlignment="1" applyProtection="1">
      <alignment horizontal="left" vertical="center" wrapText="1"/>
      <protection locked="0"/>
    </xf>
    <xf numFmtId="0" fontId="0" fillId="2" borderId="0" xfId="0" applyFill="1" applyAlignment="1" applyProtection="1">
      <alignment horizontal="left" vertical="center"/>
      <protection locked="0"/>
    </xf>
    <xf numFmtId="0" fontId="0" fillId="2" borderId="0" xfId="0" applyFill="1" applyAlignment="1" applyProtection="1">
      <alignment horizontal="right" vertical="center"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3" borderId="0" xfId="0" applyFill="1" applyAlignment="1" applyProtection="1">
      <alignment horizontal="left" vertical="center"/>
    </xf>
    <xf numFmtId="0" fontId="0" fillId="2" borderId="0" xfId="0" applyFill="1" applyAlignment="1" applyProtection="1">
      <alignment horizontal="right" vertical="center"/>
    </xf>
    <xf numFmtId="0" fontId="0" fillId="3" borderId="0" xfId="0" applyFill="1" applyBorder="1" applyAlignment="1" applyProtection="1">
      <alignment horizontal="left" vertical="center"/>
    </xf>
    <xf numFmtId="0" fontId="1" fillId="2" borderId="0" xfId="0" applyFont="1" applyFill="1" applyBorder="1" applyAlignment="1" applyProtection="1">
      <alignment horizontal="left" vertical="center"/>
    </xf>
    <xf numFmtId="0" fontId="1" fillId="2" borderId="0" xfId="0" applyFont="1" applyFill="1" applyBorder="1" applyAlignment="1" applyProtection="1">
      <alignment horizontal="right" vertical="center"/>
    </xf>
    <xf numFmtId="0" fontId="2" fillId="3" borderId="0" xfId="0" applyFont="1" applyFill="1" applyBorder="1" applyAlignment="1" applyProtection="1">
      <alignment horizontal="left" vertical="center"/>
    </xf>
    <xf numFmtId="0" fontId="0" fillId="3" borderId="0" xfId="0" applyFill="1" applyBorder="1" applyAlignment="1" applyProtection="1">
      <alignment vertical="center" wrapText="1"/>
    </xf>
    <xf numFmtId="0" fontId="0" fillId="2" borderId="0" xfId="0" applyFill="1" applyBorder="1" applyAlignment="1" applyProtection="1">
      <alignment vertical="center" wrapText="1"/>
    </xf>
    <xf numFmtId="0" fontId="0" fillId="2" borderId="0" xfId="0" applyFill="1" applyBorder="1" applyAlignment="1" applyProtection="1">
      <alignment horizontal="right" vertical="center" wrapText="1"/>
    </xf>
    <xf numFmtId="0" fontId="0" fillId="3" borderId="0" xfId="0" applyFill="1" applyAlignment="1" applyProtection="1">
      <alignment vertical="center" wrapText="1"/>
    </xf>
    <xf numFmtId="0" fontId="3" fillId="0" borderId="0" xfId="0" applyFont="1" applyProtection="1"/>
    <xf numFmtId="0" fontId="0" fillId="2" borderId="0" xfId="0" applyFill="1" applyAlignment="1" applyProtection="1">
      <alignment horizontal="right" vertical="center" wrapText="1"/>
    </xf>
    <xf numFmtId="0" fontId="0" fillId="2" borderId="0" xfId="0" applyFill="1" applyAlignment="1" applyProtection="1">
      <alignment vertical="top" wrapText="1"/>
    </xf>
    <xf numFmtId="0" fontId="2" fillId="3" borderId="0" xfId="0" applyFont="1" applyFill="1" applyAlignment="1" applyProtection="1">
      <alignment vertical="center" wrapText="1"/>
    </xf>
    <xf numFmtId="0" fontId="0" fillId="3" borderId="0" xfId="0" applyFill="1" applyAlignment="1" applyProtection="1">
      <alignment horizontal="right" vertical="center" wrapText="1"/>
    </xf>
    <xf numFmtId="0" fontId="3" fillId="3" borderId="0" xfId="0" applyFont="1" applyFill="1" applyAlignment="1" applyProtection="1">
      <alignment vertical="top" wrapText="1"/>
    </xf>
    <xf numFmtId="0" fontId="0" fillId="2" borderId="0" xfId="0" applyFill="1" applyAlignment="1" applyProtection="1">
      <alignment vertical="center" wrapText="1"/>
    </xf>
    <xf numFmtId="0" fontId="1" fillId="2" borderId="0" xfId="0" applyFont="1" applyFill="1" applyBorder="1" applyProtection="1"/>
    <xf numFmtId="0" fontId="2" fillId="2" borderId="0" xfId="0" applyFont="1" applyFill="1" applyBorder="1" applyProtection="1"/>
    <xf numFmtId="0" fontId="2" fillId="2" borderId="0" xfId="0" applyFont="1" applyFill="1" applyAlignment="1" applyProtection="1">
      <alignment horizontal="left" vertical="top"/>
    </xf>
    <xf numFmtId="14" fontId="2" fillId="2" borderId="0" xfId="0" applyNumberFormat="1" applyFont="1" applyFill="1" applyBorder="1" applyAlignment="1" applyProtection="1">
      <alignment horizontal="left" vertical="top" wrapText="1"/>
    </xf>
    <xf numFmtId="14" fontId="2" fillId="2" borderId="0" xfId="0" applyNumberFormat="1" applyFont="1" applyFill="1" applyBorder="1" applyAlignment="1" applyProtection="1">
      <alignment horizontal="left" vertical="top"/>
    </xf>
    <xf numFmtId="0" fontId="0" fillId="3" borderId="0" xfId="0" applyFill="1" applyAlignment="1" applyProtection="1">
      <alignment horizontal="center" vertical="center" wrapText="1"/>
    </xf>
    <xf numFmtId="0" fontId="7" fillId="2" borderId="0" xfId="4" applyFill="1" applyAlignment="1" applyProtection="1">
      <alignment horizontal="left" vertical="center"/>
      <protection locked="0"/>
    </xf>
    <xf numFmtId="0" fontId="2" fillId="2" borderId="0" xfId="0" applyFont="1" applyFill="1" applyBorder="1" applyAlignment="1" applyProtection="1">
      <alignment horizontal="left" vertical="center"/>
      <protection locked="0"/>
    </xf>
    <xf numFmtId="0" fontId="2" fillId="2" borderId="0" xfId="4" applyFont="1" applyFill="1" applyBorder="1" applyAlignment="1" applyProtection="1">
      <alignment horizontal="left" vertical="center"/>
      <protection locked="0"/>
    </xf>
    <xf numFmtId="0" fontId="2" fillId="2" borderId="0" xfId="4" applyFont="1" applyFill="1" applyBorder="1" applyAlignment="1" applyProtection="1">
      <alignment horizontal="left"/>
      <protection locked="0"/>
    </xf>
    <xf numFmtId="0" fontId="2" fillId="2" borderId="0" xfId="4" applyFont="1" applyFill="1" applyBorder="1" applyAlignment="1" applyProtection="1">
      <protection locked="0"/>
    </xf>
    <xf numFmtId="0" fontId="1" fillId="2" borderId="0" xfId="4" applyFont="1" applyFill="1" applyAlignment="1" applyProtection="1">
      <alignment horizontal="left" vertical="center"/>
      <protection locked="0"/>
    </xf>
    <xf numFmtId="0" fontId="2" fillId="2" borderId="0" xfId="4" applyFont="1" applyFill="1" applyAlignment="1" applyProtection="1">
      <alignment horizontal="left" vertical="center" wrapText="1"/>
      <protection locked="0"/>
    </xf>
    <xf numFmtId="0" fontId="1" fillId="2" borderId="0" xfId="4" applyFont="1" applyFill="1" applyAlignment="1" applyProtection="1">
      <alignment horizontal="left" vertical="center" wrapText="1"/>
      <protection locked="0"/>
    </xf>
    <xf numFmtId="0" fontId="4" fillId="2" borderId="0" xfId="0" applyFont="1" applyFill="1" applyAlignment="1" applyProtection="1">
      <alignment horizontal="left" vertical="center"/>
    </xf>
    <xf numFmtId="0" fontId="7" fillId="2" borderId="0" xfId="4" applyFill="1" applyAlignment="1" applyProtection="1">
      <alignment horizontal="left" vertical="center"/>
    </xf>
    <xf numFmtId="0" fontId="7" fillId="2" borderId="0" xfId="4" applyFill="1" applyAlignment="1" applyProtection="1">
      <alignment horizontal="right" vertical="center"/>
    </xf>
    <xf numFmtId="0" fontId="2" fillId="2" borderId="1" xfId="0" quotePrefix="1" applyFont="1" applyFill="1" applyBorder="1" applyAlignment="1" applyProtection="1">
      <alignment horizontal="left" vertical="center"/>
    </xf>
    <xf numFmtId="0" fontId="2" fillId="2" borderId="1" xfId="4" applyFont="1" applyFill="1" applyBorder="1" applyAlignment="1" applyProtection="1">
      <alignment horizontal="left" vertical="center"/>
    </xf>
    <xf numFmtId="0" fontId="2" fillId="2" borderId="1" xfId="4" applyFont="1" applyFill="1" applyBorder="1" applyAlignment="1" applyProtection="1">
      <alignment horizontal="right" vertical="center"/>
    </xf>
    <xf numFmtId="0" fontId="1" fillId="2" borderId="0" xfId="4" applyFont="1" applyFill="1" applyBorder="1" applyAlignment="1" applyProtection="1">
      <alignment horizontal="left" vertical="center"/>
    </xf>
    <xf numFmtId="0" fontId="7" fillId="2" borderId="0" xfId="4" applyFill="1" applyBorder="1" applyAlignment="1" applyProtection="1">
      <alignment horizontal="left" vertical="center"/>
    </xf>
    <xf numFmtId="0" fontId="7" fillId="2" borderId="0" xfId="4" applyFill="1" applyBorder="1" applyAlignment="1" applyProtection="1">
      <alignment horizontal="center" vertical="center"/>
    </xf>
    <xf numFmtId="0" fontId="2" fillId="2" borderId="0" xfId="4" applyFont="1" applyFill="1" applyAlignment="1" applyProtection="1">
      <alignment horizontal="left" vertical="center"/>
    </xf>
    <xf numFmtId="0" fontId="7" fillId="2" borderId="2" xfId="4" applyFill="1" applyBorder="1" applyAlignment="1" applyProtection="1">
      <alignment horizontal="left" vertical="center"/>
    </xf>
    <xf numFmtId="0" fontId="7" fillId="2" borderId="5" xfId="4" applyFill="1" applyBorder="1" applyAlignment="1" applyProtection="1">
      <alignment horizontal="left" vertical="center"/>
    </xf>
    <xf numFmtId="0" fontId="1" fillId="2" borderId="0" xfId="4" applyFont="1" applyFill="1" applyAlignment="1" applyProtection="1">
      <alignment horizontal="right" vertical="center"/>
    </xf>
    <xf numFmtId="14" fontId="2" fillId="2" borderId="4" xfId="4" applyNumberFormat="1" applyFont="1" applyFill="1" applyBorder="1" applyAlignment="1" applyProtection="1">
      <alignment horizontal="right" vertical="center"/>
    </xf>
    <xf numFmtId="0" fontId="2" fillId="2" borderId="0" xfId="4" applyFont="1" applyFill="1" applyBorder="1" applyAlignment="1" applyProtection="1">
      <alignment horizontal="left" vertical="center"/>
    </xf>
    <xf numFmtId="0" fontId="7" fillId="2" borderId="0" xfId="4" applyFill="1" applyBorder="1" applyAlignment="1" applyProtection="1">
      <alignment horizontal="right" vertical="center"/>
    </xf>
    <xf numFmtId="0" fontId="2" fillId="2" borderId="2" xfId="4" applyFont="1" applyFill="1" applyBorder="1" applyAlignment="1" applyProtection="1">
      <alignment vertical="center"/>
    </xf>
    <xf numFmtId="0" fontId="1" fillId="2" borderId="5" xfId="4" applyFont="1" applyFill="1" applyBorder="1" applyAlignment="1" applyProtection="1">
      <alignment vertical="center"/>
    </xf>
    <xf numFmtId="0" fontId="2" fillId="0" borderId="2" xfId="4" applyFont="1" applyFill="1" applyBorder="1" applyAlignment="1" applyProtection="1">
      <alignment horizontal="left" vertical="center"/>
    </xf>
    <xf numFmtId="0" fontId="2" fillId="2" borderId="0" xfId="4" applyFont="1" applyFill="1" applyBorder="1" applyAlignment="1" applyProtection="1">
      <alignment horizontal="left"/>
    </xf>
    <xf numFmtId="0" fontId="2" fillId="2" borderId="0" xfId="4" applyFont="1" applyFill="1" applyAlignment="1" applyProtection="1">
      <alignment horizontal="left" wrapText="1"/>
    </xf>
    <xf numFmtId="0" fontId="5" fillId="2" borderId="0" xfId="4" applyFont="1" applyFill="1" applyAlignment="1" applyProtection="1">
      <alignment horizontal="left" vertical="center"/>
    </xf>
    <xf numFmtId="165" fontId="7" fillId="2" borderId="0" xfId="4" applyNumberFormat="1" applyFill="1" applyAlignment="1" applyProtection="1">
      <alignment horizontal="left" vertical="center"/>
    </xf>
    <xf numFmtId="0" fontId="1" fillId="5" borderId="4" xfId="4" applyFont="1" applyFill="1" applyBorder="1" applyAlignment="1" applyProtection="1">
      <alignment horizontal="left" vertical="center" wrapText="1"/>
    </xf>
    <xf numFmtId="165" fontId="7" fillId="5" borderId="9" xfId="4" applyNumberFormat="1" applyFill="1" applyBorder="1" applyAlignment="1" applyProtection="1">
      <alignment horizontal="right" vertical="center" wrapText="1"/>
    </xf>
    <xf numFmtId="165" fontId="2" fillId="7" borderId="6" xfId="0" applyNumberFormat="1" applyFont="1" applyFill="1" applyBorder="1" applyAlignment="1" applyProtection="1">
      <alignment horizontal="right" vertical="center" wrapText="1"/>
    </xf>
    <xf numFmtId="0" fontId="2" fillId="8" borderId="4" xfId="4" applyFont="1" applyFill="1" applyBorder="1" applyAlignment="1" applyProtection="1">
      <alignment horizontal="left" vertical="center" wrapText="1"/>
    </xf>
    <xf numFmtId="0" fontId="1" fillId="8" borderId="4" xfId="4" applyFont="1" applyFill="1" applyBorder="1" applyAlignment="1" applyProtection="1">
      <alignment horizontal="left" vertical="center" wrapText="1"/>
    </xf>
    <xf numFmtId="165" fontId="1" fillId="8" borderId="4" xfId="4" applyNumberFormat="1" applyFont="1" applyFill="1" applyBorder="1" applyAlignment="1" applyProtection="1">
      <alignment horizontal="right" vertical="center" wrapText="1"/>
    </xf>
    <xf numFmtId="0" fontId="2" fillId="2" borderId="4" xfId="4" applyFont="1" applyFill="1" applyBorder="1" applyAlignment="1" applyProtection="1">
      <alignment horizontal="left" vertical="center" wrapText="1"/>
    </xf>
    <xf numFmtId="49" fontId="2" fillId="2" borderId="4" xfId="4" applyNumberFormat="1" applyFont="1" applyFill="1" applyBorder="1" applyAlignment="1" applyProtection="1">
      <alignment horizontal="left" vertical="center" wrapText="1"/>
    </xf>
    <xf numFmtId="165" fontId="1" fillId="9" borderId="4" xfId="4" applyNumberFormat="1" applyFont="1" applyFill="1" applyBorder="1" applyAlignment="1" applyProtection="1">
      <alignment horizontal="left" vertical="center" wrapText="1"/>
    </xf>
    <xf numFmtId="0" fontId="2" fillId="2" borderId="0" xfId="4" applyFont="1" applyFill="1" applyAlignment="1" applyProtection="1">
      <alignment vertical="center" wrapText="1"/>
    </xf>
    <xf numFmtId="0" fontId="2" fillId="2" borderId="0" xfId="0" applyFont="1" applyFill="1" applyAlignment="1" applyProtection="1">
      <alignment vertical="center"/>
    </xf>
    <xf numFmtId="0" fontId="2" fillId="2" borderId="0" xfId="4" applyFont="1" applyFill="1" applyAlignment="1" applyProtection="1">
      <alignment horizontal="center" vertical="center" wrapText="1"/>
    </xf>
    <xf numFmtId="165" fontId="2" fillId="3" borderId="4" xfId="4" applyNumberFormat="1" applyFont="1" applyFill="1" applyBorder="1" applyAlignment="1" applyProtection="1">
      <alignment horizontal="right" vertical="center" wrapText="1"/>
    </xf>
    <xf numFmtId="165" fontId="1" fillId="9" borderId="4" xfId="4" applyNumberFormat="1" applyFont="1" applyFill="1" applyBorder="1" applyAlignment="1" applyProtection="1">
      <alignment horizontal="right" vertical="center" wrapText="1"/>
    </xf>
    <xf numFmtId="0" fontId="2" fillId="2" borderId="0" xfId="2" applyFont="1" applyFill="1" applyAlignment="1" applyProtection="1">
      <alignment vertical="center" wrapText="1"/>
    </xf>
    <xf numFmtId="0" fontId="2" fillId="2" borderId="0" xfId="2" applyFont="1" applyFill="1" applyAlignment="1" applyProtection="1">
      <alignment horizontal="center" vertical="center" wrapText="1"/>
    </xf>
    <xf numFmtId="0" fontId="2" fillId="3" borderId="4" xfId="4" applyFont="1" applyFill="1" applyBorder="1" applyAlignment="1" applyProtection="1">
      <alignment horizontal="left" vertical="center" wrapText="1"/>
    </xf>
    <xf numFmtId="0" fontId="7" fillId="3" borderId="4" xfId="4" applyFill="1" applyBorder="1" applyAlignment="1" applyProtection="1">
      <alignment horizontal="left" vertical="center" wrapText="1"/>
    </xf>
    <xf numFmtId="0" fontId="2" fillId="2" borderId="0" xfId="2" applyFont="1" applyFill="1" applyAlignment="1" applyProtection="1">
      <alignment horizontal="left" vertical="center"/>
    </xf>
    <xf numFmtId="0" fontId="0" fillId="3" borderId="0" xfId="0" applyFill="1" applyAlignment="1" applyProtection="1">
      <alignment vertical="center"/>
      <protection locked="0"/>
    </xf>
    <xf numFmtId="0" fontId="2" fillId="2" borderId="0" xfId="1" applyFill="1" applyBorder="1" applyAlignment="1" applyProtection="1">
      <alignment horizontal="left" vertical="center"/>
      <protection locked="0"/>
    </xf>
    <xf numFmtId="0" fontId="2" fillId="2" borderId="0" xfId="2" applyFont="1" applyFill="1" applyBorder="1" applyAlignment="1" applyProtection="1">
      <alignment horizontal="left" vertical="center"/>
      <protection locked="0"/>
    </xf>
    <xf numFmtId="0" fontId="2" fillId="2" borderId="0" xfId="2" applyFill="1" applyBorder="1" applyAlignment="1" applyProtection="1">
      <alignment horizontal="right" vertical="center"/>
      <protection locked="0"/>
    </xf>
    <xf numFmtId="0" fontId="2" fillId="2" borderId="0" xfId="1" applyFill="1" applyAlignment="1" applyProtection="1">
      <alignment horizontal="left" vertical="center"/>
      <protection locked="0"/>
    </xf>
    <xf numFmtId="0" fontId="2" fillId="2" borderId="0" xfId="1" applyFont="1" applyFill="1" applyAlignment="1" applyProtection="1">
      <alignment horizontal="left" vertical="center" wrapText="1"/>
      <protection locked="0"/>
    </xf>
    <xf numFmtId="0" fontId="0" fillId="2" borderId="0" xfId="0" applyFill="1" applyAlignment="1" applyProtection="1">
      <alignment vertical="center"/>
      <protection locked="0"/>
    </xf>
    <xf numFmtId="165" fontId="0" fillId="2" borderId="0" xfId="0" applyNumberFormat="1" applyFill="1" applyAlignment="1" applyProtection="1">
      <alignment vertical="center"/>
      <protection locked="0"/>
    </xf>
    <xf numFmtId="0" fontId="1" fillId="2" borderId="0" xfId="0" applyFont="1" applyFill="1" applyAlignment="1" applyProtection="1">
      <alignment vertical="center"/>
      <protection locked="0"/>
    </xf>
    <xf numFmtId="0" fontId="2" fillId="0" borderId="0" xfId="0" applyFont="1" applyAlignment="1" applyProtection="1">
      <alignment vertical="center"/>
      <protection locked="0"/>
    </xf>
    <xf numFmtId="0" fontId="1" fillId="2" borderId="0" xfId="0" applyFont="1" applyFill="1" applyAlignment="1" applyProtection="1">
      <alignment horizontal="left" vertical="center" wrapText="1"/>
      <protection locked="0"/>
    </xf>
    <xf numFmtId="165" fontId="0" fillId="2" borderId="0" xfId="0" applyNumberFormat="1" applyFill="1" applyAlignment="1" applyProtection="1">
      <alignment horizontal="right" vertical="center" wrapText="1"/>
      <protection locked="0"/>
    </xf>
    <xf numFmtId="0" fontId="0" fillId="3" borderId="0" xfId="0" applyFill="1" applyAlignment="1" applyProtection="1">
      <alignment vertical="center"/>
    </xf>
    <xf numFmtId="0" fontId="2" fillId="2" borderId="1" xfId="1" quotePrefix="1" applyFont="1" applyFill="1" applyBorder="1" applyAlignment="1" applyProtection="1">
      <alignment horizontal="left" vertical="center"/>
    </xf>
    <xf numFmtId="0" fontId="2" fillId="2" borderId="1" xfId="1" applyFont="1" applyFill="1" applyBorder="1" applyAlignment="1" applyProtection="1">
      <alignment horizontal="left" vertical="center"/>
    </xf>
    <xf numFmtId="0" fontId="2" fillId="2" borderId="1" xfId="1" applyFont="1" applyFill="1" applyBorder="1" applyAlignment="1" applyProtection="1">
      <alignment horizontal="right" vertical="center"/>
    </xf>
    <xf numFmtId="0" fontId="1" fillId="2" borderId="0" xfId="1" applyFont="1" applyFill="1" applyBorder="1" applyAlignment="1" applyProtection="1">
      <alignment horizontal="left" vertical="center"/>
    </xf>
    <xf numFmtId="0" fontId="2" fillId="2" borderId="0" xfId="1" applyFill="1" applyBorder="1" applyAlignment="1" applyProtection="1">
      <alignment horizontal="left" vertical="center"/>
    </xf>
    <xf numFmtId="0" fontId="2" fillId="2" borderId="0" xfId="1" applyFill="1" applyBorder="1" applyAlignment="1" applyProtection="1">
      <alignment horizontal="center" vertical="center"/>
    </xf>
    <xf numFmtId="0" fontId="0" fillId="3" borderId="3" xfId="0" applyFill="1" applyBorder="1" applyAlignment="1" applyProtection="1">
      <alignment vertical="center"/>
    </xf>
    <xf numFmtId="0" fontId="2" fillId="2" borderId="0" xfId="2" applyFont="1" applyFill="1" applyBorder="1" applyAlignment="1" applyProtection="1">
      <alignment horizontal="right" vertical="center"/>
    </xf>
    <xf numFmtId="14" fontId="0" fillId="3" borderId="4" xfId="0" applyNumberFormat="1" applyFill="1" applyBorder="1" applyAlignment="1" applyProtection="1">
      <alignment horizontal="right" vertical="center"/>
    </xf>
    <xf numFmtId="0" fontId="2" fillId="2" borderId="0" xfId="2" applyFont="1" applyFill="1" applyBorder="1" applyAlignment="1" applyProtection="1">
      <alignment horizontal="left" vertical="center"/>
    </xf>
    <xf numFmtId="0" fontId="2" fillId="2" borderId="0" xfId="2" applyFill="1" applyBorder="1" applyAlignment="1" applyProtection="1">
      <alignment horizontal="right" vertical="center"/>
    </xf>
    <xf numFmtId="0" fontId="2" fillId="2" borderId="4" xfId="2" applyFill="1" applyBorder="1" applyAlignment="1" applyProtection="1">
      <alignment horizontal="left" vertical="center"/>
    </xf>
    <xf numFmtId="0" fontId="2" fillId="2" borderId="5" xfId="2" applyFont="1" applyFill="1" applyBorder="1" applyAlignment="1" applyProtection="1">
      <alignment vertical="center"/>
    </xf>
    <xf numFmtId="0" fontId="1" fillId="2" borderId="5" xfId="2" applyFont="1" applyFill="1" applyBorder="1" applyAlignment="1" applyProtection="1">
      <alignment vertical="center"/>
    </xf>
    <xf numFmtId="0" fontId="1" fillId="2" borderId="3" xfId="2" applyFont="1" applyFill="1" applyBorder="1" applyAlignment="1" applyProtection="1">
      <alignment vertical="center"/>
    </xf>
    <xf numFmtId="0" fontId="2" fillId="0" borderId="4" xfId="2" applyFont="1" applyFill="1" applyBorder="1" applyAlignment="1" applyProtection="1">
      <alignment horizontal="left" vertical="center"/>
    </xf>
    <xf numFmtId="0" fontId="5" fillId="2" borderId="0" xfId="2" applyFont="1" applyFill="1" applyAlignment="1" applyProtection="1">
      <alignment horizontal="left" vertical="center"/>
    </xf>
    <xf numFmtId="0" fontId="2" fillId="2" borderId="0" xfId="1" applyFill="1" applyAlignment="1" applyProtection="1">
      <alignment horizontal="left" vertical="center"/>
    </xf>
    <xf numFmtId="165" fontId="2" fillId="2" borderId="0" xfId="1" applyNumberFormat="1" applyFill="1" applyAlignment="1" applyProtection="1">
      <alignment horizontal="left" vertical="center"/>
    </xf>
    <xf numFmtId="0" fontId="1" fillId="5" borderId="6" xfId="1" applyFont="1" applyFill="1" applyBorder="1" applyAlignment="1" applyProtection="1">
      <alignment horizontal="left" vertical="center"/>
    </xf>
    <xf numFmtId="165" fontId="1" fillId="5" borderId="7" xfId="1" applyNumberFormat="1" applyFont="1" applyFill="1" applyBorder="1" applyAlignment="1" applyProtection="1">
      <alignment horizontal="center" vertical="center" wrapText="1"/>
    </xf>
    <xf numFmtId="0" fontId="2" fillId="5" borderId="8" xfId="1" applyFont="1" applyFill="1" applyBorder="1" applyAlignment="1" applyProtection="1">
      <alignment horizontal="left" vertical="center" wrapText="1"/>
    </xf>
    <xf numFmtId="0" fontId="1" fillId="5" borderId="4" xfId="1" applyFont="1" applyFill="1" applyBorder="1" applyAlignment="1" applyProtection="1">
      <alignment horizontal="left" vertical="center" wrapText="1"/>
    </xf>
    <xf numFmtId="165" fontId="2" fillId="5" borderId="9" xfId="1" applyNumberFormat="1" applyFill="1" applyBorder="1" applyAlignment="1" applyProtection="1">
      <alignment horizontal="center" vertical="center" wrapText="1"/>
    </xf>
    <xf numFmtId="0" fontId="2" fillId="0" borderId="4" xfId="1" applyFont="1" applyFill="1" applyBorder="1" applyAlignment="1" applyProtection="1">
      <alignment horizontal="left" vertical="center" wrapText="1"/>
    </xf>
    <xf numFmtId="0" fontId="6" fillId="0" borderId="4" xfId="3" applyFont="1" applyFill="1" applyBorder="1" applyAlignment="1" applyProtection="1">
      <alignment horizontal="left" vertical="center" wrapText="1"/>
    </xf>
    <xf numFmtId="3" fontId="2" fillId="3" borderId="4" xfId="3" applyNumberFormat="1" applyFont="1" applyFill="1" applyBorder="1" applyAlignment="1" applyProtection="1">
      <alignment horizontal="center" vertical="center" wrapText="1"/>
    </xf>
    <xf numFmtId="0" fontId="2" fillId="3" borderId="4" xfId="1" applyFont="1" applyFill="1" applyBorder="1" applyAlignment="1" applyProtection="1">
      <alignment horizontal="center" vertical="center"/>
    </xf>
    <xf numFmtId="0" fontId="0" fillId="2" borderId="0" xfId="0" applyFont="1" applyFill="1" applyAlignment="1" applyProtection="1">
      <alignment vertical="center"/>
    </xf>
    <xf numFmtId="0" fontId="1" fillId="2" borderId="0" xfId="0" applyFont="1" applyFill="1" applyAlignment="1" applyProtection="1">
      <alignment vertical="center"/>
    </xf>
    <xf numFmtId="0" fontId="0" fillId="2" borderId="0" xfId="0" applyFill="1" applyAlignment="1" applyProtection="1">
      <alignment vertical="center"/>
    </xf>
    <xf numFmtId="14" fontId="1" fillId="2" borderId="0" xfId="2" applyNumberFormat="1" applyFont="1" applyFill="1" applyBorder="1" applyAlignment="1" applyProtection="1">
      <alignment horizontal="right" vertical="center"/>
      <protection locked="0"/>
    </xf>
    <xf numFmtId="0" fontId="2" fillId="2" borderId="0" xfId="2" applyFont="1" applyFill="1" applyBorder="1" applyAlignment="1" applyProtection="1">
      <alignment vertical="center"/>
      <protection locked="0"/>
    </xf>
    <xf numFmtId="0" fontId="1" fillId="2" borderId="0" xfId="1" applyFont="1" applyFill="1" applyBorder="1" applyAlignment="1" applyProtection="1">
      <alignment horizontal="left" vertical="center" wrapText="1"/>
      <protection locked="0"/>
    </xf>
    <xf numFmtId="0" fontId="1" fillId="2" borderId="0" xfId="1" applyFont="1" applyFill="1" applyAlignment="1" applyProtection="1">
      <alignment horizontal="left" vertical="center" wrapText="1"/>
      <protection locked="0"/>
    </xf>
    <xf numFmtId="2" fontId="2" fillId="4" borderId="4" xfId="3" applyNumberFormat="1" applyFont="1" applyFill="1" applyBorder="1" applyAlignment="1" applyProtection="1">
      <alignment horizontal="right" vertical="center" wrapText="1"/>
      <protection locked="0"/>
    </xf>
    <xf numFmtId="0" fontId="2" fillId="2" borderId="0" xfId="1" applyFill="1" applyAlignment="1" applyProtection="1">
      <alignment vertical="center" wrapText="1"/>
      <protection locked="0"/>
    </xf>
    <xf numFmtId="0" fontId="2" fillId="2" borderId="0" xfId="1" applyFill="1" applyAlignment="1" applyProtection="1">
      <alignment horizontal="center" vertical="center" wrapText="1"/>
      <protection locked="0"/>
    </xf>
    <xf numFmtId="165" fontId="2" fillId="2" borderId="0" xfId="1" applyNumberFormat="1" applyFill="1" applyAlignment="1" applyProtection="1">
      <alignment horizontal="right" vertical="center" wrapText="1"/>
      <protection locked="0"/>
    </xf>
    <xf numFmtId="0" fontId="2" fillId="2" borderId="0" xfId="1" applyFill="1" applyAlignment="1" applyProtection="1">
      <alignment horizontal="right" vertical="center"/>
    </xf>
    <xf numFmtId="0" fontId="2" fillId="2" borderId="0" xfId="1" applyFont="1" applyFill="1" applyBorder="1" applyAlignment="1" applyProtection="1">
      <alignment horizontal="left" vertical="center"/>
    </xf>
    <xf numFmtId="0" fontId="2" fillId="2" borderId="0" xfId="1" applyFont="1" applyFill="1" applyBorder="1" applyAlignment="1" applyProtection="1">
      <alignment horizontal="center" vertical="center"/>
    </xf>
    <xf numFmtId="0" fontId="2" fillId="2" borderId="4" xfId="4" applyFont="1" applyFill="1" applyBorder="1" applyAlignment="1" applyProtection="1">
      <alignment horizontal="left" vertical="center"/>
    </xf>
    <xf numFmtId="0" fontId="2" fillId="2" borderId="3" xfId="2" applyFill="1" applyBorder="1" applyAlignment="1" applyProtection="1">
      <alignment horizontal="left" vertical="center"/>
    </xf>
    <xf numFmtId="14" fontId="2" fillId="2" borderId="4" xfId="2" applyNumberFormat="1" applyFill="1" applyBorder="1" applyAlignment="1" applyProtection="1">
      <alignment horizontal="right" vertical="center"/>
    </xf>
    <xf numFmtId="0" fontId="2" fillId="2" borderId="2" xfId="2" applyFont="1" applyFill="1" applyBorder="1" applyAlignment="1" applyProtection="1">
      <alignment horizontal="left" vertical="center"/>
    </xf>
    <xf numFmtId="0" fontId="2" fillId="2" borderId="2" xfId="2" applyFont="1" applyFill="1" applyBorder="1" applyAlignment="1" applyProtection="1">
      <alignment vertical="center"/>
    </xf>
    <xf numFmtId="0" fontId="2" fillId="2" borderId="3" xfId="2" applyFont="1" applyFill="1" applyBorder="1" applyAlignment="1" applyProtection="1">
      <alignment vertical="center"/>
    </xf>
    <xf numFmtId="0" fontId="2" fillId="0" borderId="2" xfId="2" applyFont="1" applyFill="1" applyBorder="1" applyAlignment="1" applyProtection="1">
      <alignment horizontal="left" vertical="center"/>
    </xf>
    <xf numFmtId="0" fontId="2" fillId="2" borderId="0" xfId="1" applyFont="1" applyFill="1" applyAlignment="1" applyProtection="1">
      <alignment horizontal="left" vertical="center"/>
    </xf>
    <xf numFmtId="165" fontId="2" fillId="2" borderId="0" xfId="1" applyNumberFormat="1" applyFont="1" applyFill="1" applyAlignment="1" applyProtection="1">
      <alignment horizontal="left" vertical="center"/>
    </xf>
    <xf numFmtId="0" fontId="1" fillId="5" borderId="7" xfId="1" applyFont="1" applyFill="1" applyBorder="1" applyAlignment="1" applyProtection="1">
      <alignment horizontal="left" vertical="center" wrapText="1"/>
    </xf>
    <xf numFmtId="0" fontId="1" fillId="5" borderId="13" xfId="1" applyFont="1" applyFill="1" applyBorder="1" applyAlignment="1" applyProtection="1">
      <alignment horizontal="left" vertical="center" wrapText="1"/>
    </xf>
    <xf numFmtId="165" fontId="1" fillId="5" borderId="10" xfId="1" applyNumberFormat="1" applyFont="1" applyFill="1" applyBorder="1" applyAlignment="1" applyProtection="1">
      <alignment horizontal="right" vertical="center" wrapText="1"/>
    </xf>
    <xf numFmtId="0" fontId="1" fillId="5" borderId="9" xfId="1" applyFont="1" applyFill="1" applyBorder="1" applyAlignment="1" applyProtection="1">
      <alignment horizontal="left" vertical="center" wrapText="1"/>
    </xf>
    <xf numFmtId="165" fontId="2" fillId="5" borderId="11" xfId="1" applyNumberFormat="1" applyFill="1" applyBorder="1" applyAlignment="1" applyProtection="1">
      <alignment horizontal="right" vertical="center" wrapText="1"/>
    </xf>
    <xf numFmtId="0" fontId="2" fillId="2" borderId="4" xfId="1" applyFont="1" applyFill="1" applyBorder="1" applyAlignment="1" applyProtection="1">
      <alignment horizontal="left" vertical="center" wrapText="1"/>
    </xf>
    <xf numFmtId="0" fontId="6" fillId="0" borderId="2" xfId="3" applyFont="1" applyFill="1" applyBorder="1" applyAlignment="1" applyProtection="1">
      <alignment horizontal="left" vertical="center" wrapText="1"/>
    </xf>
    <xf numFmtId="0" fontId="2" fillId="0" borderId="4" xfId="1" applyFont="1" applyFill="1" applyBorder="1" applyAlignment="1" applyProtection="1">
      <alignment horizontal="center" vertical="center" wrapText="1"/>
    </xf>
    <xf numFmtId="0" fontId="4" fillId="2" borderId="0" xfId="1" applyFont="1" applyFill="1" applyAlignment="1" applyProtection="1">
      <alignment horizontal="left" vertical="center"/>
    </xf>
    <xf numFmtId="0" fontId="1" fillId="5" borderId="2" xfId="1" applyFont="1" applyFill="1" applyBorder="1" applyAlignment="1" applyProtection="1">
      <alignment horizontal="left" vertical="center" wrapText="1"/>
    </xf>
    <xf numFmtId="0" fontId="1" fillId="5" borderId="6" xfId="1" applyFont="1" applyFill="1" applyBorder="1" applyAlignment="1" applyProtection="1">
      <alignment horizontal="left" vertical="center" wrapText="1"/>
    </xf>
    <xf numFmtId="165" fontId="1" fillId="8" borderId="4" xfId="4" applyNumberFormat="1" applyFont="1" applyFill="1" applyBorder="1" applyAlignment="1" applyProtection="1">
      <alignment horizontal="center" vertical="center" wrapText="1"/>
    </xf>
    <xf numFmtId="165" fontId="2" fillId="4" borderId="4" xfId="4" applyNumberFormat="1" applyFont="1" applyFill="1" applyBorder="1" applyAlignment="1" applyProtection="1">
      <alignment horizontal="center" vertical="center" wrapText="1"/>
      <protection locked="0"/>
    </xf>
    <xf numFmtId="165" fontId="1" fillId="9" borderId="4" xfId="4" applyNumberFormat="1" applyFont="1" applyFill="1" applyBorder="1" applyAlignment="1" applyProtection="1">
      <alignment horizontal="center" vertical="center" wrapText="1"/>
    </xf>
    <xf numFmtId="165" fontId="1" fillId="5" borderId="7" xfId="4" applyNumberFormat="1" applyFont="1" applyFill="1" applyBorder="1" applyAlignment="1" applyProtection="1">
      <alignment horizontal="center" vertical="center" wrapText="1"/>
    </xf>
    <xf numFmtId="0" fontId="2" fillId="2" borderId="0" xfId="4" applyFont="1" applyFill="1" applyAlignment="1" applyProtection="1">
      <alignment vertical="center" wrapText="1"/>
      <protection locked="0"/>
    </xf>
    <xf numFmtId="0" fontId="2" fillId="2" borderId="0" xfId="4" applyFont="1" applyFill="1" applyAlignment="1" applyProtection="1">
      <alignment horizontal="center" vertical="center" wrapText="1"/>
      <protection locked="0"/>
    </xf>
    <xf numFmtId="0" fontId="7" fillId="2" borderId="0" xfId="4" applyFill="1" applyAlignment="1" applyProtection="1">
      <alignment vertical="center" wrapText="1"/>
    </xf>
    <xf numFmtId="0" fontId="7" fillId="2" borderId="0" xfId="4" applyFill="1" applyAlignment="1" applyProtection="1">
      <alignment horizontal="center" vertical="center" wrapText="1"/>
    </xf>
    <xf numFmtId="165" fontId="7" fillId="2" borderId="0" xfId="4" applyNumberFormat="1" applyFill="1" applyAlignment="1" applyProtection="1">
      <alignment horizontal="right" vertical="center" wrapText="1"/>
    </xf>
    <xf numFmtId="0" fontId="0" fillId="2" borderId="0" xfId="0" applyFill="1" applyBorder="1" applyAlignment="1" applyProtection="1">
      <alignment horizontal="left" vertical="center"/>
      <protection locked="0"/>
    </xf>
    <xf numFmtId="0" fontId="1" fillId="2" borderId="0" xfId="2" applyFont="1" applyFill="1" applyBorder="1" applyAlignment="1" applyProtection="1">
      <alignment horizontal="left" vertical="center"/>
      <protection locked="0"/>
    </xf>
    <xf numFmtId="0" fontId="2" fillId="2" borderId="0" xfId="2" applyFont="1" applyFill="1" applyBorder="1" applyAlignment="1" applyProtection="1">
      <alignment horizontal="left" vertical="center" wrapText="1"/>
      <protection locked="0"/>
    </xf>
    <xf numFmtId="0" fontId="2" fillId="2" borderId="0" xfId="2" applyFont="1" applyFill="1" applyAlignment="1" applyProtection="1">
      <alignment vertical="center" wrapText="1"/>
      <protection locked="0"/>
    </xf>
    <xf numFmtId="0" fontId="12" fillId="0" borderId="0" xfId="0" applyFont="1" applyAlignment="1" applyProtection="1">
      <alignment vertical="center"/>
    </xf>
    <xf numFmtId="0" fontId="0" fillId="2" borderId="0" xfId="0" applyFont="1" applyFill="1" applyAlignment="1" applyProtection="1">
      <alignment vertical="center"/>
      <protection locked="0"/>
    </xf>
    <xf numFmtId="0" fontId="2" fillId="2" borderId="0" xfId="1" applyFont="1" applyFill="1" applyBorder="1" applyAlignment="1" applyProtection="1">
      <alignment horizontal="left" vertical="center" wrapText="1"/>
      <protection locked="0"/>
    </xf>
    <xf numFmtId="165" fontId="1" fillId="2" borderId="0" xfId="1" applyNumberFormat="1" applyFont="1" applyFill="1" applyBorder="1" applyAlignment="1" applyProtection="1">
      <alignment horizontal="left" vertical="center" wrapText="1"/>
      <protection locked="0"/>
    </xf>
    <xf numFmtId="16" fontId="2" fillId="0" borderId="4" xfId="1" quotePrefix="1" applyNumberFormat="1" applyFont="1" applyFill="1" applyBorder="1" applyAlignment="1" applyProtection="1">
      <alignment horizontal="left" vertical="center" wrapText="1"/>
    </xf>
    <xf numFmtId="0" fontId="2" fillId="0" borderId="4" xfId="1" quotePrefix="1" applyFont="1" applyFill="1" applyBorder="1" applyAlignment="1" applyProtection="1">
      <alignment horizontal="left" vertical="center" wrapText="1"/>
    </xf>
    <xf numFmtId="165" fontId="2" fillId="10" borderId="4" xfId="4" applyNumberFormat="1" applyFont="1" applyFill="1" applyBorder="1" applyAlignment="1" applyProtection="1">
      <alignment horizontal="right" vertical="center" wrapText="1"/>
    </xf>
    <xf numFmtId="167" fontId="7" fillId="2" borderId="0" xfId="4" applyNumberFormat="1" applyFill="1" applyAlignment="1" applyProtection="1">
      <alignment horizontal="right" vertical="center"/>
    </xf>
    <xf numFmtId="167" fontId="2" fillId="2" borderId="1" xfId="4" applyNumberFormat="1" applyFont="1" applyFill="1" applyBorder="1" applyAlignment="1" applyProtection="1">
      <alignment horizontal="right" vertical="center"/>
    </xf>
    <xf numFmtId="167" fontId="7" fillId="2" borderId="0" xfId="4" applyNumberFormat="1" applyFill="1" applyBorder="1" applyAlignment="1" applyProtection="1">
      <alignment horizontal="right" vertical="center"/>
    </xf>
    <xf numFmtId="167" fontId="1" fillId="2" borderId="3" xfId="4" applyNumberFormat="1" applyFont="1" applyFill="1" applyBorder="1" applyAlignment="1" applyProtection="1">
      <alignment horizontal="right" vertical="center"/>
    </xf>
    <xf numFmtId="167" fontId="1" fillId="2" borderId="0" xfId="4" applyNumberFormat="1" applyFont="1" applyFill="1" applyAlignment="1" applyProtection="1">
      <alignment horizontal="right" vertical="center"/>
    </xf>
    <xf numFmtId="167" fontId="1" fillId="8" borderId="4" xfId="4" applyNumberFormat="1" applyFont="1" applyFill="1" applyBorder="1" applyAlignment="1" applyProtection="1">
      <alignment horizontal="right" vertical="center" wrapText="1"/>
    </xf>
    <xf numFmtId="167" fontId="2" fillId="3" borderId="4" xfId="4" applyNumberFormat="1" applyFont="1" applyFill="1" applyBorder="1" applyAlignment="1" applyProtection="1">
      <alignment horizontal="right" vertical="center" wrapText="1"/>
    </xf>
    <xf numFmtId="167" fontId="1" fillId="9" borderId="4" xfId="4" applyNumberFormat="1" applyFont="1" applyFill="1" applyBorder="1" applyAlignment="1" applyProtection="1">
      <alignment horizontal="right" vertical="center" wrapText="1"/>
    </xf>
    <xf numFmtId="167" fontId="7" fillId="2" borderId="0" xfId="4" applyNumberFormat="1" applyFill="1" applyAlignment="1" applyProtection="1">
      <alignment horizontal="right" vertical="center" wrapText="1"/>
    </xf>
    <xf numFmtId="167" fontId="2" fillId="2" borderId="0" xfId="4" applyNumberFormat="1" applyFont="1" applyFill="1" applyAlignment="1" applyProtection="1">
      <alignment horizontal="right" vertical="center" wrapText="1"/>
    </xf>
    <xf numFmtId="167" fontId="7" fillId="2" borderId="0" xfId="4" applyNumberFormat="1" applyFill="1" applyAlignment="1" applyProtection="1">
      <alignment horizontal="right" vertical="center" wrapText="1"/>
      <protection locked="0"/>
    </xf>
    <xf numFmtId="0" fontId="4" fillId="2" borderId="0" xfId="1" applyFont="1" applyFill="1" applyAlignment="1" applyProtection="1">
      <alignment vertical="center"/>
    </xf>
    <xf numFmtId="0" fontId="10" fillId="3" borderId="4" xfId="4" applyFont="1" applyFill="1" applyBorder="1" applyAlignment="1" applyProtection="1">
      <alignment horizontal="left" vertical="center" wrapText="1"/>
    </xf>
    <xf numFmtId="0" fontId="2" fillId="2" borderId="0" xfId="0" applyFont="1" applyFill="1" applyAlignment="1" applyProtection="1">
      <alignment horizontal="left" vertical="center" wrapText="1"/>
    </xf>
    <xf numFmtId="0" fontId="0" fillId="2" borderId="0" xfId="0" applyFill="1" applyAlignment="1" applyProtection="1">
      <alignment horizontal="left" vertical="center" wrapText="1"/>
    </xf>
    <xf numFmtId="0" fontId="3" fillId="3" borderId="0" xfId="0" applyFont="1" applyFill="1" applyAlignment="1" applyProtection="1">
      <alignment horizontal="left" vertical="top" wrapText="1"/>
    </xf>
    <xf numFmtId="0" fontId="1" fillId="5" borderId="6" xfId="4" applyFont="1" applyFill="1" applyBorder="1" applyAlignment="1" applyProtection="1">
      <alignment horizontal="left" vertical="center"/>
    </xf>
    <xf numFmtId="0" fontId="1" fillId="5" borderId="8" xfId="4" applyFont="1" applyFill="1" applyBorder="1" applyAlignment="1" applyProtection="1">
      <alignment horizontal="left" vertical="center"/>
    </xf>
    <xf numFmtId="0" fontId="1" fillId="5" borderId="2" xfId="4" applyFont="1" applyFill="1" applyBorder="1" applyAlignment="1" applyProtection="1">
      <alignment horizontal="left" vertical="center" wrapText="1"/>
    </xf>
    <xf numFmtId="0" fontId="1" fillId="5" borderId="3" xfId="4" applyFont="1" applyFill="1" applyBorder="1" applyAlignment="1" applyProtection="1">
      <alignment horizontal="left" vertical="center"/>
    </xf>
    <xf numFmtId="167" fontId="1" fillId="5" borderId="6" xfId="4" applyNumberFormat="1" applyFont="1" applyFill="1" applyBorder="1" applyAlignment="1" applyProtection="1">
      <alignment horizontal="right" vertical="center" wrapText="1"/>
    </xf>
    <xf numFmtId="167" fontId="1" fillId="5" borderId="8" xfId="4" applyNumberFormat="1" applyFont="1" applyFill="1" applyBorder="1" applyAlignment="1" applyProtection="1">
      <alignment horizontal="right" vertical="center" wrapText="1"/>
    </xf>
    <xf numFmtId="0" fontId="1" fillId="7" borderId="2" xfId="0" applyFont="1" applyFill="1" applyBorder="1" applyAlignment="1" applyProtection="1">
      <alignment horizontal="center" vertical="center"/>
    </xf>
    <xf numFmtId="0" fontId="1" fillId="7" borderId="5" xfId="0" applyFont="1" applyFill="1" applyBorder="1" applyAlignment="1" applyProtection="1">
      <alignment horizontal="center" vertical="center"/>
    </xf>
    <xf numFmtId="0" fontId="1" fillId="7" borderId="3" xfId="0" applyFont="1" applyFill="1" applyBorder="1" applyAlignment="1" applyProtection="1">
      <alignment horizontal="center" vertical="center"/>
    </xf>
    <xf numFmtId="0" fontId="1" fillId="7" borderId="2" xfId="0" applyFont="1" applyFill="1" applyBorder="1" applyAlignment="1" applyProtection="1">
      <alignment horizontal="center" vertical="center" wrapText="1"/>
    </xf>
    <xf numFmtId="0" fontId="1" fillId="5" borderId="6" xfId="2" applyFont="1" applyFill="1" applyBorder="1" applyAlignment="1" applyProtection="1">
      <alignment horizontal="left" vertical="center"/>
    </xf>
    <xf numFmtId="0" fontId="1" fillId="5" borderId="8" xfId="2" applyFont="1" applyFill="1" applyBorder="1" applyAlignment="1" applyProtection="1">
      <alignment horizontal="left" vertical="center"/>
    </xf>
    <xf numFmtId="0" fontId="1" fillId="5" borderId="2" xfId="2" applyFont="1" applyFill="1" applyBorder="1" applyAlignment="1" applyProtection="1">
      <alignment horizontal="center" vertical="center"/>
    </xf>
    <xf numFmtId="0" fontId="1" fillId="5" borderId="5" xfId="2" applyFont="1" applyFill="1" applyBorder="1" applyAlignment="1" applyProtection="1">
      <alignment horizontal="center" vertical="center"/>
    </xf>
    <xf numFmtId="0" fontId="1" fillId="5" borderId="3" xfId="2" applyFont="1" applyFill="1" applyBorder="1" applyAlignment="1" applyProtection="1">
      <alignment horizontal="center" vertical="center"/>
    </xf>
    <xf numFmtId="0" fontId="1" fillId="9" borderId="4" xfId="2" applyFont="1" applyFill="1" applyBorder="1" applyAlignment="1" applyProtection="1">
      <alignment horizontal="center" vertical="center"/>
    </xf>
    <xf numFmtId="0" fontId="1" fillId="5" borderId="2" xfId="1" applyFont="1" applyFill="1" applyBorder="1" applyAlignment="1" applyProtection="1">
      <alignment horizontal="left" vertical="center" wrapText="1"/>
    </xf>
    <xf numFmtId="0" fontId="1" fillId="5" borderId="3" xfId="1" applyFont="1" applyFill="1" applyBorder="1" applyAlignment="1" applyProtection="1">
      <alignment horizontal="left" vertical="center" wrapText="1"/>
    </xf>
    <xf numFmtId="165" fontId="1" fillId="5" borderId="6" xfId="1" applyNumberFormat="1" applyFont="1" applyFill="1" applyBorder="1" applyAlignment="1" applyProtection="1">
      <alignment horizontal="center" vertical="center" wrapText="1"/>
    </xf>
    <xf numFmtId="165" fontId="1" fillId="5" borderId="8" xfId="1" applyNumberFormat="1" applyFont="1" applyFill="1" applyBorder="1" applyAlignment="1" applyProtection="1">
      <alignment horizontal="center" vertical="center" wrapText="1"/>
    </xf>
    <xf numFmtId="165" fontId="1" fillId="5" borderId="6" xfId="1" applyNumberFormat="1" applyFont="1" applyFill="1" applyBorder="1" applyAlignment="1" applyProtection="1">
      <alignment horizontal="right" vertical="center" wrapText="1"/>
    </xf>
    <xf numFmtId="165" fontId="1" fillId="5" borderId="8" xfId="1" applyNumberFormat="1" applyFont="1" applyFill="1" applyBorder="1" applyAlignment="1" applyProtection="1">
      <alignment horizontal="right" vertical="center" wrapText="1"/>
    </xf>
    <xf numFmtId="0" fontId="1" fillId="8" borderId="2" xfId="1" applyFont="1" applyFill="1" applyBorder="1" applyAlignment="1" applyProtection="1">
      <alignment horizontal="center" vertical="center" wrapText="1"/>
    </xf>
    <xf numFmtId="0" fontId="1" fillId="8" borderId="5" xfId="1" applyFont="1" applyFill="1" applyBorder="1" applyAlignment="1" applyProtection="1">
      <alignment horizontal="center" vertical="center" wrapText="1"/>
    </xf>
    <xf numFmtId="0" fontId="1" fillId="8" borderId="3" xfId="1" applyFont="1" applyFill="1" applyBorder="1" applyAlignment="1" applyProtection="1">
      <alignment horizontal="center" vertical="center" wrapText="1"/>
    </xf>
    <xf numFmtId="0" fontId="0" fillId="2" borderId="0" xfId="0" applyFill="1" applyAlignment="1" applyProtection="1">
      <alignment horizontal="center" vertical="center" wrapText="1"/>
    </xf>
    <xf numFmtId="0" fontId="2" fillId="2" borderId="0" xfId="0" applyFont="1" applyFill="1" applyAlignment="1" applyProtection="1">
      <alignment vertical="center"/>
      <protection locked="0"/>
    </xf>
    <xf numFmtId="165" fontId="0" fillId="2" borderId="0" xfId="0" applyNumberFormat="1" applyFill="1" applyAlignment="1" applyProtection="1">
      <alignment vertical="center"/>
    </xf>
    <xf numFmtId="0" fontId="2" fillId="2" borderId="4" xfId="4" applyFont="1" applyFill="1" applyBorder="1" applyAlignment="1" applyProtection="1">
      <alignment horizontal="left" vertical="center" wrapText="1"/>
      <protection locked="0"/>
    </xf>
    <xf numFmtId="165" fontId="1" fillId="9" borderId="4" xfId="4" applyNumberFormat="1" applyFont="1" applyFill="1" applyBorder="1" applyAlignment="1" applyProtection="1">
      <alignment horizontal="left" vertical="center" wrapText="1"/>
      <protection locked="0"/>
    </xf>
    <xf numFmtId="0" fontId="2" fillId="0" borderId="4" xfId="36" applyFont="1" applyBorder="1" applyAlignment="1" applyProtection="1">
      <alignment horizontal="left" vertical="center" wrapText="1"/>
    </xf>
  </cellXfs>
  <cellStyles count="37">
    <cellStyle name="Euro" xfId="5" xr:uid="{00000000-0005-0000-0000-000000000000}"/>
    <cellStyle name="Euro 2" xfId="6" xr:uid="{00000000-0005-0000-0000-000001000000}"/>
    <cellStyle name="Euro 2 2" xfId="7" xr:uid="{00000000-0005-0000-0000-000002000000}"/>
    <cellStyle name="Euro 2 3" xfId="8" xr:uid="{00000000-0005-0000-0000-000003000000}"/>
    <cellStyle name="Euro 3" xfId="9" xr:uid="{00000000-0005-0000-0000-000004000000}"/>
    <cellStyle name="Komma 2" xfId="35" xr:uid="{00000000-0005-0000-0000-000005000000}"/>
    <cellStyle name="Notiz 2" xfId="10" xr:uid="{00000000-0005-0000-0000-000006000000}"/>
    <cellStyle name="Notiz 2 2" xfId="11" xr:uid="{00000000-0005-0000-0000-000007000000}"/>
    <cellStyle name="Standard" xfId="0" builtinId="0"/>
    <cellStyle name="Standard 10" xfId="12" xr:uid="{00000000-0005-0000-0000-000009000000}"/>
    <cellStyle name="Standard 11" xfId="13" xr:uid="{00000000-0005-0000-0000-00000A000000}"/>
    <cellStyle name="Standard 12" xfId="14" xr:uid="{00000000-0005-0000-0000-00000B000000}"/>
    <cellStyle name="Standard 13" xfId="15" xr:uid="{00000000-0005-0000-0000-00000C000000}"/>
    <cellStyle name="Standard 14" xfId="16" xr:uid="{00000000-0005-0000-0000-00000D000000}"/>
    <cellStyle name="Standard 15" xfId="17" xr:uid="{00000000-0005-0000-0000-00000E000000}"/>
    <cellStyle name="Standard 16" xfId="18" xr:uid="{00000000-0005-0000-0000-00000F000000}"/>
    <cellStyle name="Standard 17" xfId="19" xr:uid="{00000000-0005-0000-0000-000010000000}"/>
    <cellStyle name="Standard 18" xfId="20" xr:uid="{00000000-0005-0000-0000-000011000000}"/>
    <cellStyle name="Standard 19" xfId="21" xr:uid="{00000000-0005-0000-0000-000012000000}"/>
    <cellStyle name="Standard 2" xfId="2" xr:uid="{00000000-0005-0000-0000-000013000000}"/>
    <cellStyle name="Standard 2 2" xfId="22" xr:uid="{00000000-0005-0000-0000-000014000000}"/>
    <cellStyle name="Standard 20" xfId="23" xr:uid="{00000000-0005-0000-0000-000015000000}"/>
    <cellStyle name="Standard 21" xfId="1" xr:uid="{00000000-0005-0000-0000-000016000000}"/>
    <cellStyle name="Standard 3" xfId="4" xr:uid="{00000000-0005-0000-0000-000017000000}"/>
    <cellStyle name="Standard 3 2" xfId="34" xr:uid="{00000000-0005-0000-0000-000018000000}"/>
    <cellStyle name="Standard 4" xfId="24" xr:uid="{00000000-0005-0000-0000-000019000000}"/>
    <cellStyle name="Standard 4 2" xfId="25" xr:uid="{00000000-0005-0000-0000-00001A000000}"/>
    <cellStyle name="Standard 4 2 2" xfId="36" xr:uid="{5E9CF007-37BA-4DBB-8C3F-AECC830248FC}"/>
    <cellStyle name="Standard 5" xfId="26" xr:uid="{00000000-0005-0000-0000-00001B000000}"/>
    <cellStyle name="Standard 5 2" xfId="27" xr:uid="{00000000-0005-0000-0000-00001C000000}"/>
    <cellStyle name="Standard 6" xfId="28" xr:uid="{00000000-0005-0000-0000-00001D000000}"/>
    <cellStyle name="Standard 7" xfId="29" xr:uid="{00000000-0005-0000-0000-00001E000000}"/>
    <cellStyle name="Standard 8" xfId="30" xr:uid="{00000000-0005-0000-0000-00001F000000}"/>
    <cellStyle name="Standard 9" xfId="31" xr:uid="{00000000-0005-0000-0000-000020000000}"/>
    <cellStyle name="Standard_Artikelpreise-Pflege2" xfId="3" xr:uid="{00000000-0005-0000-0000-000021000000}"/>
    <cellStyle name="Währung 2" xfId="32" xr:uid="{00000000-0005-0000-0000-000022000000}"/>
    <cellStyle name="Währung 2 2" xfId="33" xr:uid="{00000000-0005-0000-0000-000023000000}"/>
  </cellStyles>
  <dxfs count="2">
    <dxf>
      <fill>
        <patternFill>
          <bgColor indexed="55"/>
        </patternFill>
      </fill>
    </dxf>
    <dxf>
      <fill>
        <patternFill>
          <bgColor indexed="55"/>
        </patternFill>
      </fill>
    </dxf>
  </dxfs>
  <tableStyles count="0" defaultTableStyle="TableStyleMedium2" defaultPivotStyle="PivotStyleLight16"/>
  <colors>
    <mruColors>
      <color rgb="FFFFFFCC"/>
      <color rgb="FFCCECFF"/>
      <color rgb="FF00FF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514350</xdr:colOff>
          <xdr:row>6</xdr:row>
          <xdr:rowOff>0</xdr:rowOff>
        </xdr:from>
        <xdr:to>
          <xdr:col>1</xdr:col>
          <xdr:colOff>933450</xdr:colOff>
          <xdr:row>6</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752475</xdr:colOff>
          <xdr:row>3</xdr:row>
          <xdr:rowOff>123825</xdr:rowOff>
        </xdr:from>
        <xdr:to>
          <xdr:col>1</xdr:col>
          <xdr:colOff>1009650</xdr:colOff>
          <xdr:row>5</xdr:row>
          <xdr:rowOff>76200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Q64"/>
  <sheetViews>
    <sheetView tabSelected="1" topLeftCell="A4" zoomScaleNormal="100" workbookViewId="0">
      <selection activeCell="B20" sqref="B20"/>
    </sheetView>
  </sheetViews>
  <sheetFormatPr baseColWidth="10" defaultColWidth="11.42578125" defaultRowHeight="15" x14ac:dyDescent="0.25"/>
  <cols>
    <col min="1" max="1" width="11.42578125" style="25"/>
    <col min="2" max="2" width="24.85546875" style="50" customWidth="1"/>
    <col min="3" max="3" width="32.28515625" style="49" customWidth="1"/>
    <col min="4" max="16384" width="11.42578125" style="25"/>
  </cols>
  <sheetData>
    <row r="1" spans="1:17" x14ac:dyDescent="0.25">
      <c r="A1" s="52"/>
      <c r="B1" s="31"/>
      <c r="C1" s="53"/>
      <c r="D1" s="52"/>
      <c r="E1" s="24"/>
      <c r="F1" s="24"/>
      <c r="G1" s="24"/>
      <c r="H1" s="24"/>
      <c r="I1" s="24"/>
      <c r="J1" s="24"/>
      <c r="K1" s="24"/>
      <c r="L1" s="24"/>
      <c r="M1" s="24"/>
      <c r="N1" s="24"/>
      <c r="O1" s="24"/>
      <c r="P1" s="24"/>
      <c r="Q1" s="24"/>
    </row>
    <row r="2" spans="1:17" x14ac:dyDescent="0.25">
      <c r="A2" s="54"/>
      <c r="B2" s="55"/>
      <c r="C2" s="56"/>
      <c r="D2" s="57"/>
      <c r="E2" s="24"/>
      <c r="F2" s="24"/>
      <c r="G2" s="24"/>
      <c r="H2" s="24"/>
      <c r="I2" s="24"/>
      <c r="J2" s="24"/>
      <c r="K2" s="24"/>
      <c r="L2" s="24"/>
      <c r="M2" s="24"/>
      <c r="N2" s="24"/>
      <c r="O2" s="24"/>
      <c r="P2" s="24"/>
      <c r="Q2" s="24"/>
    </row>
    <row r="3" spans="1:17" x14ac:dyDescent="0.25">
      <c r="A3" s="54"/>
      <c r="B3" s="55"/>
      <c r="C3" s="56"/>
      <c r="D3" s="57"/>
      <c r="E3" s="24"/>
      <c r="F3" s="24"/>
      <c r="G3" s="24"/>
      <c r="H3" s="24"/>
      <c r="I3" s="24"/>
      <c r="J3" s="24"/>
      <c r="K3" s="24"/>
      <c r="L3" s="24"/>
      <c r="M3" s="24"/>
      <c r="N3" s="24"/>
      <c r="O3" s="24"/>
      <c r="P3" s="24"/>
      <c r="Q3" s="24"/>
    </row>
    <row r="4" spans="1:17" x14ac:dyDescent="0.25">
      <c r="A4" s="58"/>
      <c r="B4" s="59"/>
      <c r="C4" s="60"/>
      <c r="D4" s="58"/>
      <c r="E4" s="24"/>
      <c r="F4" s="24"/>
      <c r="G4" s="24"/>
      <c r="H4" s="24"/>
      <c r="I4" s="24"/>
      <c r="J4" s="24"/>
      <c r="K4" s="24"/>
      <c r="L4" s="24"/>
      <c r="M4" s="24"/>
      <c r="N4" s="24"/>
      <c r="O4" s="24"/>
      <c r="P4" s="24"/>
      <c r="Q4" s="24"/>
    </row>
    <row r="5" spans="1:17" x14ac:dyDescent="0.25">
      <c r="A5" s="58"/>
      <c r="B5" s="59"/>
      <c r="C5" s="60"/>
      <c r="D5" s="58"/>
      <c r="E5" s="24"/>
      <c r="F5" s="24"/>
      <c r="G5" s="24"/>
      <c r="H5" s="24"/>
      <c r="I5" s="24"/>
      <c r="J5" s="24"/>
      <c r="K5" s="24"/>
      <c r="L5" s="24"/>
      <c r="M5" s="24"/>
      <c r="N5" s="24"/>
      <c r="O5" s="24"/>
      <c r="P5" s="24"/>
      <c r="Q5" s="24"/>
    </row>
    <row r="6" spans="1:17" x14ac:dyDescent="0.25">
      <c r="A6" s="58"/>
      <c r="B6" s="59"/>
      <c r="C6" s="60"/>
      <c r="D6" s="58"/>
      <c r="E6" s="24"/>
      <c r="F6" s="24"/>
      <c r="G6" s="24"/>
      <c r="H6" s="24"/>
      <c r="I6" s="24"/>
      <c r="J6" s="24"/>
      <c r="K6" s="24"/>
      <c r="L6" s="24"/>
      <c r="M6" s="24"/>
      <c r="N6" s="24"/>
      <c r="O6" s="24"/>
      <c r="P6" s="24"/>
      <c r="Q6" s="24"/>
    </row>
    <row r="7" spans="1:17" ht="20.25" x14ac:dyDescent="0.3">
      <c r="A7" s="61"/>
      <c r="B7" s="62" t="s">
        <v>191</v>
      </c>
      <c r="C7" s="63"/>
      <c r="D7" s="61"/>
      <c r="E7" s="24"/>
      <c r="F7" s="24"/>
      <c r="G7" s="24"/>
      <c r="H7" s="24"/>
      <c r="I7" s="24"/>
      <c r="J7" s="24"/>
      <c r="K7" s="24"/>
      <c r="L7" s="24"/>
      <c r="M7" s="24"/>
      <c r="N7" s="24"/>
      <c r="O7" s="24"/>
      <c r="P7" s="24"/>
      <c r="Q7" s="24"/>
    </row>
    <row r="8" spans="1:17" ht="64.5" customHeight="1" x14ac:dyDescent="0.25">
      <c r="A8" s="61"/>
      <c r="B8" s="64" t="s">
        <v>68</v>
      </c>
      <c r="C8" s="63"/>
      <c r="D8" s="61"/>
      <c r="E8" s="24"/>
      <c r="F8" s="24"/>
      <c r="G8" s="24"/>
      <c r="H8" s="24"/>
      <c r="I8" s="24"/>
      <c r="J8" s="24"/>
      <c r="K8" s="24"/>
      <c r="L8" s="24"/>
      <c r="M8" s="24"/>
      <c r="N8" s="24"/>
      <c r="O8" s="24"/>
      <c r="P8" s="24"/>
      <c r="Q8" s="24"/>
    </row>
    <row r="9" spans="1:17" x14ac:dyDescent="0.25">
      <c r="A9" s="61"/>
      <c r="B9" s="233" t="s">
        <v>0</v>
      </c>
      <c r="C9" s="234"/>
      <c r="D9" s="61"/>
      <c r="E9" s="24"/>
      <c r="F9" s="24"/>
      <c r="G9" s="24"/>
      <c r="H9" s="24"/>
      <c r="I9" s="24"/>
      <c r="J9" s="24"/>
      <c r="K9" s="24"/>
      <c r="L9" s="24"/>
      <c r="M9" s="24"/>
      <c r="N9" s="24"/>
      <c r="O9" s="24"/>
      <c r="P9" s="24"/>
      <c r="Q9" s="24"/>
    </row>
    <row r="10" spans="1:17" ht="55.5" customHeight="1" x14ac:dyDescent="0.25">
      <c r="A10" s="61"/>
      <c r="B10" s="235" t="s">
        <v>69</v>
      </c>
      <c r="C10" s="235"/>
      <c r="D10" s="65"/>
      <c r="E10" s="24"/>
      <c r="F10" s="24"/>
      <c r="G10" s="24"/>
      <c r="H10" s="24"/>
      <c r="I10" s="24"/>
      <c r="J10" s="24"/>
      <c r="K10" s="24"/>
      <c r="L10" s="24"/>
      <c r="M10" s="24"/>
      <c r="N10" s="24"/>
      <c r="O10" s="24"/>
      <c r="P10" s="24"/>
      <c r="Q10" s="24"/>
    </row>
    <row r="11" spans="1:17" x14ac:dyDescent="0.25">
      <c r="A11" s="61"/>
      <c r="B11" s="65" t="s">
        <v>1</v>
      </c>
      <c r="C11" s="66"/>
      <c r="D11" s="61"/>
      <c r="E11" s="24"/>
      <c r="F11" s="24"/>
      <c r="G11" s="24"/>
      <c r="H11" s="24"/>
      <c r="I11" s="24"/>
      <c r="J11" s="24"/>
      <c r="K11" s="24"/>
      <c r="L11" s="24"/>
      <c r="M11" s="24"/>
      <c r="N11" s="24"/>
      <c r="O11" s="24"/>
      <c r="P11" s="24"/>
      <c r="Q11" s="24"/>
    </row>
    <row r="12" spans="1:17" ht="55.5" customHeight="1" x14ac:dyDescent="0.25">
      <c r="A12" s="61"/>
      <c r="B12" s="67" t="s">
        <v>128</v>
      </c>
      <c r="C12" s="66"/>
      <c r="D12" s="61"/>
      <c r="E12" s="24"/>
      <c r="F12" s="24"/>
      <c r="G12" s="24"/>
      <c r="H12" s="24"/>
      <c r="I12" s="24"/>
      <c r="J12" s="24"/>
      <c r="K12" s="24"/>
      <c r="L12" s="24"/>
      <c r="M12" s="24"/>
      <c r="N12" s="24"/>
      <c r="O12" s="24"/>
      <c r="P12" s="24"/>
      <c r="Q12" s="24"/>
    </row>
    <row r="13" spans="1:17" x14ac:dyDescent="0.25">
      <c r="A13" s="61"/>
      <c r="B13" s="68" t="s">
        <v>2</v>
      </c>
      <c r="C13" s="63"/>
      <c r="D13" s="61"/>
      <c r="E13" s="24"/>
      <c r="F13" s="24"/>
      <c r="G13" s="24"/>
      <c r="H13" s="24"/>
      <c r="I13" s="24"/>
      <c r="J13" s="24"/>
      <c r="K13" s="24"/>
      <c r="L13" s="24"/>
      <c r="M13" s="24"/>
      <c r="N13" s="24"/>
      <c r="O13" s="24"/>
      <c r="P13" s="24"/>
      <c r="Q13" s="24"/>
    </row>
    <row r="14" spans="1:17" x14ac:dyDescent="0.25">
      <c r="A14" s="61"/>
      <c r="B14" s="69" t="s">
        <v>3</v>
      </c>
      <c r="C14" s="60"/>
      <c r="D14" s="61"/>
      <c r="E14" s="24"/>
      <c r="F14" s="24"/>
      <c r="G14" s="24"/>
      <c r="H14" s="24"/>
      <c r="I14" s="24"/>
      <c r="J14" s="24"/>
      <c r="K14" s="24"/>
      <c r="L14" s="24"/>
      <c r="M14" s="24"/>
      <c r="N14" s="24"/>
      <c r="O14" s="24"/>
      <c r="P14" s="24"/>
      <c r="Q14" s="24"/>
    </row>
    <row r="15" spans="1:17" x14ac:dyDescent="0.25">
      <c r="A15" s="61"/>
      <c r="B15" s="69" t="s">
        <v>4</v>
      </c>
      <c r="C15" s="60"/>
      <c r="D15" s="61"/>
      <c r="E15" s="24"/>
      <c r="F15" s="24"/>
      <c r="G15" s="24"/>
      <c r="H15" s="24"/>
      <c r="I15" s="24"/>
      <c r="J15" s="24"/>
      <c r="K15" s="24"/>
      <c r="L15" s="24"/>
      <c r="M15" s="24"/>
      <c r="N15" s="24"/>
      <c r="O15" s="24"/>
      <c r="P15" s="24"/>
      <c r="Q15" s="24"/>
    </row>
    <row r="16" spans="1:17" x14ac:dyDescent="0.25">
      <c r="A16" s="61"/>
      <c r="B16" s="69" t="s">
        <v>5</v>
      </c>
      <c r="C16" s="60"/>
      <c r="D16" s="61"/>
      <c r="E16" s="24"/>
      <c r="F16" s="24"/>
      <c r="G16" s="24"/>
      <c r="H16" s="24"/>
      <c r="I16" s="24"/>
      <c r="J16" s="24"/>
      <c r="K16" s="24"/>
      <c r="L16" s="24"/>
      <c r="M16" s="24"/>
      <c r="N16" s="24"/>
      <c r="O16" s="24"/>
      <c r="P16" s="24"/>
      <c r="Q16" s="24"/>
    </row>
    <row r="17" spans="1:17" x14ac:dyDescent="0.25">
      <c r="A17" s="61"/>
      <c r="B17" s="70" t="s">
        <v>6</v>
      </c>
      <c r="C17" s="60"/>
      <c r="D17" s="61"/>
      <c r="E17" s="24"/>
      <c r="F17" s="24"/>
      <c r="G17" s="24"/>
      <c r="H17" s="24"/>
      <c r="I17" s="24"/>
      <c r="J17" s="24"/>
      <c r="K17" s="24"/>
      <c r="L17" s="24"/>
      <c r="M17" s="24"/>
      <c r="N17" s="24"/>
      <c r="O17" s="24"/>
      <c r="P17" s="24"/>
      <c r="Q17" s="24"/>
    </row>
    <row r="18" spans="1:17" x14ac:dyDescent="0.25">
      <c r="A18" s="61"/>
      <c r="B18" s="59"/>
      <c r="C18" s="60"/>
      <c r="D18" s="61"/>
      <c r="E18" s="24"/>
      <c r="F18" s="24"/>
      <c r="G18" s="24"/>
      <c r="H18" s="24"/>
      <c r="I18" s="24"/>
      <c r="J18" s="24"/>
      <c r="K18" s="24"/>
      <c r="L18" s="24"/>
      <c r="M18" s="24"/>
      <c r="N18" s="24"/>
      <c r="O18" s="24"/>
      <c r="P18" s="24"/>
      <c r="Q18" s="24"/>
    </row>
    <row r="19" spans="1:17" x14ac:dyDescent="0.25">
      <c r="A19" s="61"/>
      <c r="B19" s="59" t="s">
        <v>7</v>
      </c>
      <c r="C19" s="60"/>
      <c r="D19" s="61"/>
      <c r="E19" s="24"/>
      <c r="F19" s="24"/>
      <c r="G19" s="24"/>
      <c r="H19" s="24"/>
      <c r="I19" s="24"/>
      <c r="J19" s="24"/>
      <c r="K19" s="24"/>
      <c r="L19" s="24"/>
      <c r="M19" s="24"/>
      <c r="N19" s="24"/>
      <c r="O19" s="24"/>
      <c r="P19" s="24"/>
      <c r="Q19" s="24"/>
    </row>
    <row r="20" spans="1:17" x14ac:dyDescent="0.25">
      <c r="A20" s="61"/>
      <c r="B20" s="2" t="s">
        <v>86</v>
      </c>
      <c r="C20" s="60"/>
      <c r="D20" s="61"/>
      <c r="E20" s="24"/>
      <c r="F20" s="24"/>
      <c r="G20" s="24"/>
      <c r="H20" s="24"/>
      <c r="I20" s="24"/>
      <c r="J20" s="24"/>
      <c r="K20" s="24"/>
      <c r="L20" s="24"/>
      <c r="M20" s="24"/>
      <c r="N20" s="24"/>
      <c r="O20" s="24"/>
      <c r="P20" s="24"/>
      <c r="Q20" s="24"/>
    </row>
    <row r="21" spans="1:17" x14ac:dyDescent="0.25">
      <c r="A21" s="61"/>
      <c r="B21" s="2" t="s">
        <v>8</v>
      </c>
      <c r="C21" s="60"/>
      <c r="D21" s="61"/>
      <c r="E21" s="24"/>
      <c r="F21" s="24"/>
      <c r="G21" s="24"/>
      <c r="H21" s="24"/>
      <c r="I21" s="24"/>
      <c r="J21" s="24"/>
      <c r="K21" s="24"/>
      <c r="L21" s="24"/>
      <c r="M21" s="24"/>
      <c r="N21" s="24"/>
      <c r="O21" s="24"/>
      <c r="P21" s="24"/>
      <c r="Q21" s="24"/>
    </row>
    <row r="22" spans="1:17" x14ac:dyDescent="0.25">
      <c r="A22" s="61"/>
      <c r="B22" s="2" t="s">
        <v>9</v>
      </c>
      <c r="C22" s="60"/>
      <c r="D22" s="61"/>
      <c r="E22" s="24"/>
      <c r="F22" s="24"/>
      <c r="G22" s="24"/>
      <c r="H22" s="24"/>
      <c r="I22" s="24"/>
      <c r="J22" s="24"/>
      <c r="K22" s="24"/>
      <c r="L22" s="24"/>
      <c r="M22" s="24"/>
      <c r="N22" s="24"/>
      <c r="O22" s="24"/>
      <c r="P22" s="24"/>
      <c r="Q22" s="24"/>
    </row>
    <row r="23" spans="1:17" x14ac:dyDescent="0.25">
      <c r="A23" s="61"/>
      <c r="B23" s="70" t="s">
        <v>10</v>
      </c>
      <c r="C23" s="60"/>
      <c r="D23" s="61"/>
      <c r="E23" s="24"/>
      <c r="F23" s="24"/>
      <c r="G23" s="24"/>
      <c r="H23" s="24"/>
      <c r="I23" s="24"/>
      <c r="J23" s="24"/>
      <c r="K23" s="24"/>
      <c r="L23" s="24"/>
      <c r="M23" s="24"/>
      <c r="N23" s="24"/>
      <c r="O23" s="24"/>
      <c r="P23" s="24"/>
      <c r="Q23" s="24"/>
    </row>
    <row r="24" spans="1:17" ht="55.5" customHeight="1" x14ac:dyDescent="0.25">
      <c r="A24" s="61"/>
      <c r="B24" s="59"/>
      <c r="C24" s="60"/>
      <c r="D24" s="61"/>
      <c r="E24" s="24"/>
      <c r="F24" s="24"/>
      <c r="G24" s="24"/>
      <c r="H24" s="24"/>
      <c r="I24" s="24"/>
      <c r="J24" s="24"/>
      <c r="K24" s="24"/>
      <c r="L24" s="24"/>
      <c r="M24" s="24"/>
      <c r="N24" s="24"/>
      <c r="O24" s="24"/>
      <c r="P24" s="24"/>
      <c r="Q24" s="24"/>
    </row>
    <row r="25" spans="1:17" x14ac:dyDescent="0.25">
      <c r="A25" s="61"/>
      <c r="B25" s="71" t="s">
        <v>11</v>
      </c>
      <c r="C25" s="3" t="s">
        <v>12</v>
      </c>
      <c r="D25" s="74"/>
      <c r="E25" s="24"/>
      <c r="F25" s="24"/>
      <c r="G25" s="24"/>
      <c r="H25" s="24"/>
      <c r="I25" s="24"/>
      <c r="J25" s="24"/>
      <c r="K25" s="24"/>
      <c r="L25" s="24"/>
      <c r="M25" s="24"/>
      <c r="N25" s="24"/>
      <c r="O25" s="24"/>
      <c r="P25" s="24"/>
      <c r="Q25" s="24"/>
    </row>
    <row r="26" spans="1:17" x14ac:dyDescent="0.25">
      <c r="A26" s="61"/>
      <c r="B26" s="71" t="s">
        <v>13</v>
      </c>
      <c r="C26" s="3" t="s">
        <v>14</v>
      </c>
      <c r="D26" s="74"/>
      <c r="E26" s="24"/>
      <c r="F26" s="24"/>
      <c r="G26" s="24"/>
      <c r="H26" s="24"/>
      <c r="I26" s="24"/>
      <c r="J26" s="24"/>
      <c r="K26" s="24"/>
      <c r="L26" s="24"/>
      <c r="M26" s="24"/>
      <c r="N26" s="24"/>
      <c r="O26" s="24"/>
      <c r="P26" s="24"/>
      <c r="Q26" s="24"/>
    </row>
    <row r="27" spans="1:17" x14ac:dyDescent="0.25">
      <c r="A27" s="61"/>
      <c r="B27" s="1" t="s">
        <v>15</v>
      </c>
      <c r="C27" s="1" t="s">
        <v>16</v>
      </c>
      <c r="D27" s="61"/>
      <c r="E27" s="24"/>
      <c r="F27" s="24"/>
      <c r="G27" s="24"/>
      <c r="H27" s="24"/>
      <c r="I27" s="24"/>
      <c r="J27" s="24"/>
      <c r="K27" s="24"/>
      <c r="L27" s="24"/>
      <c r="M27" s="24"/>
      <c r="N27" s="24"/>
      <c r="O27" s="24"/>
      <c r="P27" s="24"/>
      <c r="Q27" s="24"/>
    </row>
    <row r="28" spans="1:17" x14ac:dyDescent="0.25">
      <c r="A28" s="61"/>
      <c r="B28" s="1" t="s">
        <v>17</v>
      </c>
      <c r="C28" s="72">
        <v>46447</v>
      </c>
      <c r="D28" s="61"/>
      <c r="E28" s="24"/>
      <c r="F28" s="24"/>
      <c r="G28" s="24"/>
      <c r="H28" s="24"/>
      <c r="I28" s="24"/>
      <c r="J28" s="24"/>
      <c r="K28" s="24"/>
      <c r="L28" s="24"/>
      <c r="M28" s="24"/>
      <c r="N28" s="24"/>
      <c r="O28" s="24"/>
      <c r="P28" s="24"/>
      <c r="Q28" s="24"/>
    </row>
    <row r="29" spans="1:17" x14ac:dyDescent="0.25">
      <c r="A29" s="61"/>
      <c r="B29" s="1" t="s">
        <v>18</v>
      </c>
      <c r="C29" s="73" t="s">
        <v>19</v>
      </c>
      <c r="D29" s="61"/>
      <c r="E29" s="24"/>
      <c r="F29" s="24"/>
      <c r="G29" s="24"/>
      <c r="H29" s="24"/>
      <c r="I29" s="24"/>
      <c r="J29" s="24"/>
      <c r="K29" s="24"/>
      <c r="L29" s="24"/>
      <c r="M29" s="24"/>
      <c r="N29" s="24"/>
      <c r="O29" s="24"/>
      <c r="P29" s="24"/>
      <c r="Q29" s="24"/>
    </row>
    <row r="30" spans="1:17" x14ac:dyDescent="0.25">
      <c r="A30" s="61"/>
      <c r="B30" s="1" t="s">
        <v>20</v>
      </c>
      <c r="C30" s="73">
        <v>48638</v>
      </c>
      <c r="D30" s="61"/>
      <c r="E30" s="24"/>
      <c r="F30" s="24"/>
      <c r="G30" s="24"/>
      <c r="H30" s="24"/>
      <c r="I30" s="24"/>
      <c r="J30" s="24"/>
      <c r="K30" s="24"/>
      <c r="L30" s="24"/>
      <c r="M30" s="24"/>
      <c r="N30" s="24"/>
      <c r="O30" s="24"/>
      <c r="P30" s="24"/>
      <c r="Q30" s="24"/>
    </row>
    <row r="31" spans="1:17" x14ac:dyDescent="0.25">
      <c r="A31" s="61"/>
      <c r="B31" s="1" t="s">
        <v>111</v>
      </c>
      <c r="C31" s="1" t="s">
        <v>128</v>
      </c>
      <c r="D31" s="61"/>
      <c r="E31" s="24"/>
      <c r="F31" s="24"/>
      <c r="G31" s="24"/>
      <c r="H31" s="24"/>
      <c r="I31" s="24"/>
      <c r="J31" s="24"/>
      <c r="K31" s="24"/>
      <c r="L31" s="24"/>
      <c r="M31" s="24"/>
      <c r="N31" s="24"/>
      <c r="O31" s="24"/>
      <c r="P31" s="24"/>
      <c r="Q31" s="24"/>
    </row>
    <row r="32" spans="1:17" x14ac:dyDescent="0.25">
      <c r="A32" s="24"/>
      <c r="B32" s="59"/>
      <c r="C32" s="60"/>
      <c r="D32" s="24"/>
      <c r="E32" s="24"/>
      <c r="F32" s="24"/>
      <c r="G32" s="24"/>
      <c r="H32" s="24"/>
      <c r="I32" s="24"/>
      <c r="J32" s="24"/>
      <c r="K32" s="24"/>
      <c r="L32" s="24"/>
      <c r="M32" s="24"/>
      <c r="N32" s="24"/>
      <c r="O32" s="24"/>
      <c r="P32" s="24"/>
      <c r="Q32" s="24"/>
    </row>
    <row r="33" spans="1:17" x14ac:dyDescent="0.25">
      <c r="A33" s="24"/>
      <c r="B33" s="24"/>
      <c r="C33" s="60"/>
      <c r="D33" s="24"/>
      <c r="E33" s="24"/>
      <c r="F33" s="24"/>
      <c r="G33" s="24"/>
      <c r="H33" s="24"/>
      <c r="I33" s="24"/>
      <c r="J33" s="24"/>
      <c r="K33" s="24"/>
      <c r="L33" s="24"/>
      <c r="M33" s="24"/>
      <c r="N33" s="24"/>
      <c r="O33" s="24"/>
      <c r="P33" s="24"/>
      <c r="Q33" s="24"/>
    </row>
    <row r="34" spans="1:17" x14ac:dyDescent="0.25">
      <c r="A34" s="24"/>
      <c r="B34" s="59"/>
      <c r="C34" s="60"/>
      <c r="D34" s="24"/>
      <c r="E34" s="24"/>
      <c r="F34" s="24"/>
      <c r="G34" s="24"/>
      <c r="H34" s="24"/>
      <c r="I34" s="24"/>
      <c r="J34" s="24"/>
      <c r="K34" s="24"/>
      <c r="L34" s="24"/>
      <c r="M34" s="24"/>
      <c r="N34" s="24"/>
      <c r="O34" s="24"/>
      <c r="P34" s="24"/>
      <c r="Q34" s="24"/>
    </row>
    <row r="35" spans="1:17" x14ac:dyDescent="0.25">
      <c r="A35" s="24"/>
      <c r="B35" s="68"/>
      <c r="C35" s="63"/>
      <c r="D35" s="24"/>
      <c r="E35" s="24"/>
      <c r="F35" s="24"/>
      <c r="G35" s="24"/>
      <c r="H35" s="24"/>
      <c r="I35" s="24"/>
      <c r="J35" s="24"/>
      <c r="K35" s="24"/>
      <c r="L35" s="24"/>
      <c r="M35" s="24"/>
      <c r="N35" s="24"/>
      <c r="O35" s="24"/>
      <c r="P35" s="24"/>
      <c r="Q35" s="24"/>
    </row>
    <row r="36" spans="1:17" x14ac:dyDescent="0.25">
      <c r="A36" s="24"/>
      <c r="B36" s="261"/>
      <c r="C36" s="261"/>
      <c r="D36" s="24"/>
      <c r="E36" s="24"/>
      <c r="F36" s="24"/>
      <c r="G36" s="24"/>
      <c r="H36" s="24"/>
      <c r="I36" s="24"/>
      <c r="J36" s="24"/>
      <c r="K36" s="24"/>
      <c r="L36" s="24"/>
      <c r="M36" s="24"/>
      <c r="N36" s="24"/>
      <c r="O36" s="24"/>
      <c r="P36" s="24"/>
      <c r="Q36" s="24"/>
    </row>
    <row r="37" spans="1:17" x14ac:dyDescent="0.25">
      <c r="A37" s="24"/>
      <c r="B37" s="24"/>
      <c r="C37" s="24"/>
      <c r="D37" s="24"/>
      <c r="E37" s="24"/>
      <c r="F37" s="24"/>
      <c r="G37" s="24"/>
      <c r="H37" s="24"/>
      <c r="I37" s="24"/>
      <c r="J37" s="24"/>
      <c r="K37" s="24"/>
      <c r="L37" s="24"/>
      <c r="M37" s="24"/>
      <c r="N37" s="24"/>
      <c r="O37" s="24"/>
      <c r="P37" s="24"/>
      <c r="Q37" s="24"/>
    </row>
    <row r="38" spans="1:17" x14ac:dyDescent="0.25">
      <c r="A38" s="24"/>
      <c r="B38" s="24"/>
      <c r="C38" s="24"/>
      <c r="D38" s="24"/>
      <c r="E38" s="24"/>
      <c r="F38" s="24"/>
      <c r="G38" s="24"/>
      <c r="H38" s="24"/>
      <c r="I38" s="24"/>
      <c r="J38" s="24"/>
      <c r="K38" s="24"/>
      <c r="L38" s="24"/>
      <c r="M38" s="24"/>
      <c r="N38" s="24"/>
      <c r="O38" s="24"/>
      <c r="P38" s="24"/>
      <c r="Q38" s="24"/>
    </row>
    <row r="39" spans="1:17" x14ac:dyDescent="0.25">
      <c r="B39" s="25"/>
      <c r="C39" s="25"/>
    </row>
    <row r="40" spans="1:17" x14ac:dyDescent="0.25">
      <c r="B40" s="25"/>
      <c r="C40" s="25"/>
    </row>
    <row r="41" spans="1:17" x14ac:dyDescent="0.25">
      <c r="B41" s="25"/>
      <c r="C41" s="25"/>
    </row>
    <row r="42" spans="1:17" x14ac:dyDescent="0.25">
      <c r="B42" s="25"/>
      <c r="C42" s="25"/>
    </row>
    <row r="43" spans="1:17" x14ac:dyDescent="0.25">
      <c r="B43" s="25"/>
      <c r="C43" s="25"/>
    </row>
    <row r="44" spans="1:17" x14ac:dyDescent="0.25">
      <c r="B44" s="25"/>
      <c r="C44" s="25"/>
    </row>
    <row r="45" spans="1:17" x14ac:dyDescent="0.25">
      <c r="B45" s="25"/>
      <c r="C45" s="25"/>
    </row>
    <row r="46" spans="1:17" x14ac:dyDescent="0.25">
      <c r="B46" s="25"/>
      <c r="C46" s="25"/>
    </row>
    <row r="47" spans="1:17" x14ac:dyDescent="0.25">
      <c r="B47" s="25"/>
      <c r="C47" s="25"/>
    </row>
    <row r="48" spans="1:17" x14ac:dyDescent="0.25">
      <c r="B48" s="25"/>
      <c r="C48" s="25"/>
    </row>
    <row r="49" spans="2:3" x14ac:dyDescent="0.25">
      <c r="B49" s="25"/>
      <c r="C49" s="25"/>
    </row>
    <row r="50" spans="2:3" x14ac:dyDescent="0.25">
      <c r="B50" s="25"/>
      <c r="C50" s="25"/>
    </row>
    <row r="51" spans="2:3" x14ac:dyDescent="0.25">
      <c r="B51" s="51"/>
      <c r="C51" s="51"/>
    </row>
    <row r="52" spans="2:3" x14ac:dyDescent="0.25">
      <c r="B52" s="51"/>
      <c r="C52" s="51"/>
    </row>
    <row r="53" spans="2:3" x14ac:dyDescent="0.25">
      <c r="B53" s="51"/>
      <c r="C53" s="51"/>
    </row>
    <row r="54" spans="2:3" x14ac:dyDescent="0.25">
      <c r="B54" s="51"/>
      <c r="C54" s="51"/>
    </row>
    <row r="55" spans="2:3" x14ac:dyDescent="0.25">
      <c r="B55" s="51"/>
      <c r="C55" s="51"/>
    </row>
    <row r="56" spans="2:3" x14ac:dyDescent="0.25">
      <c r="B56" s="51"/>
      <c r="C56" s="51"/>
    </row>
    <row r="57" spans="2:3" x14ac:dyDescent="0.25">
      <c r="B57" s="51"/>
      <c r="C57" s="51"/>
    </row>
    <row r="58" spans="2:3" x14ac:dyDescent="0.25">
      <c r="B58" s="51"/>
      <c r="C58" s="51"/>
    </row>
    <row r="59" spans="2:3" x14ac:dyDescent="0.25">
      <c r="B59" s="51"/>
      <c r="C59" s="51"/>
    </row>
    <row r="60" spans="2:3" x14ac:dyDescent="0.25">
      <c r="B60" s="51"/>
      <c r="C60" s="51"/>
    </row>
    <row r="61" spans="2:3" x14ac:dyDescent="0.25">
      <c r="B61" s="51"/>
      <c r="C61" s="51"/>
    </row>
    <row r="62" spans="2:3" x14ac:dyDescent="0.25">
      <c r="B62" s="51"/>
      <c r="C62" s="51"/>
    </row>
    <row r="63" spans="2:3" x14ac:dyDescent="0.25">
      <c r="B63" s="51"/>
      <c r="C63" s="51"/>
    </row>
    <row r="64" spans="2:3" x14ac:dyDescent="0.25">
      <c r="B64" s="51"/>
      <c r="C64" s="51"/>
    </row>
  </sheetData>
  <sheetProtection algorithmName="SHA-512" hashValue="zTNiG+dWJSFpz8t2IAHxvTvM8PBYbB8J7z3HXWJYTfllFpsUQ9C+1u9mNrwEl3Y7pMKwTD1N1xvVFlCpjoH/sQ==" saltValue="5CxamoyQ6OU34OGiZmlxaw==" spinCount="100000" sheet="1" objects="1" scenarios="1"/>
  <mergeCells count="2">
    <mergeCell ref="B9:C9"/>
    <mergeCell ref="B10:C10"/>
  </mergeCells>
  <pageMargins left="0.23622047244094491" right="0.23622047244094491" top="0.74803149606299213" bottom="0.74803149606299213" header="0.31496062992125984" footer="0.31496062992125984"/>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0</xdr:col>
                <xdr:colOff>514350</xdr:colOff>
                <xdr:row>6</xdr:row>
                <xdr:rowOff>0</xdr:rowOff>
              </from>
              <to>
                <xdr:col>1</xdr:col>
                <xdr:colOff>933450</xdr:colOff>
                <xdr:row>6</xdr:row>
                <xdr:rowOff>0</xdr:rowOff>
              </to>
            </anchor>
          </objectPr>
        </oleObject>
      </mc:Choice>
      <mc:Fallback>
        <oleObject progId="PBrush" shapeId="1025" r:id="rId4"/>
      </mc:Fallback>
    </mc:AlternateContent>
    <mc:AlternateContent xmlns:mc="http://schemas.openxmlformats.org/markup-compatibility/2006">
      <mc:Choice Requires="x14">
        <oleObject progId="PBrush" shapeId="1030" r:id="rId6">
          <objectPr defaultSize="0" autoPict="0" r:id="rId5">
            <anchor moveWithCells="1" sizeWithCells="1">
              <from>
                <xdr:col>0</xdr:col>
                <xdr:colOff>752475</xdr:colOff>
                <xdr:row>3</xdr:row>
                <xdr:rowOff>123825</xdr:rowOff>
              </from>
              <to>
                <xdr:col>1</xdr:col>
                <xdr:colOff>1009650</xdr:colOff>
                <xdr:row>5</xdr:row>
                <xdr:rowOff>76200</xdr:rowOff>
              </to>
            </anchor>
          </objectPr>
        </oleObject>
      </mc:Choice>
      <mc:Fallback>
        <oleObject progId="PBrush" shapeId="1030"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2">
    <tabColor rgb="FFFF0000"/>
  </sheetPr>
  <dimension ref="A1:O71"/>
  <sheetViews>
    <sheetView zoomScale="106" zoomScaleNormal="106" workbookViewId="0">
      <pane ySplit="15" topLeftCell="A16" activePane="bottomLeft" state="frozen"/>
      <selection activeCell="A28" sqref="A28"/>
      <selection pane="bottomLeft" activeCell="D18" sqref="D18"/>
    </sheetView>
  </sheetViews>
  <sheetFormatPr baseColWidth="10" defaultColWidth="11.42578125" defaultRowHeight="12.75" x14ac:dyDescent="0.25"/>
  <cols>
    <col min="1" max="1" width="7.85546875" style="82" customWidth="1"/>
    <col min="2" max="2" width="21.42578125" style="7" customWidth="1"/>
    <col min="3" max="3" width="41.5703125" style="7" customWidth="1"/>
    <col min="4" max="4" width="11.7109375" style="5" customWidth="1"/>
    <col min="5" max="5" width="12" style="230" customWidth="1"/>
    <col min="6" max="7" width="16" style="5" customWidth="1"/>
    <col min="8" max="8" width="16" style="6" customWidth="1"/>
    <col min="9" max="11" width="16" style="7" customWidth="1"/>
    <col min="12" max="16384" width="11.42578125" style="7"/>
  </cols>
  <sheetData>
    <row r="1" spans="1:14" s="75" customFormat="1" ht="18" x14ac:dyDescent="0.25">
      <c r="A1" s="83" t="s">
        <v>59</v>
      </c>
      <c r="B1" s="84"/>
      <c r="C1" s="84"/>
      <c r="D1" s="84"/>
      <c r="E1" s="220"/>
      <c r="F1" s="85"/>
      <c r="G1" s="85"/>
      <c r="H1" s="85"/>
      <c r="I1" s="85"/>
      <c r="J1" s="84"/>
      <c r="K1" s="84"/>
    </row>
    <row r="2" spans="1:14" s="8" customFormat="1" ht="13.5" thickBot="1" x14ac:dyDescent="0.3">
      <c r="A2" s="86"/>
      <c r="B2" s="87"/>
      <c r="C2" s="87"/>
      <c r="D2" s="87"/>
      <c r="E2" s="221"/>
      <c r="F2" s="88"/>
      <c r="G2" s="88"/>
      <c r="H2" s="88"/>
      <c r="I2" s="88"/>
      <c r="J2" s="88"/>
      <c r="K2" s="88"/>
    </row>
    <row r="3" spans="1:14" s="8" customFormat="1" x14ac:dyDescent="0.25">
      <c r="A3" s="89"/>
      <c r="B3" s="90"/>
      <c r="C3" s="90"/>
      <c r="D3" s="90"/>
      <c r="E3" s="222"/>
      <c r="F3" s="91"/>
      <c r="G3" s="91"/>
      <c r="H3" s="91"/>
      <c r="I3" s="90"/>
      <c r="J3" s="90"/>
      <c r="K3" s="90"/>
    </row>
    <row r="4" spans="1:14" s="75" customFormat="1" x14ac:dyDescent="0.25">
      <c r="A4" s="92" t="s">
        <v>56</v>
      </c>
      <c r="B4" s="90"/>
      <c r="C4" s="93" t="str">
        <f>Deckblatt!B10</f>
        <v>Sicherheitsdienstleistungen</v>
      </c>
      <c r="D4" s="94"/>
      <c r="E4" s="223"/>
      <c r="F4" s="95"/>
      <c r="G4" s="95"/>
      <c r="H4" s="84"/>
      <c r="I4" s="84"/>
      <c r="J4" s="29" t="s">
        <v>17</v>
      </c>
      <c r="K4" s="96">
        <f>Deckblatt!C28</f>
        <v>46447</v>
      </c>
    </row>
    <row r="5" spans="1:14" s="75" customFormat="1" x14ac:dyDescent="0.25">
      <c r="A5" s="92"/>
      <c r="B5" s="90"/>
      <c r="C5" s="90"/>
      <c r="D5" s="84"/>
      <c r="E5" s="222"/>
      <c r="F5" s="90"/>
      <c r="G5" s="90"/>
      <c r="H5" s="84"/>
      <c r="I5" s="84"/>
      <c r="J5" s="29" t="s">
        <v>18</v>
      </c>
      <c r="K5" s="96" t="str">
        <f>Deckblatt!C29</f>
        <v>Erstausstellung</v>
      </c>
    </row>
    <row r="6" spans="1:14" s="75" customFormat="1" x14ac:dyDescent="0.25">
      <c r="A6" s="26" t="s">
        <v>22</v>
      </c>
      <c r="B6" s="22"/>
      <c r="C6" s="90" t="str">
        <f>Deckblatt!B12</f>
        <v>TEK2605027</v>
      </c>
      <c r="D6" s="90"/>
      <c r="E6" s="224"/>
      <c r="F6" s="95"/>
      <c r="G6" s="95"/>
      <c r="H6" s="84"/>
      <c r="I6" s="84"/>
      <c r="J6" s="29" t="s">
        <v>20</v>
      </c>
      <c r="K6" s="96">
        <f>Deckblatt!C30</f>
        <v>48638</v>
      </c>
    </row>
    <row r="7" spans="1:14" s="8" customFormat="1" x14ac:dyDescent="0.25">
      <c r="A7" s="97"/>
      <c r="B7" s="90"/>
      <c r="C7" s="90"/>
      <c r="D7" s="90"/>
      <c r="E7" s="222"/>
      <c r="F7" s="98"/>
      <c r="G7" s="98"/>
      <c r="H7" s="98"/>
      <c r="I7" s="98"/>
      <c r="J7" s="90"/>
      <c r="K7" s="90"/>
    </row>
    <row r="8" spans="1:14" s="75" customFormat="1" x14ac:dyDescent="0.25">
      <c r="A8" s="92" t="s">
        <v>23</v>
      </c>
      <c r="B8" s="93" t="s">
        <v>24</v>
      </c>
      <c r="C8" s="99" t="str">
        <f>Deckblatt!B20</f>
        <v>name</v>
      </c>
      <c r="D8" s="100"/>
      <c r="E8" s="223"/>
      <c r="F8" s="90"/>
      <c r="G8" s="90"/>
      <c r="H8" s="90"/>
      <c r="I8" s="84"/>
      <c r="J8" s="84"/>
      <c r="K8" s="84"/>
    </row>
    <row r="9" spans="1:14" s="75" customFormat="1" x14ac:dyDescent="0.25">
      <c r="A9" s="92"/>
      <c r="B9" s="93" t="s">
        <v>25</v>
      </c>
      <c r="C9" s="99" t="str">
        <f>Deckblatt!B21</f>
        <v>xstraße</v>
      </c>
      <c r="D9" s="100"/>
      <c r="E9" s="223"/>
      <c r="F9" s="84"/>
      <c r="G9" s="84"/>
      <c r="H9" s="84"/>
      <c r="I9" s="84"/>
      <c r="J9" s="84"/>
      <c r="K9" s="84"/>
    </row>
    <row r="10" spans="1:14" s="75" customFormat="1" x14ac:dyDescent="0.25">
      <c r="A10" s="92"/>
      <c r="B10" s="93" t="s">
        <v>26</v>
      </c>
      <c r="C10" s="99" t="str">
        <f>Deckblatt!B22</f>
        <v>xort</v>
      </c>
      <c r="D10" s="100"/>
      <c r="E10" s="223"/>
      <c r="F10" s="84"/>
      <c r="G10" s="84"/>
      <c r="H10" s="84"/>
      <c r="I10" s="84"/>
      <c r="J10" s="84"/>
      <c r="K10" s="84"/>
    </row>
    <row r="11" spans="1:14" s="75" customFormat="1" x14ac:dyDescent="0.2">
      <c r="A11" s="92" t="s">
        <v>27</v>
      </c>
      <c r="B11" s="101" t="s">
        <v>28</v>
      </c>
      <c r="C11" s="99" t="str">
        <f>Deckblatt!C25</f>
        <v>xname</v>
      </c>
      <c r="D11" s="100"/>
      <c r="E11" s="223"/>
      <c r="F11" s="84"/>
      <c r="G11" s="84"/>
      <c r="H11" s="84"/>
      <c r="I11" s="84"/>
      <c r="J11" s="102"/>
      <c r="K11" s="103"/>
      <c r="L11" s="78"/>
      <c r="M11" s="79"/>
      <c r="N11" s="79"/>
    </row>
    <row r="12" spans="1:14" s="75" customFormat="1" x14ac:dyDescent="0.2">
      <c r="A12" s="104"/>
      <c r="B12" s="101" t="s">
        <v>29</v>
      </c>
      <c r="C12" s="99" t="str">
        <f>Deckblatt!C26</f>
        <v>xtelefon</v>
      </c>
      <c r="D12" s="100"/>
      <c r="E12" s="223"/>
      <c r="F12" s="102"/>
      <c r="G12" s="102"/>
      <c r="H12" s="102"/>
      <c r="I12" s="84"/>
      <c r="J12" s="97"/>
      <c r="K12" s="97"/>
      <c r="L12" s="77"/>
      <c r="M12" s="77"/>
      <c r="N12" s="77"/>
    </row>
    <row r="13" spans="1:14" s="75" customFormat="1" x14ac:dyDescent="0.25">
      <c r="A13" s="84"/>
      <c r="B13" s="84"/>
      <c r="C13" s="84"/>
      <c r="D13" s="84"/>
      <c r="E13" s="220"/>
      <c r="F13" s="84"/>
      <c r="G13" s="84"/>
      <c r="H13" s="84"/>
      <c r="I13" s="105"/>
      <c r="J13" s="97"/>
      <c r="K13" s="97"/>
      <c r="L13" s="77"/>
      <c r="M13" s="77"/>
      <c r="N13" s="77"/>
    </row>
    <row r="14" spans="1:14" s="80" customFormat="1" ht="98.25" customHeight="1" x14ac:dyDescent="0.25">
      <c r="A14" s="236" t="s">
        <v>30</v>
      </c>
      <c r="B14" s="238" t="s">
        <v>178</v>
      </c>
      <c r="C14" s="239"/>
      <c r="D14" s="203" t="s">
        <v>92</v>
      </c>
      <c r="E14" s="240" t="s">
        <v>93</v>
      </c>
      <c r="F14" s="242" t="s">
        <v>183</v>
      </c>
      <c r="G14" s="243"/>
      <c r="H14" s="244"/>
      <c r="I14" s="245" t="s">
        <v>177</v>
      </c>
      <c r="J14" s="243"/>
      <c r="K14" s="244"/>
    </row>
    <row r="15" spans="1:14" s="81" customFormat="1" ht="25.5" x14ac:dyDescent="0.25">
      <c r="A15" s="237"/>
      <c r="B15" s="106" t="s">
        <v>58</v>
      </c>
      <c r="C15" s="106" t="s">
        <v>106</v>
      </c>
      <c r="D15" s="107" t="s">
        <v>57</v>
      </c>
      <c r="E15" s="241"/>
      <c r="F15" s="108" t="s">
        <v>51</v>
      </c>
      <c r="G15" s="108" t="s">
        <v>52</v>
      </c>
      <c r="H15" s="108" t="s">
        <v>53</v>
      </c>
      <c r="I15" s="108" t="s">
        <v>51</v>
      </c>
      <c r="J15" s="108" t="s">
        <v>52</v>
      </c>
      <c r="K15" s="108" t="s">
        <v>53</v>
      </c>
    </row>
    <row r="16" spans="1:14" ht="30" customHeight="1" x14ac:dyDescent="0.25">
      <c r="A16" s="109"/>
      <c r="B16" s="110"/>
      <c r="C16" s="110" t="s">
        <v>54</v>
      </c>
      <c r="D16" s="200"/>
      <c r="E16" s="225">
        <f>E25+E33+E38+E47+E52+E58+E63+E65</f>
        <v>139435</v>
      </c>
      <c r="F16" s="111">
        <f>F25+F33+F38+F47+F52+F58+F63+F65</f>
        <v>0</v>
      </c>
      <c r="G16" s="111">
        <f>G25+G33+G38+G47+G52+G58+G63+G65</f>
        <v>0</v>
      </c>
      <c r="H16" s="111">
        <f>H25+H33+H38+H47+H52+H58+H63+H65</f>
        <v>0</v>
      </c>
      <c r="I16" s="111">
        <f>I25+I33+I38+I47+I52+I58+I63+I65</f>
        <v>0</v>
      </c>
      <c r="J16" s="111">
        <f>J25+J33+J38+J47+J52+J58+J63+J65</f>
        <v>0</v>
      </c>
      <c r="K16" s="111">
        <f>K25+K33+K38+K47+K52+K58+K63+K65</f>
        <v>0</v>
      </c>
    </row>
    <row r="17" spans="1:12" ht="30" customHeight="1" x14ac:dyDescent="0.25">
      <c r="A17" s="264">
        <v>1</v>
      </c>
      <c r="B17" s="113" t="s">
        <v>71</v>
      </c>
      <c r="C17" s="112" t="s">
        <v>135</v>
      </c>
      <c r="D17" s="201">
        <v>0</v>
      </c>
      <c r="E17" s="226">
        <v>2555</v>
      </c>
      <c r="F17" s="118">
        <f>D17*E17</f>
        <v>0</v>
      </c>
      <c r="G17" s="118">
        <f>F17*19/100</f>
        <v>0</v>
      </c>
      <c r="H17" s="118">
        <f>F17+G17</f>
        <v>0</v>
      </c>
      <c r="I17" s="118">
        <f>F17/12</f>
        <v>0</v>
      </c>
      <c r="J17" s="118">
        <f>G17/12</f>
        <v>0</v>
      </c>
      <c r="K17" s="118">
        <f>H17/12</f>
        <v>0</v>
      </c>
      <c r="L17" s="206"/>
    </row>
    <row r="18" spans="1:12" ht="30" customHeight="1" x14ac:dyDescent="0.25">
      <c r="A18" s="264">
        <v>2</v>
      </c>
      <c r="B18" s="113" t="s">
        <v>72</v>
      </c>
      <c r="C18" s="115" t="s">
        <v>136</v>
      </c>
      <c r="D18" s="201">
        <v>0</v>
      </c>
      <c r="E18" s="226">
        <v>8760</v>
      </c>
      <c r="F18" s="118">
        <f t="shared" ref="F18" si="0">D18*E18</f>
        <v>0</v>
      </c>
      <c r="G18" s="118">
        <f t="shared" ref="G18" si="1">F18*19/100</f>
        <v>0</v>
      </c>
      <c r="H18" s="118">
        <f t="shared" ref="H18" si="2">F18+G18</f>
        <v>0</v>
      </c>
      <c r="I18" s="118">
        <f t="shared" ref="I18" si="3">F18/12</f>
        <v>0</v>
      </c>
      <c r="J18" s="118">
        <f t="shared" ref="J18" si="4">G18/12</f>
        <v>0</v>
      </c>
      <c r="K18" s="118">
        <f t="shared" ref="K18" si="5">H18/12</f>
        <v>0</v>
      </c>
      <c r="L18" s="206"/>
    </row>
    <row r="19" spans="1:12" ht="30" customHeight="1" x14ac:dyDescent="0.25">
      <c r="A19" s="264">
        <v>3</v>
      </c>
      <c r="B19" s="113" t="s">
        <v>73</v>
      </c>
      <c r="C19" s="112" t="s">
        <v>137</v>
      </c>
      <c r="D19" s="201">
        <v>0</v>
      </c>
      <c r="E19" s="226">
        <v>1700</v>
      </c>
      <c r="F19" s="118">
        <f t="shared" ref="F19:F29" si="6">D19*E19</f>
        <v>0</v>
      </c>
      <c r="G19" s="118">
        <f t="shared" ref="G19:G29" si="7">F19*19/100</f>
        <v>0</v>
      </c>
      <c r="H19" s="118">
        <f t="shared" ref="H19:H29" si="8">F19+G19</f>
        <v>0</v>
      </c>
      <c r="I19" s="219"/>
      <c r="J19" s="219"/>
      <c r="K19" s="219"/>
      <c r="L19" s="206"/>
    </row>
    <row r="20" spans="1:12" ht="30" customHeight="1" x14ac:dyDescent="0.25">
      <c r="A20" s="264">
        <v>4</v>
      </c>
      <c r="B20" s="113" t="s">
        <v>100</v>
      </c>
      <c r="C20" s="112" t="s">
        <v>138</v>
      </c>
      <c r="D20" s="201">
        <v>0</v>
      </c>
      <c r="E20" s="226">
        <v>36</v>
      </c>
      <c r="F20" s="118">
        <f t="shared" si="6"/>
        <v>0</v>
      </c>
      <c r="G20" s="118">
        <f t="shared" si="7"/>
        <v>0</v>
      </c>
      <c r="H20" s="118">
        <f t="shared" si="8"/>
        <v>0</v>
      </c>
      <c r="I20" s="219"/>
      <c r="J20" s="219"/>
      <c r="K20" s="219"/>
      <c r="L20" s="206"/>
    </row>
    <row r="21" spans="1:12" ht="30" customHeight="1" x14ac:dyDescent="0.25">
      <c r="A21" s="264">
        <v>5</v>
      </c>
      <c r="B21" s="113" t="s">
        <v>146</v>
      </c>
      <c r="C21" s="112" t="s">
        <v>139</v>
      </c>
      <c r="D21" s="201">
        <v>0</v>
      </c>
      <c r="E21" s="226">
        <v>3285</v>
      </c>
      <c r="F21" s="118">
        <f t="shared" si="6"/>
        <v>0</v>
      </c>
      <c r="G21" s="118">
        <f t="shared" si="7"/>
        <v>0</v>
      </c>
      <c r="H21" s="118">
        <f t="shared" si="8"/>
        <v>0</v>
      </c>
      <c r="I21" s="118">
        <f t="shared" ref="I21" si="9">F21/12</f>
        <v>0</v>
      </c>
      <c r="J21" s="118">
        <f t="shared" ref="J21" si="10">G21/12</f>
        <v>0</v>
      </c>
      <c r="K21" s="118">
        <f t="shared" ref="K21" si="11">H21/12</f>
        <v>0</v>
      </c>
      <c r="L21" s="206"/>
    </row>
    <row r="22" spans="1:12" ht="30" customHeight="1" x14ac:dyDescent="0.25">
      <c r="A22" s="264">
        <v>6</v>
      </c>
      <c r="B22" s="113" t="s">
        <v>147</v>
      </c>
      <c r="C22" s="112" t="s">
        <v>140</v>
      </c>
      <c r="D22" s="201">
        <v>0</v>
      </c>
      <c r="E22" s="226">
        <v>6136</v>
      </c>
      <c r="F22" s="118">
        <f t="shared" ref="F22" si="12">D22*E22</f>
        <v>0</v>
      </c>
      <c r="G22" s="118">
        <f t="shared" ref="G22" si="13">F22*19/100</f>
        <v>0</v>
      </c>
      <c r="H22" s="118">
        <f t="shared" ref="H22" si="14">F22+G22</f>
        <v>0</v>
      </c>
      <c r="I22" s="118">
        <f t="shared" ref="I22" si="15">F22/12</f>
        <v>0</v>
      </c>
      <c r="J22" s="118">
        <f t="shared" ref="J22" si="16">G22/12</f>
        <v>0</v>
      </c>
      <c r="K22" s="118">
        <f t="shared" ref="K22" si="17">H22/12</f>
        <v>0</v>
      </c>
      <c r="L22" s="206"/>
    </row>
    <row r="23" spans="1:12" ht="30" customHeight="1" x14ac:dyDescent="0.25">
      <c r="A23" s="264">
        <v>7</v>
      </c>
      <c r="B23" s="113" t="s">
        <v>148</v>
      </c>
      <c r="C23" s="112" t="s">
        <v>186</v>
      </c>
      <c r="D23" s="201">
        <v>0</v>
      </c>
      <c r="E23" s="226">
        <v>500</v>
      </c>
      <c r="F23" s="118">
        <f t="shared" si="6"/>
        <v>0</v>
      </c>
      <c r="G23" s="118">
        <f t="shared" si="7"/>
        <v>0</v>
      </c>
      <c r="H23" s="118">
        <f t="shared" si="8"/>
        <v>0</v>
      </c>
      <c r="I23" s="219"/>
      <c r="J23" s="219"/>
      <c r="K23" s="219"/>
      <c r="L23" s="206"/>
    </row>
    <row r="24" spans="1:12" ht="30" customHeight="1" x14ac:dyDescent="0.25">
      <c r="A24" s="264">
        <v>8</v>
      </c>
      <c r="B24" s="113" t="s">
        <v>149</v>
      </c>
      <c r="C24" s="112" t="s">
        <v>187</v>
      </c>
      <c r="D24" s="201">
        <v>0</v>
      </c>
      <c r="E24" s="226">
        <v>36</v>
      </c>
      <c r="F24" s="118">
        <f t="shared" si="6"/>
        <v>0</v>
      </c>
      <c r="G24" s="118">
        <f t="shared" si="7"/>
        <v>0</v>
      </c>
      <c r="H24" s="118">
        <f t="shared" si="8"/>
        <v>0</v>
      </c>
      <c r="I24" s="219"/>
      <c r="J24" s="219"/>
      <c r="K24" s="219"/>
      <c r="L24" s="206"/>
    </row>
    <row r="25" spans="1:12" ht="30" customHeight="1" x14ac:dyDescent="0.25">
      <c r="A25" s="265"/>
      <c r="B25" s="114" t="s">
        <v>189</v>
      </c>
      <c r="C25" s="114" t="s">
        <v>60</v>
      </c>
      <c r="D25" s="202"/>
      <c r="E25" s="227">
        <f t="shared" ref="E25:K25" si="18">SUM(E17:E24)</f>
        <v>23008</v>
      </c>
      <c r="F25" s="119">
        <f t="shared" si="18"/>
        <v>0</v>
      </c>
      <c r="G25" s="119">
        <f t="shared" si="18"/>
        <v>0</v>
      </c>
      <c r="H25" s="119">
        <f t="shared" si="18"/>
        <v>0</v>
      </c>
      <c r="I25" s="119">
        <f t="shared" si="18"/>
        <v>0</v>
      </c>
      <c r="J25" s="119">
        <f t="shared" si="18"/>
        <v>0</v>
      </c>
      <c r="K25" s="119">
        <f t="shared" si="18"/>
        <v>0</v>
      </c>
      <c r="L25" s="206"/>
    </row>
    <row r="26" spans="1:12" ht="30" customHeight="1" x14ac:dyDescent="0.25">
      <c r="A26" s="264">
        <v>9</v>
      </c>
      <c r="B26" s="113" t="s">
        <v>74</v>
      </c>
      <c r="C26" s="112" t="s">
        <v>143</v>
      </c>
      <c r="D26" s="201">
        <v>0</v>
      </c>
      <c r="E26" s="226">
        <v>2920</v>
      </c>
      <c r="F26" s="118">
        <f t="shared" si="6"/>
        <v>0</v>
      </c>
      <c r="G26" s="118">
        <f t="shared" si="7"/>
        <v>0</v>
      </c>
      <c r="H26" s="118">
        <f t="shared" si="8"/>
        <v>0</v>
      </c>
      <c r="I26" s="118">
        <f t="shared" ref="I26:I28" si="19">F26/12</f>
        <v>0</v>
      </c>
      <c r="J26" s="118">
        <f t="shared" ref="J26:J28" si="20">G26/12</f>
        <v>0</v>
      </c>
      <c r="K26" s="118">
        <f t="shared" ref="K26:K28" si="21">H26/12</f>
        <v>0</v>
      </c>
      <c r="L26" s="206"/>
    </row>
    <row r="27" spans="1:12" ht="30" customHeight="1" x14ac:dyDescent="0.25">
      <c r="A27" s="264">
        <v>10</v>
      </c>
      <c r="B27" s="113" t="s">
        <v>101</v>
      </c>
      <c r="C27" s="266" t="s">
        <v>145</v>
      </c>
      <c r="D27" s="201">
        <v>0</v>
      </c>
      <c r="E27" s="226">
        <v>8760</v>
      </c>
      <c r="F27" s="118">
        <f t="shared" ref="F27" si="22">D27*E27</f>
        <v>0</v>
      </c>
      <c r="G27" s="118">
        <f t="shared" ref="G27" si="23">F27*19/100</f>
        <v>0</v>
      </c>
      <c r="H27" s="118">
        <f t="shared" ref="H27" si="24">F27+G27</f>
        <v>0</v>
      </c>
      <c r="I27" s="118">
        <f t="shared" ref="I27" si="25">F27/12</f>
        <v>0</v>
      </c>
      <c r="J27" s="118">
        <f t="shared" ref="J27" si="26">G27/12</f>
        <v>0</v>
      </c>
      <c r="K27" s="118">
        <f t="shared" ref="K27" si="27">H27/12</f>
        <v>0</v>
      </c>
      <c r="L27" s="206"/>
    </row>
    <row r="28" spans="1:12" ht="30" customHeight="1" x14ac:dyDescent="0.25">
      <c r="A28" s="264">
        <v>11</v>
      </c>
      <c r="B28" s="113" t="s">
        <v>75</v>
      </c>
      <c r="C28" s="266" t="s">
        <v>144</v>
      </c>
      <c r="D28" s="201">
        <v>0</v>
      </c>
      <c r="E28" s="226">
        <v>5840</v>
      </c>
      <c r="F28" s="118">
        <f t="shared" si="6"/>
        <v>0</v>
      </c>
      <c r="G28" s="118">
        <f t="shared" si="7"/>
        <v>0</v>
      </c>
      <c r="H28" s="118">
        <f t="shared" si="8"/>
        <v>0</v>
      </c>
      <c r="I28" s="118">
        <f t="shared" si="19"/>
        <v>0</v>
      </c>
      <c r="J28" s="118">
        <f t="shared" si="20"/>
        <v>0</v>
      </c>
      <c r="K28" s="118">
        <f t="shared" si="21"/>
        <v>0</v>
      </c>
      <c r="L28" s="206"/>
    </row>
    <row r="29" spans="1:12" ht="30" customHeight="1" x14ac:dyDescent="0.25">
      <c r="A29" s="264">
        <v>12</v>
      </c>
      <c r="B29" s="113" t="s">
        <v>76</v>
      </c>
      <c r="C29" s="112" t="s">
        <v>142</v>
      </c>
      <c r="D29" s="201">
        <v>0</v>
      </c>
      <c r="E29" s="226">
        <v>120</v>
      </c>
      <c r="F29" s="118">
        <f t="shared" si="6"/>
        <v>0</v>
      </c>
      <c r="G29" s="118">
        <f t="shared" si="7"/>
        <v>0</v>
      </c>
      <c r="H29" s="118">
        <f t="shared" si="8"/>
        <v>0</v>
      </c>
      <c r="I29" s="219"/>
      <c r="J29" s="219"/>
      <c r="K29" s="219"/>
      <c r="L29" s="206"/>
    </row>
    <row r="30" spans="1:12" ht="30" customHeight="1" x14ac:dyDescent="0.25">
      <c r="A30" s="264">
        <v>13</v>
      </c>
      <c r="B30" s="113" t="s">
        <v>150</v>
      </c>
      <c r="C30" s="112" t="s">
        <v>129</v>
      </c>
      <c r="D30" s="201">
        <v>0</v>
      </c>
      <c r="E30" s="226">
        <v>150</v>
      </c>
      <c r="F30" s="118">
        <f t="shared" ref="F30:F32" si="28">D30*E30</f>
        <v>0</v>
      </c>
      <c r="G30" s="118">
        <f t="shared" ref="G30:G32" si="29">F30*19/100</f>
        <v>0</v>
      </c>
      <c r="H30" s="118">
        <f t="shared" ref="H30:H32" si="30">F30+G30</f>
        <v>0</v>
      </c>
      <c r="I30" s="219"/>
      <c r="J30" s="219"/>
      <c r="K30" s="219"/>
      <c r="L30" s="206"/>
    </row>
    <row r="31" spans="1:12" ht="30" customHeight="1" x14ac:dyDescent="0.25">
      <c r="A31" s="264">
        <v>14</v>
      </c>
      <c r="B31" s="113" t="s">
        <v>151</v>
      </c>
      <c r="C31" s="112" t="s">
        <v>130</v>
      </c>
      <c r="D31" s="201">
        <v>0</v>
      </c>
      <c r="E31" s="226">
        <v>240</v>
      </c>
      <c r="F31" s="118">
        <f t="shared" ref="F31" si="31">D31*E31</f>
        <v>0</v>
      </c>
      <c r="G31" s="118">
        <f t="shared" ref="G31" si="32">F31*19/100</f>
        <v>0</v>
      </c>
      <c r="H31" s="118">
        <f t="shared" ref="H31" si="33">F31+G31</f>
        <v>0</v>
      </c>
      <c r="I31" s="219"/>
      <c r="J31" s="219"/>
      <c r="K31" s="219"/>
      <c r="L31" s="206"/>
    </row>
    <row r="32" spans="1:12" ht="30" customHeight="1" x14ac:dyDescent="0.25">
      <c r="A32" s="264">
        <v>15</v>
      </c>
      <c r="B32" s="113" t="s">
        <v>152</v>
      </c>
      <c r="C32" s="112" t="s">
        <v>131</v>
      </c>
      <c r="D32" s="201">
        <v>0</v>
      </c>
      <c r="E32" s="226">
        <v>800</v>
      </c>
      <c r="F32" s="118">
        <f t="shared" si="28"/>
        <v>0</v>
      </c>
      <c r="G32" s="118">
        <f t="shared" si="29"/>
        <v>0</v>
      </c>
      <c r="H32" s="118">
        <f t="shared" si="30"/>
        <v>0</v>
      </c>
      <c r="I32" s="219"/>
      <c r="J32" s="219"/>
      <c r="K32" s="219"/>
      <c r="L32" s="206"/>
    </row>
    <row r="33" spans="1:12" ht="30" customHeight="1" x14ac:dyDescent="0.25">
      <c r="A33" s="265"/>
      <c r="B33" s="114" t="s">
        <v>153</v>
      </c>
      <c r="C33" s="114" t="s">
        <v>60</v>
      </c>
      <c r="D33" s="202"/>
      <c r="E33" s="227">
        <f t="shared" ref="E33:K33" si="34">SUM(E26:E32)</f>
        <v>18830</v>
      </c>
      <c r="F33" s="119">
        <f t="shared" si="34"/>
        <v>0</v>
      </c>
      <c r="G33" s="119">
        <f t="shared" si="34"/>
        <v>0</v>
      </c>
      <c r="H33" s="119">
        <f t="shared" si="34"/>
        <v>0</v>
      </c>
      <c r="I33" s="119">
        <f t="shared" si="34"/>
        <v>0</v>
      </c>
      <c r="J33" s="119">
        <f t="shared" si="34"/>
        <v>0</v>
      </c>
      <c r="K33" s="119">
        <f t="shared" si="34"/>
        <v>0</v>
      </c>
      <c r="L33" s="206"/>
    </row>
    <row r="34" spans="1:12" ht="30" customHeight="1" x14ac:dyDescent="0.25">
      <c r="A34" s="264">
        <v>17</v>
      </c>
      <c r="B34" s="113" t="s">
        <v>104</v>
      </c>
      <c r="C34" s="112" t="s">
        <v>143</v>
      </c>
      <c r="D34" s="201">
        <v>0</v>
      </c>
      <c r="E34" s="226">
        <v>548</v>
      </c>
      <c r="F34" s="118">
        <f t="shared" ref="F34:F37" si="35">D34*E34</f>
        <v>0</v>
      </c>
      <c r="G34" s="118">
        <f t="shared" ref="G34:G37" si="36">F34*19/100</f>
        <v>0</v>
      </c>
      <c r="H34" s="118">
        <f t="shared" ref="H34:H37" si="37">F34+G34</f>
        <v>0</v>
      </c>
      <c r="I34" s="118">
        <f t="shared" ref="I34" si="38">F34/12</f>
        <v>0</v>
      </c>
      <c r="J34" s="118">
        <f t="shared" ref="J34" si="39">G34/12</f>
        <v>0</v>
      </c>
      <c r="K34" s="118">
        <f t="shared" ref="K34" si="40">H34/12</f>
        <v>0</v>
      </c>
      <c r="L34" s="206"/>
    </row>
    <row r="35" spans="1:12" ht="30" customHeight="1" x14ac:dyDescent="0.25">
      <c r="A35" s="264">
        <v>18</v>
      </c>
      <c r="B35" s="113" t="s">
        <v>77</v>
      </c>
      <c r="C35" s="112" t="s">
        <v>145</v>
      </c>
      <c r="D35" s="201">
        <v>0</v>
      </c>
      <c r="E35" s="226">
        <v>8760</v>
      </c>
      <c r="F35" s="118">
        <f t="shared" ref="F35" si="41">D35*E35</f>
        <v>0</v>
      </c>
      <c r="G35" s="118">
        <f t="shared" ref="G35" si="42">F35*19/100</f>
        <v>0</v>
      </c>
      <c r="H35" s="118">
        <f t="shared" ref="H35" si="43">F35+G35</f>
        <v>0</v>
      </c>
      <c r="I35" s="118">
        <f t="shared" ref="I35" si="44">F35/12</f>
        <v>0</v>
      </c>
      <c r="J35" s="118">
        <f t="shared" ref="J35" si="45">G35/12</f>
        <v>0</v>
      </c>
      <c r="K35" s="118">
        <f t="shared" ref="K35" si="46">H35/12</f>
        <v>0</v>
      </c>
      <c r="L35" s="206"/>
    </row>
    <row r="36" spans="1:12" ht="30" customHeight="1" x14ac:dyDescent="0.25">
      <c r="A36" s="264">
        <v>19</v>
      </c>
      <c r="B36" s="113" t="s">
        <v>78</v>
      </c>
      <c r="C36" s="112" t="s">
        <v>141</v>
      </c>
      <c r="D36" s="201">
        <v>0</v>
      </c>
      <c r="E36" s="226">
        <v>650</v>
      </c>
      <c r="F36" s="118">
        <f t="shared" si="35"/>
        <v>0</v>
      </c>
      <c r="G36" s="118">
        <f t="shared" si="36"/>
        <v>0</v>
      </c>
      <c r="H36" s="118">
        <f t="shared" si="37"/>
        <v>0</v>
      </c>
      <c r="I36" s="219"/>
      <c r="J36" s="219"/>
      <c r="K36" s="219"/>
      <c r="L36" s="206"/>
    </row>
    <row r="37" spans="1:12" ht="30" customHeight="1" x14ac:dyDescent="0.25">
      <c r="A37" s="264">
        <v>20</v>
      </c>
      <c r="B37" s="113" t="s">
        <v>79</v>
      </c>
      <c r="C37" s="112" t="s">
        <v>142</v>
      </c>
      <c r="D37" s="201">
        <v>0</v>
      </c>
      <c r="E37" s="226">
        <v>72</v>
      </c>
      <c r="F37" s="118">
        <f t="shared" si="35"/>
        <v>0</v>
      </c>
      <c r="G37" s="118">
        <f t="shared" si="36"/>
        <v>0</v>
      </c>
      <c r="H37" s="118">
        <f t="shared" si="37"/>
        <v>0</v>
      </c>
      <c r="I37" s="219"/>
      <c r="J37" s="219"/>
      <c r="K37" s="219"/>
      <c r="L37" s="206"/>
    </row>
    <row r="38" spans="1:12" ht="30" customHeight="1" x14ac:dyDescent="0.25">
      <c r="A38" s="265"/>
      <c r="B38" s="114" t="s">
        <v>105</v>
      </c>
      <c r="C38" s="114" t="s">
        <v>60</v>
      </c>
      <c r="D38" s="202"/>
      <c r="E38" s="227">
        <f>SUM(E34:E37)</f>
        <v>10030</v>
      </c>
      <c r="F38" s="119">
        <f>SUM(F34:F37)</f>
        <v>0</v>
      </c>
      <c r="G38" s="119">
        <f t="shared" ref="G38:K38" si="47">SUM(G34:G37)</f>
        <v>0</v>
      </c>
      <c r="H38" s="119">
        <f t="shared" si="47"/>
        <v>0</v>
      </c>
      <c r="I38" s="119">
        <f t="shared" si="47"/>
        <v>0</v>
      </c>
      <c r="J38" s="119">
        <f t="shared" si="47"/>
        <v>0</v>
      </c>
      <c r="K38" s="119">
        <f t="shared" si="47"/>
        <v>0</v>
      </c>
      <c r="L38" s="206"/>
    </row>
    <row r="39" spans="1:12" ht="30" customHeight="1" x14ac:dyDescent="0.25">
      <c r="A39" s="264">
        <v>21</v>
      </c>
      <c r="B39" s="113" t="s">
        <v>80</v>
      </c>
      <c r="C39" s="112" t="s">
        <v>158</v>
      </c>
      <c r="D39" s="201">
        <v>0</v>
      </c>
      <c r="E39" s="226">
        <v>17520</v>
      </c>
      <c r="F39" s="118">
        <f t="shared" ref="F39:F46" si="48">D39*E39</f>
        <v>0</v>
      </c>
      <c r="G39" s="118">
        <f t="shared" ref="G39:G46" si="49">F39*19/100</f>
        <v>0</v>
      </c>
      <c r="H39" s="118">
        <f t="shared" ref="H39:H46" si="50">F39+G39</f>
        <v>0</v>
      </c>
      <c r="I39" s="118">
        <f t="shared" ref="I39:I44" si="51">F39/12</f>
        <v>0</v>
      </c>
      <c r="J39" s="118">
        <f t="shared" ref="J39:J44" si="52">G39/12</f>
        <v>0</v>
      </c>
      <c r="K39" s="118">
        <f t="shared" ref="K39:K44" si="53">H39/12</f>
        <v>0</v>
      </c>
      <c r="L39" s="206"/>
    </row>
    <row r="40" spans="1:12" ht="30" customHeight="1" x14ac:dyDescent="0.25">
      <c r="A40" s="264">
        <v>22</v>
      </c>
      <c r="B40" s="113" t="s">
        <v>81</v>
      </c>
      <c r="C40" s="112" t="s">
        <v>159</v>
      </c>
      <c r="D40" s="201">
        <v>0</v>
      </c>
      <c r="E40" s="226">
        <v>9860</v>
      </c>
      <c r="F40" s="118">
        <f t="shared" ref="F40:F41" si="54">D40*E40</f>
        <v>0</v>
      </c>
      <c r="G40" s="118">
        <f t="shared" ref="G40:G41" si="55">F40*19/100</f>
        <v>0</v>
      </c>
      <c r="H40" s="118">
        <f t="shared" ref="H40:H41" si="56">F40+G40</f>
        <v>0</v>
      </c>
      <c r="I40" s="118">
        <f t="shared" ref="I40" si="57">F40/12</f>
        <v>0</v>
      </c>
      <c r="J40" s="118">
        <f t="shared" ref="J40" si="58">G40/12</f>
        <v>0</v>
      </c>
      <c r="K40" s="118">
        <f t="shared" ref="K40" si="59">H40/12</f>
        <v>0</v>
      </c>
      <c r="L40" s="206"/>
    </row>
    <row r="41" spans="1:12" ht="30" customHeight="1" x14ac:dyDescent="0.25">
      <c r="A41" s="264">
        <v>23</v>
      </c>
      <c r="B41" s="113" t="s">
        <v>82</v>
      </c>
      <c r="C41" s="112" t="s">
        <v>160</v>
      </c>
      <c r="D41" s="201">
        <v>0</v>
      </c>
      <c r="E41" s="226">
        <v>2000</v>
      </c>
      <c r="F41" s="118">
        <f t="shared" si="54"/>
        <v>0</v>
      </c>
      <c r="G41" s="118">
        <f t="shared" si="55"/>
        <v>0</v>
      </c>
      <c r="H41" s="118">
        <f t="shared" si="56"/>
        <v>0</v>
      </c>
      <c r="I41" s="219"/>
      <c r="J41" s="219"/>
      <c r="K41" s="219"/>
      <c r="L41" s="206"/>
    </row>
    <row r="42" spans="1:12" ht="30" customHeight="1" x14ac:dyDescent="0.25">
      <c r="A42" s="264">
        <v>24</v>
      </c>
      <c r="B42" s="113" t="s">
        <v>102</v>
      </c>
      <c r="C42" s="112" t="s">
        <v>161</v>
      </c>
      <c r="D42" s="201">
        <v>0</v>
      </c>
      <c r="E42" s="226">
        <v>270</v>
      </c>
      <c r="F42" s="118">
        <f t="shared" si="48"/>
        <v>0</v>
      </c>
      <c r="G42" s="118">
        <f t="shared" si="49"/>
        <v>0</v>
      </c>
      <c r="H42" s="118">
        <f t="shared" si="50"/>
        <v>0</v>
      </c>
      <c r="I42" s="219"/>
      <c r="J42" s="219"/>
      <c r="K42" s="219"/>
      <c r="L42" s="206"/>
    </row>
    <row r="43" spans="1:12" ht="30" customHeight="1" x14ac:dyDescent="0.25">
      <c r="A43" s="264">
        <v>25</v>
      </c>
      <c r="B43" s="113" t="s">
        <v>154</v>
      </c>
      <c r="C43" s="112" t="s">
        <v>162</v>
      </c>
      <c r="D43" s="201">
        <v>0</v>
      </c>
      <c r="E43" s="226">
        <v>91</v>
      </c>
      <c r="F43" s="118">
        <f t="shared" ref="F43" si="60">D43*E43</f>
        <v>0</v>
      </c>
      <c r="G43" s="118">
        <f t="shared" ref="G43" si="61">F43*19/100</f>
        <v>0</v>
      </c>
      <c r="H43" s="118">
        <f t="shared" ref="H43" si="62">F43+G43</f>
        <v>0</v>
      </c>
      <c r="I43" s="118">
        <f t="shared" ref="I43" si="63">F43/12</f>
        <v>0</v>
      </c>
      <c r="J43" s="118">
        <f t="shared" ref="J43" si="64">G43/12</f>
        <v>0</v>
      </c>
      <c r="K43" s="118">
        <f t="shared" ref="K43" si="65">H43/12</f>
        <v>0</v>
      </c>
      <c r="L43" s="206"/>
    </row>
    <row r="44" spans="1:12" ht="30" customHeight="1" x14ac:dyDescent="0.25">
      <c r="A44" s="264">
        <v>26</v>
      </c>
      <c r="B44" s="113" t="s">
        <v>155</v>
      </c>
      <c r="C44" s="112" t="s">
        <v>163</v>
      </c>
      <c r="D44" s="201">
        <v>0</v>
      </c>
      <c r="E44" s="226">
        <v>0</v>
      </c>
      <c r="F44" s="118">
        <f t="shared" ref="F44:F45" si="66">D44*E44</f>
        <v>0</v>
      </c>
      <c r="G44" s="118">
        <f t="shared" ref="G44:G45" si="67">F44*19/100</f>
        <v>0</v>
      </c>
      <c r="H44" s="118">
        <f t="shared" ref="H44:H45" si="68">F44+G44</f>
        <v>0</v>
      </c>
      <c r="I44" s="118">
        <f t="shared" si="51"/>
        <v>0</v>
      </c>
      <c r="J44" s="118">
        <f t="shared" si="52"/>
        <v>0</v>
      </c>
      <c r="K44" s="118">
        <f t="shared" si="53"/>
        <v>0</v>
      </c>
      <c r="L44" s="206"/>
    </row>
    <row r="45" spans="1:12" ht="30" customHeight="1" x14ac:dyDescent="0.25">
      <c r="A45" s="264">
        <v>27</v>
      </c>
      <c r="B45" s="113" t="s">
        <v>156</v>
      </c>
      <c r="C45" s="112" t="s">
        <v>164</v>
      </c>
      <c r="D45" s="201">
        <v>0</v>
      </c>
      <c r="E45" s="226">
        <v>0</v>
      </c>
      <c r="F45" s="118">
        <f t="shared" si="66"/>
        <v>0</v>
      </c>
      <c r="G45" s="118">
        <f t="shared" si="67"/>
        <v>0</v>
      </c>
      <c r="H45" s="118">
        <f t="shared" si="68"/>
        <v>0</v>
      </c>
      <c r="I45" s="219"/>
      <c r="J45" s="219"/>
      <c r="K45" s="219"/>
      <c r="L45" s="206"/>
    </row>
    <row r="46" spans="1:12" ht="30" customHeight="1" x14ac:dyDescent="0.25">
      <c r="A46" s="264">
        <v>28</v>
      </c>
      <c r="B46" s="113" t="s">
        <v>157</v>
      </c>
      <c r="C46" s="112" t="s">
        <v>165</v>
      </c>
      <c r="D46" s="201">
        <v>0</v>
      </c>
      <c r="E46" s="226">
        <v>90</v>
      </c>
      <c r="F46" s="118">
        <f t="shared" si="48"/>
        <v>0</v>
      </c>
      <c r="G46" s="118">
        <f t="shared" si="49"/>
        <v>0</v>
      </c>
      <c r="H46" s="118">
        <f t="shared" si="50"/>
        <v>0</v>
      </c>
      <c r="I46" s="219"/>
      <c r="J46" s="219"/>
      <c r="K46" s="219"/>
      <c r="L46" s="206"/>
    </row>
    <row r="47" spans="1:12" ht="30" customHeight="1" x14ac:dyDescent="0.25">
      <c r="A47" s="265"/>
      <c r="B47" s="114" t="s">
        <v>166</v>
      </c>
      <c r="C47" s="114" t="s">
        <v>60</v>
      </c>
      <c r="D47" s="202"/>
      <c r="E47" s="227">
        <f>SUM(E39:E46)</f>
        <v>29831</v>
      </c>
      <c r="F47" s="119">
        <f>SUM(F39:F46)</f>
        <v>0</v>
      </c>
      <c r="G47" s="119">
        <f t="shared" ref="G47:K47" si="69">SUM(G39:G46)</f>
        <v>0</v>
      </c>
      <c r="H47" s="119">
        <f t="shared" si="69"/>
        <v>0</v>
      </c>
      <c r="I47" s="119">
        <f t="shared" si="69"/>
        <v>0</v>
      </c>
      <c r="J47" s="119">
        <f t="shared" si="69"/>
        <v>0</v>
      </c>
      <c r="K47" s="119">
        <f t="shared" si="69"/>
        <v>0</v>
      </c>
      <c r="L47" s="206"/>
    </row>
    <row r="48" spans="1:12" ht="30" customHeight="1" x14ac:dyDescent="0.25">
      <c r="A48" s="264">
        <v>29</v>
      </c>
      <c r="B48" s="113" t="s">
        <v>168</v>
      </c>
      <c r="C48" s="112" t="s">
        <v>143</v>
      </c>
      <c r="D48" s="201">
        <v>0</v>
      </c>
      <c r="E48" s="226">
        <v>3650</v>
      </c>
      <c r="F48" s="118">
        <f t="shared" ref="F48:F51" si="70">D48*E48</f>
        <v>0</v>
      </c>
      <c r="G48" s="118">
        <f t="shared" ref="G48:G51" si="71">F48*19/100</f>
        <v>0</v>
      </c>
      <c r="H48" s="118">
        <f t="shared" ref="H48:H51" si="72">F48+G48</f>
        <v>0</v>
      </c>
      <c r="I48" s="118">
        <f t="shared" ref="I48" si="73">F48/12</f>
        <v>0</v>
      </c>
      <c r="J48" s="118">
        <f t="shared" ref="J48" si="74">G48/12</f>
        <v>0</v>
      </c>
      <c r="K48" s="118">
        <f t="shared" ref="K48" si="75">H48/12</f>
        <v>0</v>
      </c>
      <c r="L48" s="206"/>
    </row>
    <row r="49" spans="1:15" ht="30" customHeight="1" x14ac:dyDescent="0.25">
      <c r="A49" s="264">
        <v>30</v>
      </c>
      <c r="B49" s="113" t="s">
        <v>169</v>
      </c>
      <c r="C49" s="112" t="s">
        <v>145</v>
      </c>
      <c r="D49" s="201">
        <v>0</v>
      </c>
      <c r="E49" s="226">
        <v>8760</v>
      </c>
      <c r="F49" s="118">
        <f t="shared" ref="F49" si="76">D49*E49</f>
        <v>0</v>
      </c>
      <c r="G49" s="118">
        <f t="shared" ref="G49" si="77">F49*19/100</f>
        <v>0</v>
      </c>
      <c r="H49" s="118">
        <f t="shared" ref="H49" si="78">F49+G49</f>
        <v>0</v>
      </c>
      <c r="I49" s="118">
        <f t="shared" ref="I49" si="79">F49/12</f>
        <v>0</v>
      </c>
      <c r="J49" s="118">
        <f t="shared" ref="J49" si="80">G49/12</f>
        <v>0</v>
      </c>
      <c r="K49" s="118">
        <f t="shared" ref="K49" si="81">H49/12</f>
        <v>0</v>
      </c>
      <c r="L49" s="206"/>
    </row>
    <row r="50" spans="1:15" ht="30" customHeight="1" x14ac:dyDescent="0.25">
      <c r="A50" s="264">
        <v>31</v>
      </c>
      <c r="B50" s="113" t="s">
        <v>170</v>
      </c>
      <c r="C50" s="112" t="s">
        <v>141</v>
      </c>
      <c r="D50" s="201">
        <v>0</v>
      </c>
      <c r="E50" s="226">
        <v>3900</v>
      </c>
      <c r="F50" s="118">
        <f t="shared" si="70"/>
        <v>0</v>
      </c>
      <c r="G50" s="118">
        <f t="shared" si="71"/>
        <v>0</v>
      </c>
      <c r="H50" s="118">
        <f t="shared" si="72"/>
        <v>0</v>
      </c>
      <c r="I50" s="219"/>
      <c r="J50" s="219"/>
      <c r="K50" s="219"/>
      <c r="L50" s="206"/>
    </row>
    <row r="51" spans="1:15" ht="30" customHeight="1" x14ac:dyDescent="0.25">
      <c r="A51" s="264">
        <v>32</v>
      </c>
      <c r="B51" s="113" t="s">
        <v>171</v>
      </c>
      <c r="C51" s="112" t="s">
        <v>142</v>
      </c>
      <c r="D51" s="201">
        <v>0</v>
      </c>
      <c r="E51" s="226">
        <v>24</v>
      </c>
      <c r="F51" s="118">
        <f t="shared" si="70"/>
        <v>0</v>
      </c>
      <c r="G51" s="118">
        <f t="shared" si="71"/>
        <v>0</v>
      </c>
      <c r="H51" s="118">
        <f t="shared" si="72"/>
        <v>0</v>
      </c>
      <c r="I51" s="219"/>
      <c r="J51" s="219"/>
      <c r="K51" s="219"/>
      <c r="L51" s="206"/>
    </row>
    <row r="52" spans="1:15" ht="30" customHeight="1" x14ac:dyDescent="0.25">
      <c r="A52" s="265"/>
      <c r="B52" s="114" t="s">
        <v>167</v>
      </c>
      <c r="C52" s="114" t="s">
        <v>60</v>
      </c>
      <c r="D52" s="202"/>
      <c r="E52" s="227">
        <f>SUM(E48:E51)</f>
        <v>16334</v>
      </c>
      <c r="F52" s="119">
        <f>SUM(F48:F51)</f>
        <v>0</v>
      </c>
      <c r="G52" s="119">
        <f t="shared" ref="G52:K52" si="82">SUM(G48:G51)</f>
        <v>0</v>
      </c>
      <c r="H52" s="119">
        <f t="shared" si="82"/>
        <v>0</v>
      </c>
      <c r="I52" s="119">
        <f t="shared" si="82"/>
        <v>0</v>
      </c>
      <c r="J52" s="119">
        <f t="shared" si="82"/>
        <v>0</v>
      </c>
      <c r="K52" s="119">
        <f t="shared" si="82"/>
        <v>0</v>
      </c>
      <c r="L52" s="206"/>
    </row>
    <row r="53" spans="1:15" ht="30" customHeight="1" x14ac:dyDescent="0.25">
      <c r="A53" s="264">
        <v>33</v>
      </c>
      <c r="B53" s="113" t="s">
        <v>107</v>
      </c>
      <c r="C53" s="112" t="s">
        <v>143</v>
      </c>
      <c r="D53" s="201">
        <v>0</v>
      </c>
      <c r="E53" s="226">
        <v>8760</v>
      </c>
      <c r="F53" s="118">
        <f t="shared" ref="F53:F57" si="83">D53*E53</f>
        <v>0</v>
      </c>
      <c r="G53" s="118">
        <f t="shared" ref="G53:G57" si="84">F53*19/100</f>
        <v>0</v>
      </c>
      <c r="H53" s="118">
        <f t="shared" ref="H53:H57" si="85">F53+G53</f>
        <v>0</v>
      </c>
      <c r="I53" s="118">
        <f t="shared" ref="I53" si="86">F53/12</f>
        <v>0</v>
      </c>
      <c r="J53" s="118">
        <f t="shared" ref="J53" si="87">G53/12</f>
        <v>0</v>
      </c>
      <c r="K53" s="118">
        <f t="shared" ref="K53" si="88">H53/12</f>
        <v>0</v>
      </c>
      <c r="L53" s="206"/>
    </row>
    <row r="54" spans="1:15" ht="30" customHeight="1" x14ac:dyDescent="0.25">
      <c r="A54" s="264">
        <v>34</v>
      </c>
      <c r="B54" s="113" t="s">
        <v>108</v>
      </c>
      <c r="C54" s="112" t="s">
        <v>145</v>
      </c>
      <c r="D54" s="201">
        <v>0</v>
      </c>
      <c r="E54" s="226">
        <v>8760</v>
      </c>
      <c r="F54" s="118">
        <f>D54*E54</f>
        <v>0</v>
      </c>
      <c r="G54" s="118">
        <f>F54*19/100</f>
        <v>0</v>
      </c>
      <c r="H54" s="118">
        <f>F54+G54</f>
        <v>0</v>
      </c>
      <c r="I54" s="118">
        <f>F54/12</f>
        <v>0</v>
      </c>
      <c r="J54" s="118">
        <f t="shared" ref="J54:J55" si="89">G54/12</f>
        <v>0</v>
      </c>
      <c r="K54" s="118">
        <f t="shared" ref="K54:K55" si="90">H54/12</f>
        <v>0</v>
      </c>
      <c r="L54" s="206"/>
    </row>
    <row r="55" spans="1:15" ht="30" customHeight="1" x14ac:dyDescent="0.25">
      <c r="A55" s="264">
        <v>35</v>
      </c>
      <c r="B55" s="113" t="s">
        <v>109</v>
      </c>
      <c r="C55" s="112" t="s">
        <v>185</v>
      </c>
      <c r="D55" s="201">
        <v>0</v>
      </c>
      <c r="E55" s="226">
        <v>730</v>
      </c>
      <c r="F55" s="118">
        <f>D55*E55</f>
        <v>0</v>
      </c>
      <c r="G55" s="118">
        <f>F55*19/100</f>
        <v>0</v>
      </c>
      <c r="H55" s="118">
        <f>F55+G55</f>
        <v>0</v>
      </c>
      <c r="I55" s="118">
        <f>F55/12</f>
        <v>0</v>
      </c>
      <c r="J55" s="118">
        <f t="shared" si="89"/>
        <v>0</v>
      </c>
      <c r="K55" s="118">
        <f t="shared" si="90"/>
        <v>0</v>
      </c>
      <c r="L55" s="206"/>
    </row>
    <row r="56" spans="1:15" ht="30" customHeight="1" x14ac:dyDescent="0.25">
      <c r="A56" s="264">
        <v>35</v>
      </c>
      <c r="B56" s="113" t="s">
        <v>110</v>
      </c>
      <c r="C56" s="112" t="s">
        <v>141</v>
      </c>
      <c r="D56" s="201">
        <v>0</v>
      </c>
      <c r="E56" s="226">
        <v>992</v>
      </c>
      <c r="F56" s="118">
        <f t="shared" si="83"/>
        <v>0</v>
      </c>
      <c r="G56" s="118">
        <f t="shared" si="84"/>
        <v>0</v>
      </c>
      <c r="H56" s="118">
        <f t="shared" si="85"/>
        <v>0</v>
      </c>
      <c r="I56" s="219"/>
      <c r="J56" s="219"/>
      <c r="K56" s="219"/>
      <c r="L56" s="206"/>
    </row>
    <row r="57" spans="1:15" ht="30" customHeight="1" x14ac:dyDescent="0.25">
      <c r="A57" s="264">
        <v>36</v>
      </c>
      <c r="B57" s="113" t="s">
        <v>184</v>
      </c>
      <c r="C57" s="112" t="s">
        <v>142</v>
      </c>
      <c r="D57" s="201">
        <v>0</v>
      </c>
      <c r="E57" s="226">
        <v>120</v>
      </c>
      <c r="F57" s="118">
        <f t="shared" si="83"/>
        <v>0</v>
      </c>
      <c r="G57" s="118">
        <f t="shared" si="84"/>
        <v>0</v>
      </c>
      <c r="H57" s="118">
        <f t="shared" si="85"/>
        <v>0</v>
      </c>
      <c r="I57" s="219"/>
      <c r="J57" s="219"/>
      <c r="K57" s="219"/>
      <c r="L57" s="206"/>
    </row>
    <row r="58" spans="1:15" ht="30" customHeight="1" x14ac:dyDescent="0.25">
      <c r="A58" s="265"/>
      <c r="B58" s="114" t="s">
        <v>180</v>
      </c>
      <c r="C58" s="114" t="s">
        <v>60</v>
      </c>
      <c r="D58" s="202"/>
      <c r="E58" s="227">
        <f>SUM(E53:E57)</f>
        <v>19362</v>
      </c>
      <c r="F58" s="119">
        <f>SUM(F53:F57)</f>
        <v>0</v>
      </c>
      <c r="G58" s="119">
        <f t="shared" ref="G58:K58" si="91">SUM(G53:G57)</f>
        <v>0</v>
      </c>
      <c r="H58" s="119">
        <f t="shared" si="91"/>
        <v>0</v>
      </c>
      <c r="I58" s="119">
        <f t="shared" si="91"/>
        <v>0</v>
      </c>
      <c r="J58" s="119">
        <f t="shared" si="91"/>
        <v>0</v>
      </c>
      <c r="K58" s="119">
        <f t="shared" si="91"/>
        <v>0</v>
      </c>
      <c r="L58" s="206"/>
    </row>
    <row r="59" spans="1:15" ht="30" customHeight="1" x14ac:dyDescent="0.25">
      <c r="A59" s="264">
        <v>37</v>
      </c>
      <c r="B59" s="113" t="s">
        <v>91</v>
      </c>
      <c r="C59" s="112" t="s">
        <v>143</v>
      </c>
      <c r="D59" s="201">
        <v>0</v>
      </c>
      <c r="E59" s="226">
        <v>1460</v>
      </c>
      <c r="F59" s="118">
        <f t="shared" ref="F59:F62" si="92">D59*E59</f>
        <v>0</v>
      </c>
      <c r="G59" s="118">
        <f t="shared" ref="G59:G62" si="93">F59*19/100</f>
        <v>0</v>
      </c>
      <c r="H59" s="118">
        <f t="shared" ref="H59:H62" si="94">F59+G59</f>
        <v>0</v>
      </c>
      <c r="I59" s="118">
        <f t="shared" ref="I59" si="95">F59/12</f>
        <v>0</v>
      </c>
      <c r="J59" s="118">
        <f t="shared" ref="J59" si="96">G59/12</f>
        <v>0</v>
      </c>
      <c r="K59" s="118">
        <f t="shared" ref="K59" si="97">H59/12</f>
        <v>0</v>
      </c>
      <c r="L59" s="115"/>
      <c r="M59" s="205"/>
      <c r="N59" s="205"/>
      <c r="O59" s="205"/>
    </row>
    <row r="60" spans="1:15" ht="30" customHeight="1" x14ac:dyDescent="0.25">
      <c r="A60" s="264">
        <v>38</v>
      </c>
      <c r="B60" s="113" t="s">
        <v>83</v>
      </c>
      <c r="C60" s="112" t="s">
        <v>145</v>
      </c>
      <c r="D60" s="201">
        <v>0</v>
      </c>
      <c r="E60" s="226">
        <v>8760</v>
      </c>
      <c r="F60" s="118">
        <f t="shared" ref="F60" si="98">D60*E60</f>
        <v>0</v>
      </c>
      <c r="G60" s="118">
        <f t="shared" ref="G60" si="99">F60*19/100</f>
        <v>0</v>
      </c>
      <c r="H60" s="118">
        <f t="shared" ref="H60" si="100">F60+G60</f>
        <v>0</v>
      </c>
      <c r="I60" s="118">
        <f t="shared" ref="I60" si="101">F60/12</f>
        <v>0</v>
      </c>
      <c r="J60" s="118">
        <f t="shared" ref="J60" si="102">G60/12</f>
        <v>0</v>
      </c>
      <c r="K60" s="118">
        <f t="shared" ref="K60" si="103">H60/12</f>
        <v>0</v>
      </c>
      <c r="L60" s="115"/>
      <c r="M60" s="205"/>
      <c r="N60" s="205"/>
      <c r="O60" s="205"/>
    </row>
    <row r="61" spans="1:15" ht="30" customHeight="1" x14ac:dyDescent="0.25">
      <c r="A61" s="264">
        <v>39</v>
      </c>
      <c r="B61" s="113" t="s">
        <v>84</v>
      </c>
      <c r="C61" s="112" t="s">
        <v>141</v>
      </c>
      <c r="D61" s="201">
        <v>0</v>
      </c>
      <c r="E61" s="226">
        <v>3000</v>
      </c>
      <c r="F61" s="118">
        <f t="shared" ref="F61" si="104">D61*E61</f>
        <v>0</v>
      </c>
      <c r="G61" s="118">
        <f t="shared" ref="G61" si="105">F61*19/100</f>
        <v>0</v>
      </c>
      <c r="H61" s="118">
        <f t="shared" ref="H61" si="106">F61+G61</f>
        <v>0</v>
      </c>
      <c r="I61" s="219"/>
      <c r="J61" s="219"/>
      <c r="K61" s="219"/>
      <c r="L61" s="115"/>
      <c r="M61" s="205"/>
      <c r="N61" s="205"/>
      <c r="O61" s="205"/>
    </row>
    <row r="62" spans="1:15" ht="30" customHeight="1" x14ac:dyDescent="0.25">
      <c r="A62" s="264">
        <v>41</v>
      </c>
      <c r="B62" s="113" t="s">
        <v>103</v>
      </c>
      <c r="C62" s="112" t="s">
        <v>142</v>
      </c>
      <c r="D62" s="201">
        <v>0</v>
      </c>
      <c r="E62" s="226">
        <v>60</v>
      </c>
      <c r="F62" s="118">
        <f t="shared" si="92"/>
        <v>0</v>
      </c>
      <c r="G62" s="118">
        <f t="shared" si="93"/>
        <v>0</v>
      </c>
      <c r="H62" s="118">
        <f t="shared" si="94"/>
        <v>0</v>
      </c>
      <c r="I62" s="219"/>
      <c r="J62" s="219"/>
      <c r="K62" s="219"/>
      <c r="L62" s="206"/>
      <c r="M62" s="5"/>
      <c r="N62" s="5"/>
      <c r="O62" s="5"/>
    </row>
    <row r="63" spans="1:15" ht="30" customHeight="1" x14ac:dyDescent="0.25">
      <c r="A63" s="265"/>
      <c r="B63" s="114" t="s">
        <v>181</v>
      </c>
      <c r="C63" s="114" t="s">
        <v>60</v>
      </c>
      <c r="D63" s="202"/>
      <c r="E63" s="227">
        <f t="shared" ref="E63:K63" si="107">SUM(E59:E62)</f>
        <v>13280</v>
      </c>
      <c r="F63" s="119">
        <f t="shared" si="107"/>
        <v>0</v>
      </c>
      <c r="G63" s="119">
        <f t="shared" si="107"/>
        <v>0</v>
      </c>
      <c r="H63" s="119">
        <f t="shared" si="107"/>
        <v>0</v>
      </c>
      <c r="I63" s="119">
        <f t="shared" si="107"/>
        <v>0</v>
      </c>
      <c r="J63" s="119">
        <f t="shared" si="107"/>
        <v>0</v>
      </c>
      <c r="K63" s="119">
        <f t="shared" si="107"/>
        <v>0</v>
      </c>
      <c r="L63" s="206"/>
    </row>
    <row r="64" spans="1:15" ht="30" customHeight="1" x14ac:dyDescent="0.25">
      <c r="A64" s="264">
        <v>42</v>
      </c>
      <c r="B64" s="113" t="s">
        <v>85</v>
      </c>
      <c r="C64" s="112" t="s">
        <v>176</v>
      </c>
      <c r="D64" s="201">
        <v>0</v>
      </c>
      <c r="E64" s="226">
        <v>8760</v>
      </c>
      <c r="F64" s="118">
        <f t="shared" ref="F64" si="108">D64*E64</f>
        <v>0</v>
      </c>
      <c r="G64" s="118">
        <f t="shared" ref="G64" si="109">F64*19/100</f>
        <v>0</v>
      </c>
      <c r="H64" s="118">
        <f t="shared" ref="H64" si="110">F64+G64</f>
        <v>0</v>
      </c>
      <c r="I64" s="118">
        <f>F64/12</f>
        <v>0</v>
      </c>
      <c r="J64" s="118">
        <f>G64/12</f>
        <v>0</v>
      </c>
      <c r="K64" s="118">
        <f>H64/12</f>
        <v>0</v>
      </c>
      <c r="L64" s="206"/>
    </row>
    <row r="65" spans="1:12" ht="30" customHeight="1" x14ac:dyDescent="0.25">
      <c r="A65" s="265"/>
      <c r="B65" s="114" t="s">
        <v>182</v>
      </c>
      <c r="C65" s="114" t="s">
        <v>60</v>
      </c>
      <c r="D65" s="202"/>
      <c r="E65" s="227">
        <f>SUM(E64:E64)</f>
        <v>8760</v>
      </c>
      <c r="F65" s="119">
        <f>SUM(F64:F64)</f>
        <v>0</v>
      </c>
      <c r="G65" s="119">
        <f t="shared" ref="G65:K65" si="111">SUM(G64:G64)</f>
        <v>0</v>
      </c>
      <c r="H65" s="119">
        <f t="shared" si="111"/>
        <v>0</v>
      </c>
      <c r="I65" s="119">
        <f t="shared" si="111"/>
        <v>0</v>
      </c>
      <c r="J65" s="119">
        <f t="shared" si="111"/>
        <v>0</v>
      </c>
      <c r="K65" s="119">
        <f t="shared" si="111"/>
        <v>0</v>
      </c>
      <c r="L65" s="206"/>
    </row>
    <row r="66" spans="1:12" x14ac:dyDescent="0.25">
      <c r="E66" s="228"/>
      <c r="F66" s="207"/>
      <c r="G66" s="207"/>
      <c r="H66" s="208"/>
      <c r="I66" s="206"/>
      <c r="J66" s="206"/>
      <c r="K66" s="206"/>
      <c r="L66" s="206"/>
    </row>
    <row r="67" spans="1:12" ht="25.5" x14ac:dyDescent="0.25">
      <c r="A67" s="81" t="s">
        <v>66</v>
      </c>
      <c r="B67" s="204"/>
      <c r="C67" s="204"/>
      <c r="D67" s="205"/>
      <c r="E67" s="229"/>
      <c r="F67" s="117"/>
      <c r="G67" s="206"/>
      <c r="H67" s="206"/>
      <c r="I67" s="206"/>
      <c r="J67" s="206"/>
      <c r="K67" s="206"/>
      <c r="L67" s="206"/>
    </row>
    <row r="68" spans="1:12" x14ac:dyDescent="0.25">
      <c r="A68" s="262" t="s">
        <v>67</v>
      </c>
      <c r="B68" s="204"/>
      <c r="C68" s="204"/>
      <c r="D68" s="205"/>
      <c r="E68" s="229"/>
      <c r="F68" s="117"/>
      <c r="G68" s="206"/>
      <c r="H68" s="206"/>
      <c r="I68" s="206"/>
      <c r="J68" s="206"/>
      <c r="K68" s="206"/>
      <c r="L68" s="206"/>
    </row>
    <row r="69" spans="1:12" x14ac:dyDescent="0.25">
      <c r="E69" s="228"/>
      <c r="F69" s="207"/>
      <c r="G69" s="207"/>
      <c r="H69" s="208"/>
      <c r="I69" s="206"/>
      <c r="J69" s="206"/>
      <c r="K69" s="206"/>
      <c r="L69" s="206"/>
    </row>
    <row r="70" spans="1:12" x14ac:dyDescent="0.25">
      <c r="E70" s="228"/>
      <c r="F70" s="207"/>
      <c r="G70" s="207"/>
      <c r="H70" s="208"/>
      <c r="I70" s="206"/>
      <c r="J70" s="206"/>
      <c r="K70" s="206"/>
      <c r="L70" s="206"/>
    </row>
    <row r="71" spans="1:12" x14ac:dyDescent="0.25">
      <c r="E71" s="228"/>
      <c r="F71" s="207"/>
      <c r="G71" s="207"/>
      <c r="H71" s="208"/>
      <c r="I71" s="206"/>
      <c r="J71" s="206"/>
      <c r="K71" s="206"/>
      <c r="L71" s="206"/>
    </row>
  </sheetData>
  <sheetProtection algorithmName="SHA-512" hashValue="F4mr4vX1UlL+Jyq4Yofb1+ZjURtqjvRj0Wn3jOWbTNdDGeI81CEgz85CJ6ZCs1eP3+SYRFq2hJdWWtmCv0swvw==" saltValue="wIyMATtKPDgwLuHrOPkZdw==" spinCount="100000" sheet="1" objects="1" scenarios="1"/>
  <protectedRanges>
    <protectedRange password="CF35" sqref="E66:K1048576 E1:K65" name="Bereich2"/>
    <protectedRange password="CF35" sqref="C19:C20 A1:B20 C1:C17 A21:C1048576" name="Bereich1"/>
  </protectedRanges>
  <mergeCells count="5">
    <mergeCell ref="A14:A15"/>
    <mergeCell ref="B14:C14"/>
    <mergeCell ref="E14:E15"/>
    <mergeCell ref="F14:H14"/>
    <mergeCell ref="I14:K14"/>
  </mergeCells>
  <phoneticPr fontId="14" type="noConversion"/>
  <pageMargins left="0.23622047244094491" right="0.23622047244094491" top="0.74803149606299213" bottom="0.74803149606299213" header="0.31496062992125984" footer="0.31496062992125984"/>
  <pageSetup paperSize="9" scale="74" fitToHeight="6" orientation="landscape" r:id="rId1"/>
  <headerFooter alignWithMargins="0">
    <oddFooter>&amp;L&amp;8Vivantes GmbH&amp;C&amp;8&amp;F&amp;R&amp;8Seite &amp;P von &amp;N</oddFooter>
  </headerFooter>
  <rowBreaks count="3" manualBreakCount="3">
    <brk id="25" max="10" man="1"/>
    <brk id="33" max="10" man="1"/>
    <brk id="58" max="10" man="1"/>
  </rowBreaks>
  <ignoredErrors>
    <ignoredError sqref="B17:B24 B39:B46 B34:B37 B26:B32 B48:B51 B59:B62 B53:B57"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G28"/>
  <sheetViews>
    <sheetView zoomScaleNormal="100" workbookViewId="0">
      <pane ySplit="15" topLeftCell="A16" activePane="bottomLeft" state="frozen"/>
      <selection activeCell="A28" sqref="A28"/>
      <selection pane="bottomLeft" activeCell="C26" sqref="C26"/>
    </sheetView>
  </sheetViews>
  <sheetFormatPr baseColWidth="10" defaultColWidth="11.42578125" defaultRowHeight="12.75" x14ac:dyDescent="0.25"/>
  <cols>
    <col min="1" max="1" width="11" style="45" customWidth="1"/>
    <col min="2" max="2" width="13.5703125" style="11" customWidth="1"/>
    <col min="3" max="3" width="48.85546875" style="11" customWidth="1"/>
    <col min="4" max="4" width="14.7109375" style="10" customWidth="1"/>
    <col min="5" max="5" width="14.7109375" style="11" customWidth="1"/>
    <col min="6" max="16384" width="11.42578125" style="11"/>
  </cols>
  <sheetData>
    <row r="1" spans="1:7" s="16" customFormat="1" ht="18" x14ac:dyDescent="0.25">
      <c r="A1" s="12" t="s">
        <v>61</v>
      </c>
      <c r="B1" s="13"/>
      <c r="C1" s="13"/>
      <c r="D1" s="14"/>
      <c r="E1" s="15"/>
    </row>
    <row r="2" spans="1:7" s="21" customFormat="1" ht="13.5" thickBot="1" x14ac:dyDescent="0.3">
      <c r="A2" s="17"/>
      <c r="B2" s="18"/>
      <c r="C2" s="18"/>
      <c r="D2" s="19"/>
      <c r="E2" s="19"/>
    </row>
    <row r="3" spans="1:7" s="25" customFormat="1" ht="15" x14ac:dyDescent="0.25">
      <c r="A3" s="22"/>
      <c r="B3" s="22"/>
      <c r="C3" s="22"/>
      <c r="D3" s="23"/>
      <c r="E3" s="23"/>
      <c r="F3" s="209"/>
      <c r="G3" s="76"/>
    </row>
    <row r="4" spans="1:7" s="25" customFormat="1" ht="15" x14ac:dyDescent="0.25">
      <c r="A4" s="26" t="s">
        <v>21</v>
      </c>
      <c r="B4" s="27" t="str">
        <f>Deckblatt!B10</f>
        <v>Sicherheitsdienstleistungen</v>
      </c>
      <c r="C4" s="28"/>
      <c r="D4" s="29" t="s">
        <v>17</v>
      </c>
      <c r="E4" s="30">
        <f>Deckblatt!C28</f>
        <v>46447</v>
      </c>
    </row>
    <row r="5" spans="1:7" s="25" customFormat="1" ht="15" x14ac:dyDescent="0.25">
      <c r="A5" s="31"/>
      <c r="B5" s="31"/>
      <c r="C5" s="22"/>
      <c r="D5" s="29" t="s">
        <v>18</v>
      </c>
      <c r="E5" s="30" t="str">
        <f>Deckblatt!C29</f>
        <v>Erstausstellung</v>
      </c>
    </row>
    <row r="6" spans="1:7" s="25" customFormat="1" ht="15" x14ac:dyDescent="0.25">
      <c r="A6" s="26" t="s">
        <v>22</v>
      </c>
      <c r="B6" s="22" t="str">
        <f>Deckblatt!B12</f>
        <v>TEK2605027</v>
      </c>
      <c r="C6" s="22"/>
      <c r="D6" s="29" t="s">
        <v>20</v>
      </c>
      <c r="E6" s="30">
        <f>Deckblatt!C30</f>
        <v>48638</v>
      </c>
    </row>
    <row r="7" spans="1:7" s="25" customFormat="1" ht="15" x14ac:dyDescent="0.25">
      <c r="A7" s="22"/>
      <c r="B7" s="22"/>
      <c r="C7" s="22"/>
      <c r="D7" s="29"/>
      <c r="E7" s="23"/>
    </row>
    <row r="8" spans="1:7" s="25" customFormat="1" ht="15" x14ac:dyDescent="0.25">
      <c r="A8" s="26" t="s">
        <v>23</v>
      </c>
      <c r="B8" s="27" t="s">
        <v>24</v>
      </c>
      <c r="C8" s="32" t="str">
        <f>Deckblatt!B20</f>
        <v>name</v>
      </c>
      <c r="D8" s="33"/>
      <c r="E8" s="34"/>
    </row>
    <row r="9" spans="1:7" s="25" customFormat="1" ht="15" x14ac:dyDescent="0.25">
      <c r="A9" s="26"/>
      <c r="B9" s="27" t="s">
        <v>25</v>
      </c>
      <c r="C9" s="32" t="str">
        <f>Deckblatt!B21</f>
        <v>xstraße</v>
      </c>
      <c r="D9" s="33"/>
      <c r="E9" s="34"/>
    </row>
    <row r="10" spans="1:7" s="25" customFormat="1" ht="15" x14ac:dyDescent="0.25">
      <c r="A10" s="26"/>
      <c r="B10" s="27" t="s">
        <v>26</v>
      </c>
      <c r="C10" s="32" t="str">
        <f>Deckblatt!B22</f>
        <v>xort</v>
      </c>
      <c r="D10" s="33"/>
      <c r="E10" s="34"/>
    </row>
    <row r="11" spans="1:7" s="25" customFormat="1" ht="15" x14ac:dyDescent="0.25">
      <c r="A11" s="26" t="s">
        <v>27</v>
      </c>
      <c r="B11" s="35" t="s">
        <v>28</v>
      </c>
      <c r="C11" s="32" t="str">
        <f>Deckblatt!C25</f>
        <v>xname</v>
      </c>
      <c r="D11" s="33"/>
      <c r="E11" s="34"/>
    </row>
    <row r="12" spans="1:7" s="25" customFormat="1" ht="15" x14ac:dyDescent="0.25">
      <c r="A12" s="36"/>
      <c r="B12" s="35" t="s">
        <v>29</v>
      </c>
      <c r="C12" s="32" t="str">
        <f>Deckblatt!C26</f>
        <v>xtelefon</v>
      </c>
      <c r="D12" s="33"/>
      <c r="E12" s="34"/>
    </row>
    <row r="13" spans="1:7" s="25" customFormat="1" ht="15" x14ac:dyDescent="0.25">
      <c r="A13" s="31"/>
      <c r="B13" s="31"/>
      <c r="C13" s="31"/>
      <c r="D13" s="31"/>
      <c r="E13" s="31"/>
      <c r="F13" s="48"/>
      <c r="G13" s="48"/>
    </row>
    <row r="14" spans="1:7" s="38" customFormat="1" ht="30" customHeight="1" x14ac:dyDescent="0.25">
      <c r="A14" s="246" t="s">
        <v>112</v>
      </c>
      <c r="B14" s="248" t="s">
        <v>62</v>
      </c>
      <c r="C14" s="249"/>
      <c r="D14" s="249"/>
      <c r="E14" s="250"/>
      <c r="F14" s="210"/>
    </row>
    <row r="15" spans="1:7" s="42" customFormat="1" x14ac:dyDescent="0.25">
      <c r="A15" s="247"/>
      <c r="B15" s="39" t="s">
        <v>41</v>
      </c>
      <c r="C15" s="40" t="s">
        <v>33</v>
      </c>
      <c r="D15" s="41" t="s">
        <v>63</v>
      </c>
      <c r="E15" s="41" t="s">
        <v>64</v>
      </c>
      <c r="F15" s="211"/>
    </row>
    <row r="16" spans="1:7" ht="15" customHeight="1" x14ac:dyDescent="0.25">
      <c r="A16" s="251" t="s">
        <v>65</v>
      </c>
      <c r="B16" s="251"/>
      <c r="C16" s="251"/>
      <c r="D16" s="251"/>
      <c r="E16" s="251"/>
    </row>
    <row r="17" spans="1:6" ht="30" customHeight="1" x14ac:dyDescent="0.25">
      <c r="A17" s="43" t="s">
        <v>113</v>
      </c>
      <c r="B17" s="122" t="s">
        <v>45</v>
      </c>
      <c r="C17" s="123" t="s">
        <v>46</v>
      </c>
      <c r="D17" s="44"/>
      <c r="E17" s="9"/>
    </row>
    <row r="18" spans="1:6" ht="30" customHeight="1" x14ac:dyDescent="0.25">
      <c r="A18" s="43" t="s">
        <v>114</v>
      </c>
      <c r="B18" s="122" t="s">
        <v>49</v>
      </c>
      <c r="C18" s="123" t="s">
        <v>50</v>
      </c>
      <c r="D18" s="44"/>
      <c r="E18" s="9"/>
    </row>
    <row r="19" spans="1:6" ht="30" customHeight="1" x14ac:dyDescent="0.25">
      <c r="A19" s="43" t="s">
        <v>115</v>
      </c>
      <c r="B19" s="122" t="s">
        <v>123</v>
      </c>
      <c r="C19" s="232" t="s">
        <v>132</v>
      </c>
      <c r="D19" s="44"/>
      <c r="E19" s="9"/>
    </row>
    <row r="20" spans="1:6" ht="30" customHeight="1" x14ac:dyDescent="0.25">
      <c r="A20" s="43" t="s">
        <v>116</v>
      </c>
      <c r="B20" s="122" t="s">
        <v>42</v>
      </c>
      <c r="C20" s="123" t="s">
        <v>43</v>
      </c>
      <c r="D20" s="44"/>
      <c r="E20" s="9"/>
    </row>
    <row r="21" spans="1:6" ht="30" customHeight="1" x14ac:dyDescent="0.25">
      <c r="A21" s="43" t="s">
        <v>117</v>
      </c>
      <c r="B21" s="122" t="s">
        <v>124</v>
      </c>
      <c r="C21" s="122" t="s">
        <v>70</v>
      </c>
      <c r="D21" s="44"/>
      <c r="E21" s="9"/>
    </row>
    <row r="22" spans="1:6" ht="30" customHeight="1" x14ac:dyDescent="0.25">
      <c r="A22" s="43" t="s">
        <v>118</v>
      </c>
      <c r="B22" s="122" t="s">
        <v>90</v>
      </c>
      <c r="C22" s="122" t="s">
        <v>133</v>
      </c>
      <c r="D22" s="44"/>
      <c r="E22" s="9"/>
    </row>
    <row r="23" spans="1:6" ht="30" customHeight="1" x14ac:dyDescent="0.25">
      <c r="A23" s="43" t="s">
        <v>119</v>
      </c>
      <c r="B23" s="122" t="s">
        <v>47</v>
      </c>
      <c r="C23" s="123" t="s">
        <v>48</v>
      </c>
      <c r="D23" s="44"/>
      <c r="E23" s="9"/>
    </row>
    <row r="24" spans="1:6" ht="30" customHeight="1" x14ac:dyDescent="0.25">
      <c r="A24" s="43" t="s">
        <v>120</v>
      </c>
      <c r="B24" s="122" t="s">
        <v>89</v>
      </c>
      <c r="C24" s="122" t="s">
        <v>44</v>
      </c>
      <c r="D24" s="44"/>
      <c r="E24" s="9"/>
    </row>
    <row r="25" spans="1:6" ht="30" customHeight="1" x14ac:dyDescent="0.25">
      <c r="A25" s="43" t="s">
        <v>121</v>
      </c>
      <c r="B25" s="122" t="s">
        <v>88</v>
      </c>
      <c r="C25" s="213" t="s">
        <v>87</v>
      </c>
      <c r="D25" s="44"/>
      <c r="E25" s="9"/>
    </row>
    <row r="26" spans="1:6" ht="30" customHeight="1" x14ac:dyDescent="0.25">
      <c r="A26" s="43" t="s">
        <v>122</v>
      </c>
      <c r="B26" s="122" t="s">
        <v>134</v>
      </c>
      <c r="C26" s="122"/>
      <c r="D26" s="44"/>
      <c r="E26" s="9"/>
    </row>
    <row r="27" spans="1:6" x14ac:dyDescent="0.25">
      <c r="A27" s="124" t="s">
        <v>66</v>
      </c>
      <c r="B27" s="120"/>
      <c r="C27" s="120"/>
      <c r="D27" s="121"/>
      <c r="E27" s="120"/>
      <c r="F27" s="212"/>
    </row>
    <row r="28" spans="1:6" x14ac:dyDescent="0.25">
      <c r="A28" s="124" t="s">
        <v>67</v>
      </c>
      <c r="B28" s="120"/>
      <c r="C28" s="120"/>
      <c r="D28" s="121"/>
      <c r="E28" s="120"/>
      <c r="F28" s="212"/>
    </row>
  </sheetData>
  <sheetProtection password="CF35" sheet="1" objects="1" scenarios="1"/>
  <protectedRanges>
    <protectedRange algorithmName="SHA-512" hashValue="/sp8oGBsohrZPnCYz27w5HWJz4tWi79r2jm91ZvXaXi4JciiJeenOOjxvl1IF4UQhfKBlpwKtOE45ZtmcGW1Fw==" saltValue="nOg1awxhDfnk8jNn7ZsXVg==" spinCount="100000" sqref="D1:E13" name="Bereich2"/>
    <protectedRange algorithmName="SHA-512" hashValue="Nq+4KVO1zTNBpvb5sciocllQwPSVP42clAAC2iI6iUKPwblhKuPzQRS5IMlR53yIDlV/vbJB9pmzl7H1RIGO0Q==" saltValue="s0iHXBZNnHVrMg6Dk2xDeg==" spinCount="100000" sqref="A1:C1048576" name="Bereich1"/>
  </protectedRanges>
  <mergeCells count="3">
    <mergeCell ref="A14:A15"/>
    <mergeCell ref="B14:E14"/>
    <mergeCell ref="A16:E16"/>
  </mergeCells>
  <pageMargins left="0.35433070866141736" right="0.15748031496062992" top="0.51181102362204722" bottom="0.74803149606299213" header="0.51181102362204722" footer="0.51181102362204722"/>
  <pageSetup paperSize="9" scale="95" fitToHeight="6" orientation="portrait" r:id="rId1"/>
  <headerFooter alignWithMargins="0">
    <oddFooter>&amp;L&amp;8Vivantes GmbH&amp;C&amp;8&amp;F&amp;R&amp;8Seite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FF33"/>
    <pageSetUpPr fitToPage="1"/>
  </sheetPr>
  <dimension ref="A1:Q37"/>
  <sheetViews>
    <sheetView zoomScaleNormal="100" workbookViewId="0">
      <selection activeCell="A16" sqref="A16:F16"/>
    </sheetView>
  </sheetViews>
  <sheetFormatPr baseColWidth="10" defaultColWidth="11.42578125" defaultRowHeight="15" x14ac:dyDescent="0.25"/>
  <cols>
    <col min="1" max="2" width="11.42578125" style="125"/>
    <col min="3" max="3" width="48.85546875" style="125" customWidth="1"/>
    <col min="4" max="4" width="11.42578125" style="125"/>
    <col min="5" max="5" width="9.28515625" style="125" customWidth="1"/>
    <col min="6" max="6" width="16" style="125" customWidth="1"/>
    <col min="7" max="16384" width="11.42578125" style="125"/>
  </cols>
  <sheetData>
    <row r="1" spans="1:17" ht="18" x14ac:dyDescent="0.25">
      <c r="A1" s="231" t="str">
        <f ca="1">"Einheitspreiskatalog, Blatt: " &amp; MID(CELL("Dateiname",A1),FIND("]",CELL("Dateiname",A1))+1,31)</f>
        <v>Einheitspreiskatalog, Blatt: EPK_SVS</v>
      </c>
      <c r="B1" s="137"/>
      <c r="C1" s="231"/>
      <c r="D1" s="231"/>
      <c r="E1" s="231"/>
      <c r="F1" s="231"/>
      <c r="G1" s="137"/>
      <c r="H1" s="137"/>
      <c r="I1" s="137"/>
      <c r="J1" s="137"/>
      <c r="K1" s="137"/>
      <c r="L1" s="137"/>
      <c r="M1" s="137"/>
      <c r="N1" s="137"/>
      <c r="O1" s="137"/>
      <c r="P1" s="137"/>
      <c r="Q1" s="137"/>
    </row>
    <row r="2" spans="1:17" ht="15.75" thickBot="1" x14ac:dyDescent="0.3">
      <c r="A2" s="138" t="s">
        <v>125</v>
      </c>
      <c r="B2" s="139"/>
      <c r="C2" s="139"/>
      <c r="D2" s="139"/>
      <c r="E2" s="140"/>
      <c r="F2" s="140"/>
      <c r="G2" s="137"/>
      <c r="H2" s="137"/>
      <c r="I2" s="137"/>
      <c r="J2" s="137"/>
      <c r="K2" s="137"/>
      <c r="L2" s="137"/>
      <c r="M2" s="137"/>
      <c r="N2" s="137"/>
      <c r="O2" s="137"/>
      <c r="P2" s="137"/>
      <c r="Q2" s="137"/>
    </row>
    <row r="3" spans="1:17" x14ac:dyDescent="0.25">
      <c r="A3" s="141"/>
      <c r="B3" s="142"/>
      <c r="C3" s="142"/>
      <c r="D3" s="142"/>
      <c r="E3" s="143"/>
      <c r="F3" s="142"/>
      <c r="G3" s="137"/>
      <c r="H3" s="137"/>
      <c r="I3" s="137"/>
      <c r="J3" s="137"/>
      <c r="K3" s="137"/>
      <c r="L3" s="137"/>
      <c r="M3" s="137"/>
      <c r="N3" s="137"/>
      <c r="O3" s="137"/>
      <c r="P3" s="137"/>
      <c r="Q3" s="137"/>
    </row>
    <row r="4" spans="1:17" x14ac:dyDescent="0.25">
      <c r="A4" s="124" t="s">
        <v>21</v>
      </c>
      <c r="B4" s="27" t="str">
        <f>Deckblatt!B10</f>
        <v>Sicherheitsdienstleistungen</v>
      </c>
      <c r="C4" s="144"/>
      <c r="D4" s="13"/>
      <c r="E4" s="145" t="s">
        <v>17</v>
      </c>
      <c r="F4" s="146">
        <f>Deckblatt!C28</f>
        <v>46447</v>
      </c>
      <c r="G4" s="137"/>
      <c r="H4" s="137"/>
      <c r="I4" s="137"/>
      <c r="J4" s="137"/>
      <c r="K4" s="137"/>
      <c r="L4" s="137"/>
      <c r="M4" s="137"/>
      <c r="N4" s="137"/>
      <c r="O4" s="137"/>
      <c r="P4" s="137"/>
      <c r="Q4" s="137"/>
    </row>
    <row r="5" spans="1:17" x14ac:dyDescent="0.25">
      <c r="A5" s="13"/>
      <c r="B5" s="13"/>
      <c r="C5" s="13"/>
      <c r="D5" s="20"/>
      <c r="E5" s="145" t="s">
        <v>18</v>
      </c>
      <c r="F5" s="146" t="str">
        <f>Deckblatt!C29</f>
        <v>Erstausstellung</v>
      </c>
      <c r="G5" s="137"/>
      <c r="H5" s="137"/>
      <c r="I5" s="137"/>
      <c r="J5" s="137"/>
      <c r="K5" s="137"/>
      <c r="L5" s="137"/>
      <c r="M5" s="137"/>
      <c r="N5" s="137"/>
      <c r="O5" s="137"/>
      <c r="P5" s="137"/>
      <c r="Q5" s="137"/>
    </row>
    <row r="6" spans="1:17" x14ac:dyDescent="0.25">
      <c r="A6" s="124" t="s">
        <v>22</v>
      </c>
      <c r="B6" s="13" t="str">
        <f>Deckblatt!B12</f>
        <v>TEK2605027</v>
      </c>
      <c r="C6" s="137"/>
      <c r="D6" s="13"/>
      <c r="E6" s="145" t="s">
        <v>20</v>
      </c>
      <c r="F6" s="146">
        <f>Deckblatt!C30</f>
        <v>48638</v>
      </c>
      <c r="G6" s="137"/>
      <c r="H6" s="137"/>
      <c r="I6" s="137"/>
      <c r="J6" s="137"/>
      <c r="K6" s="137"/>
      <c r="L6" s="137"/>
      <c r="M6" s="137"/>
      <c r="N6" s="137"/>
      <c r="O6" s="137"/>
      <c r="P6" s="137"/>
      <c r="Q6" s="137"/>
    </row>
    <row r="7" spans="1:17" x14ac:dyDescent="0.25">
      <c r="A7" s="147"/>
      <c r="B7" s="37"/>
      <c r="C7" s="20"/>
      <c r="D7" s="20"/>
      <c r="E7" s="20"/>
      <c r="F7" s="148"/>
      <c r="G7" s="137"/>
      <c r="H7" s="137"/>
      <c r="I7" s="137"/>
      <c r="J7" s="137"/>
      <c r="K7" s="137"/>
      <c r="L7" s="137"/>
      <c r="M7" s="137"/>
      <c r="N7" s="137"/>
      <c r="O7" s="137"/>
      <c r="P7" s="137"/>
      <c r="Q7" s="137"/>
    </row>
    <row r="8" spans="1:17" x14ac:dyDescent="0.25">
      <c r="A8" s="124" t="s">
        <v>23</v>
      </c>
      <c r="B8" s="149" t="s">
        <v>24</v>
      </c>
      <c r="C8" s="150" t="str">
        <f>Deckblatt!B20</f>
        <v>name</v>
      </c>
      <c r="D8" s="151"/>
      <c r="E8" s="152"/>
      <c r="F8" s="137"/>
      <c r="G8" s="137"/>
      <c r="H8" s="137"/>
      <c r="I8" s="137"/>
      <c r="J8" s="137"/>
      <c r="K8" s="137"/>
      <c r="L8" s="137"/>
      <c r="M8" s="137"/>
      <c r="N8" s="137"/>
      <c r="O8" s="137"/>
      <c r="P8" s="137"/>
      <c r="Q8" s="137"/>
    </row>
    <row r="9" spans="1:17" x14ac:dyDescent="0.25">
      <c r="A9" s="124"/>
      <c r="B9" s="149" t="s">
        <v>25</v>
      </c>
      <c r="C9" s="150" t="str">
        <f>Deckblatt!B21</f>
        <v>xstraße</v>
      </c>
      <c r="D9" s="151"/>
      <c r="E9" s="152"/>
      <c r="F9" s="137"/>
      <c r="G9" s="137"/>
      <c r="H9" s="137"/>
      <c r="I9" s="137"/>
      <c r="J9" s="137"/>
      <c r="K9" s="137"/>
      <c r="L9" s="137"/>
      <c r="M9" s="137"/>
      <c r="N9" s="137"/>
      <c r="O9" s="137"/>
      <c r="P9" s="137"/>
      <c r="Q9" s="137"/>
    </row>
    <row r="10" spans="1:17" x14ac:dyDescent="0.25">
      <c r="A10" s="124"/>
      <c r="B10" s="149" t="s">
        <v>26</v>
      </c>
      <c r="C10" s="150" t="str">
        <f>Deckblatt!B22</f>
        <v>xort</v>
      </c>
      <c r="D10" s="151"/>
      <c r="E10" s="152"/>
      <c r="F10" s="137"/>
      <c r="G10" s="137"/>
      <c r="H10" s="137"/>
      <c r="I10" s="137"/>
      <c r="J10" s="137"/>
      <c r="K10" s="137"/>
      <c r="L10" s="137"/>
      <c r="M10" s="137"/>
      <c r="N10" s="137"/>
      <c r="O10" s="137"/>
      <c r="P10" s="137"/>
      <c r="Q10" s="137"/>
    </row>
    <row r="11" spans="1:17" x14ac:dyDescent="0.25">
      <c r="A11" s="124" t="s">
        <v>27</v>
      </c>
      <c r="B11" s="153" t="s">
        <v>28</v>
      </c>
      <c r="C11" s="150" t="str">
        <f>Deckblatt!C25</f>
        <v>xname</v>
      </c>
      <c r="D11" s="151"/>
      <c r="E11" s="152"/>
      <c r="F11" s="137"/>
      <c r="G11" s="137"/>
      <c r="H11" s="137"/>
      <c r="I11" s="137"/>
      <c r="J11" s="137"/>
      <c r="K11" s="137"/>
      <c r="L11" s="137"/>
      <c r="M11" s="137"/>
      <c r="N11" s="137"/>
      <c r="O11" s="137"/>
      <c r="P11" s="137"/>
      <c r="Q11" s="137"/>
    </row>
    <row r="12" spans="1:17" x14ac:dyDescent="0.25">
      <c r="A12" s="154"/>
      <c r="B12" s="153" t="s">
        <v>29</v>
      </c>
      <c r="C12" s="150" t="str">
        <f>Deckblatt!C26</f>
        <v>xtelefon</v>
      </c>
      <c r="D12" s="151"/>
      <c r="E12" s="152"/>
      <c r="F12" s="137"/>
      <c r="G12" s="137"/>
      <c r="H12" s="137"/>
      <c r="I12" s="137"/>
      <c r="J12" s="137"/>
      <c r="K12" s="137"/>
      <c r="L12" s="137"/>
      <c r="M12" s="137"/>
      <c r="N12" s="137"/>
      <c r="O12" s="137"/>
      <c r="P12" s="137"/>
      <c r="Q12" s="137"/>
    </row>
    <row r="13" spans="1:17" x14ac:dyDescent="0.25">
      <c r="A13" s="155"/>
      <c r="B13" s="155"/>
      <c r="C13" s="155"/>
      <c r="D13" s="155"/>
      <c r="E13" s="155"/>
      <c r="F13" s="156"/>
      <c r="G13" s="137"/>
      <c r="H13" s="137"/>
      <c r="I13" s="137"/>
      <c r="J13" s="137"/>
      <c r="K13" s="137"/>
      <c r="L13" s="137"/>
      <c r="M13" s="137"/>
      <c r="N13" s="137"/>
      <c r="O13" s="137"/>
      <c r="P13" s="137"/>
      <c r="Q13" s="137"/>
    </row>
    <row r="14" spans="1:17" ht="55.5" customHeight="1" x14ac:dyDescent="0.25">
      <c r="A14" s="157" t="s">
        <v>30</v>
      </c>
      <c r="B14" s="252" t="s">
        <v>179</v>
      </c>
      <c r="C14" s="253"/>
      <c r="D14" s="254" t="s">
        <v>31</v>
      </c>
      <c r="E14" s="158" t="s">
        <v>32</v>
      </c>
      <c r="F14" s="256" t="s">
        <v>99</v>
      </c>
      <c r="G14" s="137"/>
      <c r="H14" s="137"/>
      <c r="I14" s="137"/>
      <c r="J14" s="137"/>
      <c r="K14" s="137"/>
      <c r="L14" s="137"/>
      <c r="M14" s="137"/>
      <c r="N14" s="137"/>
      <c r="O14" s="137"/>
      <c r="P14" s="137"/>
      <c r="Q14" s="137"/>
    </row>
    <row r="15" spans="1:17" x14ac:dyDescent="0.25">
      <c r="A15" s="159"/>
      <c r="B15" s="199" t="s">
        <v>94</v>
      </c>
      <c r="C15" s="160" t="s">
        <v>34</v>
      </c>
      <c r="D15" s="255"/>
      <c r="E15" s="161"/>
      <c r="F15" s="257"/>
      <c r="G15" s="137"/>
      <c r="H15" s="137"/>
      <c r="I15" s="137"/>
      <c r="J15" s="137"/>
      <c r="K15" s="137"/>
      <c r="L15" s="137"/>
      <c r="M15" s="137"/>
      <c r="N15" s="137"/>
      <c r="O15" s="137"/>
      <c r="P15" s="137"/>
      <c r="Q15" s="137"/>
    </row>
    <row r="16" spans="1:17" x14ac:dyDescent="0.25">
      <c r="A16" s="258" t="s">
        <v>35</v>
      </c>
      <c r="B16" s="259"/>
      <c r="C16" s="259"/>
      <c r="D16" s="259"/>
      <c r="E16" s="259"/>
      <c r="F16" s="260"/>
      <c r="G16" s="137"/>
      <c r="H16" s="137"/>
      <c r="I16" s="137"/>
      <c r="J16" s="137"/>
      <c r="K16" s="137"/>
      <c r="L16" s="137"/>
      <c r="M16" s="137"/>
      <c r="N16" s="137"/>
      <c r="O16" s="137"/>
      <c r="P16" s="137"/>
      <c r="Q16" s="137"/>
    </row>
    <row r="17" spans="1:17" ht="30" customHeight="1" x14ac:dyDescent="0.25">
      <c r="A17" s="162">
        <v>1</v>
      </c>
      <c r="B17" s="217" t="s">
        <v>95</v>
      </c>
      <c r="C17" s="163" t="s">
        <v>188</v>
      </c>
      <c r="D17" s="164">
        <v>1</v>
      </c>
      <c r="E17" s="165" t="s">
        <v>37</v>
      </c>
      <c r="F17" s="4">
        <v>0</v>
      </c>
      <c r="G17" s="137"/>
      <c r="H17" s="137"/>
      <c r="I17" s="137"/>
      <c r="J17" s="137"/>
      <c r="K17" s="137"/>
      <c r="L17" s="137"/>
      <c r="M17" s="137"/>
      <c r="N17" s="137"/>
      <c r="O17" s="137"/>
      <c r="P17" s="137"/>
      <c r="Q17" s="137"/>
    </row>
    <row r="18" spans="1:17" ht="30" customHeight="1" x14ac:dyDescent="0.25">
      <c r="A18" s="162">
        <v>2</v>
      </c>
      <c r="B18" s="218" t="s">
        <v>96</v>
      </c>
      <c r="C18" s="163" t="s">
        <v>173</v>
      </c>
      <c r="D18" s="164">
        <v>1</v>
      </c>
      <c r="E18" s="165" t="s">
        <v>37</v>
      </c>
      <c r="F18" s="4">
        <v>0</v>
      </c>
      <c r="G18" s="137"/>
      <c r="H18" s="137"/>
      <c r="I18" s="137"/>
      <c r="J18" s="137"/>
      <c r="K18" s="137"/>
      <c r="L18" s="137"/>
      <c r="M18" s="137"/>
      <c r="N18" s="137"/>
      <c r="O18" s="137"/>
      <c r="P18" s="137"/>
      <c r="Q18" s="137"/>
    </row>
    <row r="19" spans="1:17" ht="30" customHeight="1" x14ac:dyDescent="0.25">
      <c r="A19" s="162">
        <v>3</v>
      </c>
      <c r="B19" s="218" t="s">
        <v>97</v>
      </c>
      <c r="C19" s="163" t="s">
        <v>174</v>
      </c>
      <c r="D19" s="164">
        <v>1</v>
      </c>
      <c r="E19" s="165" t="s">
        <v>37</v>
      </c>
      <c r="F19" s="4">
        <v>0</v>
      </c>
      <c r="G19" s="137"/>
      <c r="H19" s="137"/>
      <c r="I19" s="137"/>
      <c r="J19" s="137"/>
      <c r="K19" s="137"/>
      <c r="L19" s="137"/>
      <c r="M19" s="137"/>
      <c r="N19" s="137"/>
      <c r="O19" s="137"/>
      <c r="P19" s="137"/>
      <c r="Q19" s="137"/>
    </row>
    <row r="20" spans="1:17" ht="30" customHeight="1" x14ac:dyDescent="0.25">
      <c r="A20" s="162">
        <v>4</v>
      </c>
      <c r="B20" s="218" t="s">
        <v>98</v>
      </c>
      <c r="C20" s="163" t="s">
        <v>175</v>
      </c>
      <c r="D20" s="164">
        <v>1</v>
      </c>
      <c r="E20" s="165" t="s">
        <v>37</v>
      </c>
      <c r="F20" s="4">
        <v>0</v>
      </c>
      <c r="G20" s="137"/>
      <c r="H20" s="137"/>
      <c r="I20" s="137"/>
      <c r="J20" s="137"/>
      <c r="K20" s="137"/>
      <c r="L20" s="137"/>
      <c r="M20" s="137"/>
      <c r="N20" s="137"/>
      <c r="O20" s="137"/>
      <c r="P20" s="137"/>
      <c r="Q20" s="137"/>
    </row>
    <row r="21" spans="1:17" ht="30" customHeight="1" x14ac:dyDescent="0.25">
      <c r="A21" s="162">
        <v>5</v>
      </c>
      <c r="B21" s="218" t="s">
        <v>172</v>
      </c>
      <c r="C21" s="163" t="s">
        <v>142</v>
      </c>
      <c r="D21" s="164">
        <v>1</v>
      </c>
      <c r="E21" s="165" t="s">
        <v>37</v>
      </c>
      <c r="F21" s="4">
        <v>0</v>
      </c>
      <c r="G21" s="137"/>
      <c r="H21" s="137"/>
      <c r="I21" s="137"/>
      <c r="J21" s="137"/>
      <c r="K21" s="137"/>
      <c r="L21" s="137"/>
      <c r="M21" s="137"/>
      <c r="N21" s="137"/>
      <c r="O21" s="137"/>
      <c r="P21" s="137"/>
      <c r="Q21" s="137"/>
    </row>
    <row r="22" spans="1:17" s="25" customFormat="1" x14ac:dyDescent="0.25">
      <c r="A22" s="116" t="s">
        <v>66</v>
      </c>
      <c r="B22" s="166"/>
      <c r="C22" s="166"/>
      <c r="D22" s="166"/>
      <c r="E22" s="166"/>
      <c r="F22" s="166"/>
      <c r="G22" s="168"/>
      <c r="H22" s="263"/>
      <c r="I22" s="68"/>
      <c r="J22" s="68"/>
      <c r="K22" s="68"/>
      <c r="L22" s="68"/>
      <c r="M22" s="68"/>
      <c r="N22" s="24"/>
      <c r="O22" s="24"/>
      <c r="P22" s="24"/>
      <c r="Q22" s="24"/>
    </row>
    <row r="23" spans="1:17" s="25" customFormat="1" x14ac:dyDescent="0.25">
      <c r="A23" s="116" t="s">
        <v>67</v>
      </c>
      <c r="B23" s="166"/>
      <c r="C23" s="166"/>
      <c r="D23" s="166"/>
      <c r="E23" s="166"/>
      <c r="F23" s="166"/>
      <c r="G23" s="168"/>
      <c r="H23" s="263"/>
      <c r="I23" s="68"/>
      <c r="J23" s="68"/>
      <c r="K23" s="68"/>
      <c r="L23" s="68"/>
      <c r="M23" s="68"/>
      <c r="N23" s="24"/>
      <c r="O23" s="24"/>
      <c r="P23" s="24"/>
      <c r="Q23" s="24"/>
    </row>
    <row r="24" spans="1:17" s="25" customFormat="1" x14ac:dyDescent="0.25">
      <c r="A24" s="167"/>
      <c r="B24" s="168"/>
      <c r="C24" s="168"/>
      <c r="D24" s="168"/>
      <c r="E24" s="168"/>
      <c r="F24" s="168"/>
      <c r="G24" s="168"/>
      <c r="H24" s="263"/>
      <c r="I24" s="68"/>
      <c r="J24" s="68"/>
      <c r="K24" s="68"/>
      <c r="L24" s="68"/>
      <c r="M24" s="68"/>
      <c r="N24" s="24"/>
      <c r="O24" s="24"/>
      <c r="P24" s="24"/>
      <c r="Q24" s="24"/>
    </row>
    <row r="25" spans="1:17" s="25" customFormat="1" x14ac:dyDescent="0.25">
      <c r="A25" s="167"/>
      <c r="B25" s="168"/>
      <c r="C25" s="168"/>
      <c r="D25" s="168"/>
      <c r="E25" s="168"/>
      <c r="F25" s="168"/>
      <c r="G25" s="168"/>
      <c r="H25" s="263"/>
      <c r="I25" s="68"/>
      <c r="J25" s="68"/>
      <c r="K25" s="68"/>
      <c r="L25" s="68"/>
      <c r="M25" s="68"/>
      <c r="N25" s="24"/>
      <c r="O25" s="24"/>
      <c r="P25" s="24"/>
      <c r="Q25" s="24"/>
    </row>
    <row r="26" spans="1:17" s="25" customFormat="1" x14ac:dyDescent="0.25">
      <c r="A26" s="167"/>
      <c r="B26" s="168"/>
      <c r="C26" s="168"/>
      <c r="D26" s="168"/>
      <c r="E26" s="168"/>
      <c r="F26" s="168"/>
      <c r="G26" s="168"/>
      <c r="H26" s="263"/>
      <c r="I26" s="68"/>
      <c r="J26" s="68"/>
      <c r="K26" s="68"/>
      <c r="L26" s="68"/>
      <c r="M26" s="68"/>
      <c r="N26" s="24"/>
      <c r="O26" s="24"/>
      <c r="P26" s="24"/>
      <c r="Q26" s="24"/>
    </row>
    <row r="27" spans="1:17" s="25" customFormat="1" x14ac:dyDescent="0.25">
      <c r="A27" s="133"/>
      <c r="B27" s="131"/>
      <c r="C27" s="131"/>
      <c r="D27" s="131"/>
      <c r="E27" s="131"/>
      <c r="F27" s="131"/>
      <c r="G27" s="131"/>
      <c r="H27" s="132"/>
      <c r="I27" s="50"/>
      <c r="J27" s="50"/>
      <c r="K27" s="50"/>
      <c r="L27" s="50"/>
      <c r="M27" s="50"/>
    </row>
    <row r="28" spans="1:17" s="25" customFormat="1" x14ac:dyDescent="0.25">
      <c r="A28" s="133"/>
      <c r="B28" s="131"/>
      <c r="C28" s="131"/>
      <c r="D28" s="131"/>
      <c r="E28" s="131"/>
      <c r="F28" s="131"/>
      <c r="G28" s="131"/>
      <c r="H28" s="132"/>
      <c r="I28" s="50"/>
      <c r="J28" s="50"/>
      <c r="K28" s="50"/>
      <c r="L28" s="50"/>
      <c r="M28" s="50"/>
    </row>
    <row r="29" spans="1:17" s="25" customFormat="1" x14ac:dyDescent="0.25">
      <c r="A29" s="133"/>
      <c r="B29" s="131"/>
      <c r="C29" s="131"/>
      <c r="D29" s="131"/>
      <c r="E29" s="131"/>
      <c r="F29" s="131"/>
      <c r="G29" s="131"/>
      <c r="H29" s="131"/>
      <c r="I29" s="50"/>
      <c r="J29" s="50"/>
      <c r="K29" s="50"/>
      <c r="L29" s="50"/>
      <c r="M29" s="50"/>
    </row>
    <row r="30" spans="1:17" s="25" customFormat="1" x14ac:dyDescent="0.25">
      <c r="A30" s="134"/>
      <c r="B30" s="131"/>
      <c r="C30" s="131"/>
      <c r="D30" s="131"/>
      <c r="E30" s="131"/>
      <c r="F30" s="131"/>
      <c r="G30" s="131"/>
      <c r="H30" s="132"/>
      <c r="I30" s="50"/>
      <c r="J30" s="50"/>
      <c r="K30" s="50"/>
      <c r="L30" s="50"/>
      <c r="M30" s="50"/>
    </row>
    <row r="31" spans="1:17" s="25" customFormat="1" x14ac:dyDescent="0.25">
      <c r="A31" s="133"/>
      <c r="B31" s="131"/>
      <c r="C31" s="131"/>
      <c r="D31" s="131"/>
      <c r="E31" s="131"/>
      <c r="F31" s="131"/>
      <c r="G31" s="131"/>
      <c r="H31" s="132"/>
      <c r="I31" s="50"/>
      <c r="J31" s="50"/>
      <c r="K31" s="50"/>
      <c r="L31" s="50"/>
      <c r="M31" s="50"/>
    </row>
    <row r="32" spans="1:17" s="25" customFormat="1" x14ac:dyDescent="0.25">
      <c r="A32" s="135"/>
      <c r="B32" s="47"/>
      <c r="C32" s="47"/>
      <c r="D32" s="50"/>
      <c r="E32" s="50"/>
      <c r="F32" s="51"/>
      <c r="G32" s="51"/>
      <c r="H32" s="136"/>
      <c r="I32" s="50"/>
      <c r="J32" s="50"/>
      <c r="K32" s="50"/>
      <c r="L32" s="50"/>
      <c r="M32" s="50"/>
    </row>
    <row r="33" spans="1:13" s="25" customFormat="1" x14ac:dyDescent="0.25">
      <c r="A33" s="135"/>
      <c r="B33" s="47"/>
      <c r="C33" s="47"/>
      <c r="D33" s="50"/>
      <c r="E33" s="50"/>
      <c r="F33" s="51"/>
      <c r="G33" s="51"/>
      <c r="H33" s="136"/>
      <c r="I33" s="50"/>
      <c r="J33" s="50"/>
      <c r="K33" s="50"/>
      <c r="L33" s="50"/>
      <c r="M33" s="50"/>
    </row>
    <row r="34" spans="1:13" s="25" customFormat="1" x14ac:dyDescent="0.25">
      <c r="A34" s="135"/>
      <c r="B34" s="47"/>
      <c r="C34" s="47"/>
      <c r="D34" s="50"/>
      <c r="E34" s="50"/>
      <c r="F34" s="51"/>
      <c r="G34" s="51"/>
      <c r="H34" s="136"/>
      <c r="I34" s="50"/>
      <c r="J34" s="50"/>
      <c r="K34" s="50"/>
      <c r="L34" s="50"/>
      <c r="M34" s="50"/>
    </row>
    <row r="35" spans="1:13" s="25" customFormat="1" x14ac:dyDescent="0.25">
      <c r="A35" s="135"/>
      <c r="B35" s="47"/>
      <c r="C35" s="47"/>
      <c r="D35" s="50"/>
      <c r="E35" s="50"/>
      <c r="F35" s="51"/>
      <c r="G35" s="51"/>
      <c r="H35" s="136"/>
      <c r="I35" s="50"/>
      <c r="J35" s="50"/>
      <c r="K35" s="50"/>
      <c r="L35" s="50"/>
      <c r="M35" s="50"/>
    </row>
    <row r="36" spans="1:13" s="25" customFormat="1" x14ac:dyDescent="0.25">
      <c r="A36" s="135"/>
      <c r="B36" s="47"/>
      <c r="C36" s="47"/>
      <c r="D36" s="50"/>
      <c r="E36" s="50"/>
      <c r="F36" s="51"/>
      <c r="G36" s="51"/>
      <c r="H36" s="136"/>
      <c r="I36" s="50"/>
      <c r="J36" s="50"/>
      <c r="K36" s="50"/>
      <c r="L36" s="50"/>
      <c r="M36" s="50"/>
    </row>
    <row r="37" spans="1:13" s="25" customFormat="1" x14ac:dyDescent="0.25">
      <c r="A37" s="134"/>
      <c r="B37" s="47"/>
      <c r="C37" s="47"/>
      <c r="D37" s="50"/>
      <c r="E37" s="50"/>
      <c r="F37" s="51"/>
      <c r="G37" s="51"/>
      <c r="H37" s="136"/>
      <c r="I37" s="50"/>
      <c r="J37" s="50"/>
      <c r="K37" s="50"/>
      <c r="L37" s="50"/>
      <c r="M37" s="50"/>
    </row>
  </sheetData>
  <sheetProtection algorithmName="SHA-512" hashValue="osMEsWLXjPQ92YBot+r4oG+D/eh5O20jdvd+eRfLUYOIiFHCWnThmM2pyVHU22tC20adaGzhDGkMY8Xp33FCcQ==" saltValue="v0z8t6XBe0rLCV/9qpbVYQ==" spinCount="100000" sheet="1" objects="1" scenarios="1"/>
  <protectedRanges>
    <protectedRange password="CF35" sqref="F1:F13" name="Bereich2"/>
    <protectedRange password="CF35" sqref="A1:E1048576" name="Bereich1"/>
  </protectedRanges>
  <mergeCells count="4">
    <mergeCell ref="B14:C14"/>
    <mergeCell ref="D14:D15"/>
    <mergeCell ref="F14:F15"/>
    <mergeCell ref="A16:F16"/>
  </mergeCells>
  <phoneticPr fontId="14" type="noConversion"/>
  <conditionalFormatting sqref="D17:D19 D21">
    <cfRule type="expression" dxfId="1" priority="2" stopIfTrue="1">
      <formula>ISNUMBER(FIND("Aufschlag",#REF!))</formula>
    </cfRule>
  </conditionalFormatting>
  <conditionalFormatting sqref="D20">
    <cfRule type="expression" dxfId="0" priority="1" stopIfTrue="1">
      <formula>ISNUMBER(FIND("Aufschlag",#REF!))</formula>
    </cfRule>
  </conditionalFormatting>
  <pageMargins left="0.23622047244094491" right="0.23622047244094491" top="0.74803149606299213" bottom="0.74803149606299213" header="0.31496062992125984" footer="0.31496062992125984"/>
  <pageSetup paperSize="9" scale="91" orientation="portrait" r:id="rId1"/>
  <headerFooter>
    <oddFooter>&amp;L&amp;8Vivantes GmbH&amp;C&amp;8&amp;F&amp;R&amp;8Seite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tabColor rgb="FF66FF33"/>
    <pageSetUpPr fitToPage="1"/>
  </sheetPr>
  <dimension ref="A1:M35"/>
  <sheetViews>
    <sheetView zoomScale="90" zoomScaleNormal="90" workbookViewId="0">
      <pane ySplit="15" topLeftCell="A16" activePane="bottomLeft" state="frozen"/>
      <selection activeCell="A28" sqref="A28"/>
      <selection pane="bottomLeft" activeCell="J30" sqref="J30"/>
    </sheetView>
  </sheetViews>
  <sheetFormatPr baseColWidth="10" defaultColWidth="11.42578125" defaultRowHeight="12.75" x14ac:dyDescent="0.25"/>
  <cols>
    <col min="1" max="1" width="12.42578125" style="172" customWidth="1"/>
    <col min="2" max="2" width="14.140625" style="174" customWidth="1"/>
    <col min="3" max="3" width="49.5703125" style="174" customWidth="1"/>
    <col min="4" max="4" width="9.5703125" style="175" customWidth="1"/>
    <col min="5" max="5" width="18.7109375" style="176" customWidth="1"/>
    <col min="6" max="16384" width="11.42578125" style="174"/>
  </cols>
  <sheetData>
    <row r="1" spans="1:12" s="129" customFormat="1" ht="18" x14ac:dyDescent="0.25">
      <c r="A1" s="197" t="s">
        <v>55</v>
      </c>
      <c r="B1" s="155"/>
      <c r="C1" s="155"/>
      <c r="D1" s="177"/>
      <c r="E1" s="177"/>
    </row>
    <row r="2" spans="1:12" s="126" customFormat="1" ht="13.5" thickBot="1" x14ac:dyDescent="0.3">
      <c r="A2" s="138"/>
      <c r="B2" s="139"/>
      <c r="C2" s="139"/>
      <c r="D2" s="140"/>
      <c r="E2" s="140"/>
    </row>
    <row r="3" spans="1:12" s="126" customFormat="1" x14ac:dyDescent="0.25">
      <c r="A3" s="178"/>
      <c r="B3" s="178"/>
      <c r="C3" s="178"/>
      <c r="D3" s="179"/>
      <c r="E3" s="178"/>
    </row>
    <row r="4" spans="1:12" s="16" customFormat="1" x14ac:dyDescent="0.25">
      <c r="A4" s="124" t="s">
        <v>21</v>
      </c>
      <c r="B4" s="180" t="str">
        <f>Deckblatt!B10</f>
        <v>Sicherheitsdienstleistungen</v>
      </c>
      <c r="C4" s="181"/>
      <c r="D4" s="145" t="s">
        <v>17</v>
      </c>
      <c r="E4" s="182">
        <f>Deckblatt!C28</f>
        <v>46447</v>
      </c>
    </row>
    <row r="5" spans="1:12" s="16" customFormat="1" x14ac:dyDescent="0.25">
      <c r="A5" s="13"/>
      <c r="B5" s="13"/>
      <c r="C5" s="13"/>
      <c r="D5" s="145" t="s">
        <v>18</v>
      </c>
      <c r="E5" s="182" t="str">
        <f>Deckblatt!C29</f>
        <v>Erstausstellung</v>
      </c>
    </row>
    <row r="6" spans="1:12" s="16" customFormat="1" x14ac:dyDescent="0.25">
      <c r="A6" s="124" t="s">
        <v>22</v>
      </c>
      <c r="B6" s="13" t="str">
        <f>Deckblatt!B12</f>
        <v>TEK2605027</v>
      </c>
      <c r="C6" s="13"/>
      <c r="D6" s="145" t="s">
        <v>20</v>
      </c>
      <c r="E6" s="182">
        <f>Deckblatt!C30</f>
        <v>48638</v>
      </c>
      <c r="G6" s="169"/>
    </row>
    <row r="7" spans="1:12" s="21" customFormat="1" x14ac:dyDescent="0.25">
      <c r="A7" s="147"/>
      <c r="B7" s="147"/>
      <c r="C7" s="147"/>
      <c r="D7" s="147"/>
      <c r="E7" s="145"/>
      <c r="G7" s="128"/>
    </row>
    <row r="8" spans="1:12" s="16" customFormat="1" x14ac:dyDescent="0.25">
      <c r="A8" s="124" t="s">
        <v>23</v>
      </c>
      <c r="B8" s="183" t="s">
        <v>24</v>
      </c>
      <c r="C8" s="184" t="str">
        <f>Deckblatt!B20</f>
        <v>name</v>
      </c>
      <c r="D8" s="185"/>
    </row>
    <row r="9" spans="1:12" s="16" customFormat="1" x14ac:dyDescent="0.25">
      <c r="A9" s="124"/>
      <c r="B9" s="183" t="s">
        <v>25</v>
      </c>
      <c r="C9" s="184" t="str">
        <f>Deckblatt!B21</f>
        <v>xstraße</v>
      </c>
      <c r="D9" s="185"/>
    </row>
    <row r="10" spans="1:12" s="16" customFormat="1" x14ac:dyDescent="0.25">
      <c r="A10" s="124"/>
      <c r="B10" s="183" t="s">
        <v>26</v>
      </c>
      <c r="C10" s="184" t="str">
        <f>Deckblatt!B22</f>
        <v>xort</v>
      </c>
      <c r="D10" s="185"/>
    </row>
    <row r="11" spans="1:12" s="16" customFormat="1" x14ac:dyDescent="0.25">
      <c r="A11" s="124" t="s">
        <v>27</v>
      </c>
      <c r="B11" s="186" t="s">
        <v>28</v>
      </c>
      <c r="C11" s="184" t="str">
        <f>Deckblatt!C25</f>
        <v>xname</v>
      </c>
      <c r="D11" s="185"/>
      <c r="H11" s="127"/>
      <c r="I11" s="46"/>
      <c r="J11" s="127"/>
      <c r="K11" s="170"/>
      <c r="L11" s="170"/>
    </row>
    <row r="12" spans="1:12" s="16" customFormat="1" x14ac:dyDescent="0.25">
      <c r="A12" s="154"/>
      <c r="B12" s="186" t="s">
        <v>29</v>
      </c>
      <c r="C12" s="184" t="str">
        <f>Deckblatt!C26</f>
        <v>xtelefon</v>
      </c>
      <c r="D12" s="185"/>
      <c r="H12" s="127"/>
      <c r="I12" s="127"/>
      <c r="J12" s="127"/>
      <c r="K12" s="127"/>
      <c r="L12" s="127"/>
    </row>
    <row r="13" spans="1:12" s="129" customFormat="1" x14ac:dyDescent="0.25">
      <c r="A13" s="187"/>
      <c r="B13" s="187"/>
      <c r="C13" s="187"/>
      <c r="D13" s="187"/>
      <c r="E13" s="188"/>
    </row>
    <row r="14" spans="1:12" s="172" customFormat="1" ht="25.5" x14ac:dyDescent="0.25">
      <c r="A14" s="189" t="s">
        <v>30</v>
      </c>
      <c r="B14" s="198" t="s">
        <v>21</v>
      </c>
      <c r="C14" s="190"/>
      <c r="D14" s="191" t="s">
        <v>32</v>
      </c>
      <c r="E14" s="256" t="s">
        <v>38</v>
      </c>
      <c r="F14" s="171"/>
    </row>
    <row r="15" spans="1:12" s="130" customFormat="1" x14ac:dyDescent="0.25">
      <c r="A15" s="159"/>
      <c r="B15" s="192" t="s">
        <v>33</v>
      </c>
      <c r="C15" s="160" t="s">
        <v>34</v>
      </c>
      <c r="D15" s="193"/>
      <c r="E15" s="257"/>
      <c r="F15" s="215"/>
    </row>
    <row r="16" spans="1:12" s="172" customFormat="1" x14ac:dyDescent="0.25">
      <c r="A16" s="258" t="s">
        <v>40</v>
      </c>
      <c r="B16" s="259"/>
      <c r="C16" s="259"/>
      <c r="D16" s="259"/>
      <c r="E16" s="260"/>
      <c r="F16" s="216"/>
      <c r="G16" s="171"/>
    </row>
    <row r="17" spans="1:13" ht="30" customHeight="1" x14ac:dyDescent="0.25">
      <c r="A17" s="194">
        <v>1</v>
      </c>
      <c r="B17" s="163" t="s">
        <v>36</v>
      </c>
      <c r="C17" s="195" t="s">
        <v>190</v>
      </c>
      <c r="D17" s="196" t="s">
        <v>39</v>
      </c>
      <c r="E17" s="173"/>
    </row>
    <row r="18" spans="1:13" ht="30" customHeight="1" x14ac:dyDescent="0.25">
      <c r="A18" s="194">
        <v>2</v>
      </c>
      <c r="B18" s="163" t="s">
        <v>36</v>
      </c>
      <c r="C18" s="195" t="s">
        <v>126</v>
      </c>
      <c r="D18" s="196" t="s">
        <v>39</v>
      </c>
      <c r="E18" s="173"/>
    </row>
    <row r="19" spans="1:13" ht="45.75" customHeight="1" x14ac:dyDescent="0.25">
      <c r="A19" s="194">
        <v>3</v>
      </c>
      <c r="B19" s="163" t="s">
        <v>36</v>
      </c>
      <c r="C19" s="195" t="s">
        <v>127</v>
      </c>
      <c r="D19" s="196" t="s">
        <v>39</v>
      </c>
      <c r="E19" s="173"/>
    </row>
    <row r="20" spans="1:13" s="125" customFormat="1" ht="15" x14ac:dyDescent="0.25">
      <c r="A20" s="116" t="s">
        <v>66</v>
      </c>
      <c r="B20" s="166"/>
      <c r="C20" s="166"/>
      <c r="D20" s="166"/>
      <c r="E20" s="166"/>
      <c r="F20" s="214"/>
      <c r="G20" s="131"/>
      <c r="H20" s="132"/>
      <c r="I20" s="50"/>
      <c r="J20" s="50"/>
      <c r="K20" s="50"/>
      <c r="L20" s="50"/>
      <c r="M20" s="50"/>
    </row>
    <row r="21" spans="1:13" s="125" customFormat="1" ht="15" x14ac:dyDescent="0.25">
      <c r="A21" s="116" t="s">
        <v>67</v>
      </c>
      <c r="B21" s="166"/>
      <c r="C21" s="166"/>
      <c r="D21" s="166"/>
      <c r="E21" s="166"/>
      <c r="F21" s="214"/>
      <c r="G21" s="131"/>
      <c r="H21" s="132"/>
      <c r="I21" s="50"/>
      <c r="J21" s="50"/>
      <c r="K21" s="50"/>
      <c r="L21" s="50"/>
      <c r="M21" s="50"/>
    </row>
    <row r="22" spans="1:13" s="125" customFormat="1" ht="15" x14ac:dyDescent="0.25">
      <c r="A22" s="133"/>
      <c r="B22" s="131"/>
      <c r="C22" s="131"/>
      <c r="D22" s="131"/>
      <c r="E22" s="131"/>
      <c r="F22" s="131"/>
      <c r="G22" s="131"/>
      <c r="H22" s="132"/>
      <c r="I22" s="50"/>
      <c r="J22" s="50"/>
      <c r="K22" s="50"/>
      <c r="L22" s="50"/>
      <c r="M22" s="50"/>
    </row>
    <row r="23" spans="1:13" s="125" customFormat="1" ht="15" x14ac:dyDescent="0.25">
      <c r="A23" s="133"/>
      <c r="B23" s="131"/>
      <c r="C23" s="131"/>
      <c r="D23" s="131"/>
      <c r="E23" s="131"/>
      <c r="F23" s="131"/>
      <c r="G23" s="131"/>
      <c r="H23" s="132"/>
      <c r="I23" s="50"/>
      <c r="J23" s="50"/>
      <c r="K23" s="50"/>
      <c r="L23" s="50"/>
      <c r="M23" s="50"/>
    </row>
    <row r="24" spans="1:13" s="125" customFormat="1" ht="15" x14ac:dyDescent="0.25">
      <c r="A24" s="133"/>
      <c r="B24" s="131"/>
      <c r="C24" s="131"/>
      <c r="D24" s="131"/>
      <c r="E24" s="131"/>
      <c r="F24" s="131"/>
      <c r="G24" s="131"/>
      <c r="H24" s="132"/>
      <c r="I24" s="50"/>
      <c r="J24" s="50"/>
      <c r="K24" s="50"/>
      <c r="L24" s="50"/>
      <c r="M24" s="50"/>
    </row>
    <row r="25" spans="1:13" s="125" customFormat="1" ht="15" x14ac:dyDescent="0.25">
      <c r="A25" s="133"/>
      <c r="B25" s="131"/>
      <c r="C25" s="131"/>
      <c r="D25" s="131"/>
      <c r="E25" s="131"/>
      <c r="F25" s="131"/>
      <c r="G25" s="131"/>
      <c r="H25" s="132"/>
      <c r="I25" s="50"/>
      <c r="J25" s="50"/>
      <c r="K25" s="50"/>
      <c r="L25" s="50"/>
      <c r="M25" s="50"/>
    </row>
    <row r="26" spans="1:13" s="125" customFormat="1" ht="15" x14ac:dyDescent="0.25">
      <c r="A26" s="133"/>
      <c r="B26" s="131"/>
      <c r="C26" s="131"/>
      <c r="D26" s="131"/>
      <c r="E26" s="131"/>
      <c r="F26" s="131"/>
      <c r="G26" s="131"/>
      <c r="H26" s="132"/>
      <c r="I26" s="50"/>
      <c r="J26" s="50"/>
      <c r="K26" s="50"/>
      <c r="L26" s="50"/>
      <c r="M26" s="50"/>
    </row>
    <row r="27" spans="1:13" s="125" customFormat="1" ht="15" x14ac:dyDescent="0.25">
      <c r="A27" s="133"/>
      <c r="B27" s="131"/>
      <c r="C27" s="131"/>
      <c r="D27" s="131"/>
      <c r="E27" s="131"/>
      <c r="F27" s="131"/>
      <c r="G27" s="131"/>
      <c r="H27" s="131"/>
      <c r="I27" s="50"/>
      <c r="J27" s="50"/>
      <c r="K27" s="50"/>
      <c r="L27" s="50"/>
      <c r="M27" s="50"/>
    </row>
    <row r="28" spans="1:13" s="125" customFormat="1" ht="15" x14ac:dyDescent="0.25">
      <c r="A28" s="134"/>
      <c r="B28" s="131"/>
      <c r="C28" s="131"/>
      <c r="D28" s="131"/>
      <c r="E28" s="131"/>
      <c r="F28" s="131"/>
      <c r="G28" s="131"/>
      <c r="H28" s="132"/>
      <c r="I28" s="50"/>
      <c r="J28" s="50"/>
      <c r="K28" s="50"/>
      <c r="L28" s="50"/>
      <c r="M28" s="50"/>
    </row>
    <row r="29" spans="1:13" s="125" customFormat="1" ht="15" x14ac:dyDescent="0.25">
      <c r="A29" s="133"/>
      <c r="B29" s="131"/>
      <c r="C29" s="131"/>
      <c r="D29" s="131"/>
      <c r="E29" s="131"/>
      <c r="F29" s="131"/>
      <c r="G29" s="131"/>
      <c r="H29" s="132"/>
      <c r="I29" s="50"/>
      <c r="J29" s="50"/>
      <c r="K29" s="50"/>
      <c r="L29" s="50"/>
      <c r="M29" s="50"/>
    </row>
    <row r="30" spans="1:13" s="125" customFormat="1" ht="15" x14ac:dyDescent="0.25">
      <c r="A30" s="135"/>
      <c r="B30" s="47"/>
      <c r="C30" s="47"/>
      <c r="D30" s="50"/>
      <c r="E30" s="50"/>
      <c r="F30" s="51"/>
      <c r="G30" s="51"/>
      <c r="H30" s="136"/>
      <c r="I30" s="50"/>
      <c r="J30" s="50"/>
      <c r="K30" s="50"/>
      <c r="L30" s="50"/>
      <c r="M30" s="50"/>
    </row>
    <row r="31" spans="1:13" s="125" customFormat="1" ht="15" x14ac:dyDescent="0.25">
      <c r="A31" s="135"/>
      <c r="B31" s="47"/>
      <c r="C31" s="47"/>
      <c r="D31" s="50"/>
      <c r="E31" s="50"/>
      <c r="F31" s="51"/>
      <c r="G31" s="51"/>
      <c r="H31" s="136"/>
      <c r="I31" s="50"/>
      <c r="J31" s="50"/>
      <c r="K31" s="50"/>
      <c r="L31" s="50"/>
      <c r="M31" s="50"/>
    </row>
    <row r="32" spans="1:13" s="125" customFormat="1" ht="15" x14ac:dyDescent="0.25">
      <c r="A32" s="135"/>
      <c r="B32" s="47"/>
      <c r="C32" s="47"/>
      <c r="D32" s="50"/>
      <c r="E32" s="50"/>
      <c r="F32" s="51"/>
      <c r="G32" s="51"/>
      <c r="H32" s="136"/>
      <c r="I32" s="50"/>
      <c r="J32" s="50"/>
      <c r="K32" s="50"/>
      <c r="L32" s="50"/>
      <c r="M32" s="50"/>
    </row>
    <row r="33" spans="1:13" s="125" customFormat="1" ht="15" x14ac:dyDescent="0.25">
      <c r="A33" s="135"/>
      <c r="B33" s="47"/>
      <c r="C33" s="47"/>
      <c r="D33" s="50"/>
      <c r="E33" s="50"/>
      <c r="F33" s="51"/>
      <c r="G33" s="51"/>
      <c r="H33" s="136"/>
      <c r="I33" s="50"/>
      <c r="J33" s="50"/>
      <c r="K33" s="50"/>
      <c r="L33" s="50"/>
      <c r="M33" s="50"/>
    </row>
    <row r="34" spans="1:13" s="125" customFormat="1" ht="15" x14ac:dyDescent="0.25">
      <c r="A34" s="135"/>
      <c r="B34" s="47"/>
      <c r="C34" s="47"/>
      <c r="D34" s="50"/>
      <c r="E34" s="50"/>
      <c r="F34" s="51"/>
      <c r="G34" s="51"/>
      <c r="H34" s="136"/>
      <c r="I34" s="50"/>
      <c r="J34" s="50"/>
      <c r="K34" s="50"/>
      <c r="L34" s="50"/>
      <c r="M34" s="50"/>
    </row>
    <row r="35" spans="1:13" s="125" customFormat="1" ht="15" x14ac:dyDescent="0.25">
      <c r="A35" s="134"/>
      <c r="B35" s="47"/>
      <c r="C35" s="47"/>
      <c r="D35" s="50"/>
      <c r="E35" s="50"/>
      <c r="F35" s="51"/>
      <c r="G35" s="51"/>
      <c r="H35" s="136"/>
      <c r="I35" s="50"/>
      <c r="J35" s="50"/>
      <c r="K35" s="50"/>
      <c r="L35" s="50"/>
      <c r="M35" s="50"/>
    </row>
  </sheetData>
  <sheetProtection algorithmName="SHA-512" hashValue="IGfaQa+ma3kdQzfx2WM9AbvTwPq6GGiw7n4fjCiPKQ+1NTqMM3IpdWMV+9fJ0K+5wbZcLL1RABQJrlp05Aj7tA==" saltValue="hjWha/5hVBjBP9mdqlVYIQ==" spinCount="100000" sheet="1" objects="1" scenarios="1"/>
  <protectedRanges>
    <protectedRange algorithmName="SHA-512" hashValue="v+j+Zsa5jJhkC5Wkr8roSd3qwb9xQTiuixk0OMojMacXVqEWulFTkjvBGGV0L1d0GFTro5CwDRKne8uxD3XxZg==" saltValue="ga4agThDfJ6KsWZZ2mgjrQ==" spinCount="100000" sqref="E1:E13" name="Bereich2"/>
    <protectedRange algorithmName="SHA-512" hashValue="UEUhhUwd2/UXK7DwTe7Kdo0bRImXPttSzCN/iZr/nR/TZRFrRwxHPYohJtPz9SikLuMIMwiCVxyUa/eKgGgmWw==" saltValue="uV9LW/ftnUwcII/j9CtcQA==" spinCount="100000" sqref="A18:D1048576 A1:D17" name="Bereich1"/>
  </protectedRanges>
  <mergeCells count="2">
    <mergeCell ref="A16:E16"/>
    <mergeCell ref="E14:E15"/>
  </mergeCells>
  <pageMargins left="0.23622047244094491" right="0.23622047244094491" top="0.74803149606299213" bottom="0.74803149606299213" header="0.31496062992125984" footer="0.31496062992125984"/>
  <pageSetup paperSize="9" scale="99" fitToHeight="6" orientation="portrait" r:id="rId1"/>
  <headerFooter alignWithMargins="0">
    <oddFooter>&amp;L&amp;8Vivantes GmbH&amp;C&amp;8&amp;F&amp;R&amp;8Seite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Deckblatt</vt:lpstr>
      <vt:lpstr>Preisblatt-Standort</vt:lpstr>
      <vt:lpstr>Angebot</vt:lpstr>
      <vt:lpstr>EPK_SVS</vt:lpstr>
      <vt:lpstr>Epk_Aufschläge</vt:lpstr>
      <vt:lpstr>Angebot!Druckbereich</vt:lpstr>
      <vt:lpstr>Deckblatt!Druckbereich</vt:lpstr>
      <vt:lpstr>Epk_Aufschläge!Druckbereich</vt:lpstr>
      <vt:lpstr>EPK_SVS!Druckbereich</vt:lpstr>
      <vt:lpstr>'Preisblatt-Standort'!Druckbereich</vt:lpstr>
      <vt:lpstr>Angebot!Drucktitel</vt:lpstr>
      <vt:lpstr>Epk_Aufschläge!Drucktitel</vt:lpstr>
      <vt:lpstr>'Preisblatt-Standort'!Drucktitel</vt:lpstr>
    </vt:vector>
  </TitlesOfParts>
  <Company>Vivantes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Knaack, Hella</dc:creator>
  <cp:lastModifiedBy>Gillmeister, Fabian</cp:lastModifiedBy>
  <cp:lastPrinted>2019-11-30T13:00:48Z</cp:lastPrinted>
  <dcterms:created xsi:type="dcterms:W3CDTF">2019-04-24T09:54:44Z</dcterms:created>
  <dcterms:modified xsi:type="dcterms:W3CDTF">2026-10-02T09:01:18Z</dcterms:modified>
</cp:coreProperties>
</file>