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VI\(P)\FM und BAU\T01 TEK\00_NEU\02_TEK_Vergaben\TEK2608046_SH_DGUV V4 Prüfung ortsfester elektrischer Anlagen\2_Verfahren\Dokumente\"/>
    </mc:Choice>
  </mc:AlternateContent>
  <xr:revisionPtr revIDLastSave="0" documentId="13_ncr:1_{BA010D36-ED59-47D5-97B5-DA8C572C78D6}" xr6:coauthVersionLast="47" xr6:coauthVersionMax="47" xr10:uidLastSave="{00000000-0000-0000-0000-000000000000}"/>
  <bookViews>
    <workbookView xWindow="28680" yWindow="-120" windowWidth="29040" windowHeight="15720" tabRatio="748" activeTab="4" xr2:uid="{00000000-000D-0000-FFFF-FFFF00000000}"/>
  </bookViews>
  <sheets>
    <sheet name="Deckblatt" sheetId="1" r:id="rId1"/>
    <sheet name="Preisspiegel Los 1" sheetId="17" r:id="rId2"/>
    <sheet name="Preisspiegel Los 2" sheetId="18" r:id="rId3"/>
    <sheet name="Preisspiegel Los 3" sheetId="12" r:id="rId4"/>
    <sheet name="Preisspiegel Los 4" sheetId="19" r:id="rId5"/>
    <sheet name="Preisspiegel Los 5" sheetId="13" r:id="rId6"/>
    <sheet name="Epk SVS" sheetId="20" r:id="rId7"/>
    <sheet name="Epk Aufschläge" sheetId="21" r:id="rId8"/>
    <sheet name="Standortübersicht" sheetId="14" r:id="rId9"/>
  </sheets>
  <definedNames>
    <definedName name="_xlnm.Print_Area" localSheetId="0">Deckblatt!$A$1:$C$32</definedName>
    <definedName name="SuA_Art">#REF!</definedName>
    <definedName name="SuA_Masseihe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9" i="13" l="1"/>
  <c r="C12" i="21" l="1"/>
  <c r="C11" i="21"/>
  <c r="C10" i="21"/>
  <c r="C8" i="21"/>
  <c r="C9" i="21"/>
  <c r="E6" i="21"/>
  <c r="E5" i="21"/>
  <c r="E4" i="21"/>
  <c r="B6" i="21"/>
  <c r="B4" i="21"/>
  <c r="C12" i="20"/>
  <c r="C11" i="20"/>
  <c r="C10" i="20"/>
  <c r="C9" i="20"/>
  <c r="C8" i="20"/>
  <c r="B6" i="20"/>
  <c r="B4" i="20"/>
  <c r="F6" i="20"/>
  <c r="F5" i="20"/>
  <c r="F4" i="20"/>
  <c r="F1" i="20"/>
  <c r="E1" i="20"/>
  <c r="D1" i="20"/>
  <c r="C1" i="20"/>
  <c r="B1" i="20"/>
  <c r="E19" i="17" l="1"/>
  <c r="E18" i="17"/>
  <c r="E19" i="18"/>
  <c r="E18" i="18"/>
  <c r="E20" i="18"/>
  <c r="E18" i="19"/>
  <c r="F20" i="13"/>
  <c r="F21" i="13"/>
  <c r="F22" i="13"/>
  <c r="F23" i="13"/>
  <c r="F24" i="13"/>
  <c r="F25" i="13"/>
  <c r="F19" i="13"/>
  <c r="F18" i="13"/>
  <c r="F18" i="17" l="1"/>
  <c r="F20" i="18" l="1"/>
  <c r="E19" i="19" l="1"/>
  <c r="D12" i="19"/>
  <c r="D11" i="19"/>
  <c r="D10" i="19"/>
  <c r="D9" i="19"/>
  <c r="D8" i="19"/>
  <c r="J6" i="19"/>
  <c r="C6" i="19"/>
  <c r="J5" i="19"/>
  <c r="J4" i="19"/>
  <c r="C4" i="19"/>
  <c r="F19" i="18"/>
  <c r="F18" i="18"/>
  <c r="D12" i="18"/>
  <c r="D11" i="18"/>
  <c r="D10" i="18"/>
  <c r="D9" i="18"/>
  <c r="D8" i="18"/>
  <c r="J6" i="18"/>
  <c r="C6" i="18"/>
  <c r="J5" i="18"/>
  <c r="J4" i="18"/>
  <c r="C4" i="18"/>
  <c r="F19" i="17"/>
  <c r="D12" i="17"/>
  <c r="D11" i="17"/>
  <c r="D10" i="17"/>
  <c r="D9" i="17"/>
  <c r="D8" i="17"/>
  <c r="J6" i="17"/>
  <c r="C6" i="17"/>
  <c r="J5" i="17"/>
  <c r="J4" i="17"/>
  <c r="C4" i="17"/>
  <c r="E20" i="17" l="1"/>
  <c r="E22" i="17" s="1"/>
  <c r="E21" i="18"/>
  <c r="E22" i="18" s="1"/>
  <c r="E21" i="19"/>
  <c r="E20" i="19"/>
  <c r="F18" i="19"/>
  <c r="F19" i="19" s="1"/>
  <c r="F21" i="18"/>
  <c r="F20" i="17"/>
  <c r="E19" i="12"/>
  <c r="F19" i="12" s="1"/>
  <c r="E20" i="12"/>
  <c r="F20" i="12" s="1"/>
  <c r="E18" i="12"/>
  <c r="F18" i="12" s="1"/>
  <c r="E23" i="18" l="1"/>
  <c r="E21" i="17"/>
  <c r="F21" i="19"/>
  <c r="F20" i="19"/>
  <c r="F23" i="18"/>
  <c r="F22" i="18"/>
  <c r="F22" i="17"/>
  <c r="F21" i="17"/>
  <c r="F21" i="12"/>
  <c r="E21" i="12"/>
  <c r="E1" i="14" l="1"/>
  <c r="E25" i="13" l="1"/>
  <c r="E24" i="13"/>
  <c r="E23" i="13"/>
  <c r="E22" i="13"/>
  <c r="E21" i="13"/>
  <c r="E20" i="13"/>
  <c r="E18" i="13"/>
  <c r="D12" i="13"/>
  <c r="D11" i="13"/>
  <c r="D10" i="13"/>
  <c r="D9" i="13"/>
  <c r="D8" i="13"/>
  <c r="J6" i="13"/>
  <c r="C6" i="13"/>
  <c r="J5" i="13"/>
  <c r="J4" i="13"/>
  <c r="C4" i="13"/>
  <c r="D12" i="12"/>
  <c r="D11" i="12"/>
  <c r="D10" i="12"/>
  <c r="D9" i="12"/>
  <c r="D8" i="12"/>
  <c r="J6" i="12"/>
  <c r="C6" i="12"/>
  <c r="J5" i="12"/>
  <c r="J4" i="12"/>
  <c r="C4" i="12"/>
  <c r="F22" i="12" l="1"/>
  <c r="F26" i="13"/>
  <c r="E26" i="13"/>
  <c r="F23" i="12" l="1"/>
  <c r="E28" i="13"/>
  <c r="E27" i="13"/>
  <c r="F28" i="13"/>
  <c r="F27" i="13"/>
  <c r="E23" i="12"/>
  <c r="E22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j923050</author>
    <author>Jacobi, Marcus</author>
    <author>Knaack, Hella</author>
  </authors>
  <commentList>
    <comment ref="C29" authorId="0" shapeId="0" xr:uid="{00000000-0006-0000-0000-000001000000}">
      <text>
        <r>
          <rPr>
            <sz val="8"/>
            <color indexed="81"/>
            <rFont val="Tahoma"/>
            <family val="2"/>
          </rPr>
          <t>Datum, ab wann das Dokument im Vertrag gültig wird. (Entspricht der Versionierung )</t>
        </r>
      </text>
    </comment>
    <comment ref="C30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Variante 1: Name und Datum
Variante 2: „Erstausstellung“
</t>
        </r>
      </text>
    </comment>
    <comment ref="C31" authorId="2" shapeId="0" xr:uid="{00000000-0006-0000-0000-000003000000}">
      <text>
        <r>
          <rPr>
            <sz val="9"/>
            <color indexed="81"/>
            <rFont val="Tahoma"/>
            <family val="2"/>
          </rPr>
          <t>Datum, wie lange die Beauftragung läuft</t>
        </r>
      </text>
    </comment>
    <comment ref="C32" authorId="0" shapeId="0" xr:uid="{00000000-0006-0000-0000-000004000000}">
      <text>
        <r>
          <rPr>
            <sz val="8"/>
            <color indexed="81"/>
            <rFont val="Tahoma"/>
            <family val="2"/>
          </rPr>
          <t>Vergabeart benennen</t>
        </r>
      </text>
    </comment>
  </commentList>
</comments>
</file>

<file path=xl/sharedStrings.xml><?xml version="1.0" encoding="utf-8"?>
<sst xmlns="http://schemas.openxmlformats.org/spreadsheetml/2006/main" count="544" uniqueCount="337">
  <si>
    <t>über</t>
  </si>
  <si>
    <t>Vergabenummer</t>
  </si>
  <si>
    <t>zwischen</t>
  </si>
  <si>
    <t>Vivantes - Netzwerk für Gesundheit GmbH</t>
  </si>
  <si>
    <t>Aroser Allee 72-76</t>
  </si>
  <si>
    <t>13407 Berlin</t>
  </si>
  <si>
    <t>- nachfolgend als Auftraggeber (AG) bezeichnet –</t>
  </si>
  <si>
    <t>und</t>
  </si>
  <si>
    <t>cde</t>
  </si>
  <si>
    <t>xstraße</t>
  </si>
  <si>
    <t>xort</t>
  </si>
  <si>
    <t>- nachfolgend als Auftragnehmer (AN) bezeichnet –</t>
  </si>
  <si>
    <t>Kontakt                   Name:</t>
  </si>
  <si>
    <t>xname</t>
  </si>
  <si>
    <t xml:space="preserve">                              Telefon</t>
  </si>
  <si>
    <t>xtelefon</t>
  </si>
  <si>
    <t>Basiert auf Musterversion</t>
  </si>
  <si>
    <t>gültig ab</t>
  </si>
  <si>
    <t>ersetzt Dokument vom</t>
  </si>
  <si>
    <t>Erstausstellung</t>
  </si>
  <si>
    <t>gültig bis</t>
  </si>
  <si>
    <t>Vergabeart</t>
  </si>
  <si>
    <t>Leistung</t>
  </si>
  <si>
    <t>Vergabenr.</t>
  </si>
  <si>
    <t>Partner</t>
  </si>
  <si>
    <t>Firmenname</t>
  </si>
  <si>
    <t>Straße</t>
  </si>
  <si>
    <t>PLZ, Ort</t>
  </si>
  <si>
    <t>Kontakt</t>
  </si>
  <si>
    <t>Name</t>
  </si>
  <si>
    <t>Telefon</t>
  </si>
  <si>
    <t>Standort</t>
  </si>
  <si>
    <t>Kürzel</t>
  </si>
  <si>
    <t>Strasse</t>
  </si>
  <si>
    <t>KFH</t>
  </si>
  <si>
    <t>Landsberger Allee 49</t>
  </si>
  <si>
    <t>KHD</t>
  </si>
  <si>
    <t>Myslowitzer Str. 45</t>
  </si>
  <si>
    <t>12621 Berlin</t>
  </si>
  <si>
    <t>ARO</t>
  </si>
  <si>
    <t>Aroser Allee</t>
  </si>
  <si>
    <t>Aroser Allee 72</t>
  </si>
  <si>
    <t>HUK</t>
  </si>
  <si>
    <t>Humboldt-Klinikum</t>
  </si>
  <si>
    <t>Am Nordgraben 2</t>
  </si>
  <si>
    <t>13509 Berlin</t>
  </si>
  <si>
    <t>13437 Berlin</t>
  </si>
  <si>
    <t>KSP</t>
  </si>
  <si>
    <t>Klinikum Spandau</t>
  </si>
  <si>
    <t>Neue Bergstraße 6</t>
  </si>
  <si>
    <t>13585 Berlin</t>
  </si>
  <si>
    <t>AVK</t>
  </si>
  <si>
    <t>Auguste-Viktoria-Klinikum</t>
  </si>
  <si>
    <t>Rubensstraße 125</t>
  </si>
  <si>
    <t>12157 Berlin</t>
  </si>
  <si>
    <t>IWK</t>
  </si>
  <si>
    <t>Ida-Wolf-Krankenhaus</t>
  </si>
  <si>
    <t>Juchaczweg 21</t>
  </si>
  <si>
    <t>12351 Berlin</t>
  </si>
  <si>
    <t>KAU</t>
  </si>
  <si>
    <t>Klinikum Am Urban</t>
  </si>
  <si>
    <t>Dieffenbachstraße 1</t>
  </si>
  <si>
    <t>10967 Berlin</t>
  </si>
  <si>
    <t>KNK</t>
  </si>
  <si>
    <t>Klinikum Neukölln</t>
  </si>
  <si>
    <t>WBK</t>
  </si>
  <si>
    <t xml:space="preserve">Vivantes Wenckebach-Klinikum </t>
  </si>
  <si>
    <t>Wenckebachstraße 23</t>
  </si>
  <si>
    <t>12099 Berlin</t>
  </si>
  <si>
    <t>Haus Jahreszeiten</t>
  </si>
  <si>
    <t>Büschingstraße 29</t>
  </si>
  <si>
    <t>10249 Berlin</t>
  </si>
  <si>
    <t>HBZ</t>
  </si>
  <si>
    <t>Haus Britz</t>
  </si>
  <si>
    <t>Buschkrugallee 139</t>
  </si>
  <si>
    <t>12359 Berlin</t>
  </si>
  <si>
    <t>HDS</t>
  </si>
  <si>
    <t>Haus Danziger Straße</t>
  </si>
  <si>
    <t>Danziger Straße 245</t>
  </si>
  <si>
    <t>10407 Berlin</t>
  </si>
  <si>
    <t>HFP</t>
  </si>
  <si>
    <t>Haus Franckepark</t>
  </si>
  <si>
    <t>Götzstraße 20a</t>
  </si>
  <si>
    <t>Lanzendorfer Weg 30</t>
  </si>
  <si>
    <t>14089 Berlin</t>
  </si>
  <si>
    <t>HRS</t>
  </si>
  <si>
    <t>Haus Rhinstraße</t>
  </si>
  <si>
    <t>Rhinstraße 105</t>
  </si>
  <si>
    <t>10315 Berlin</t>
  </si>
  <si>
    <t>Haus Jungfernheide</t>
  </si>
  <si>
    <t>Schweiggerweg 2-12</t>
  </si>
  <si>
    <t>13627 Berlin</t>
  </si>
  <si>
    <t>Haus Wilmersdorf</t>
  </si>
  <si>
    <t>Berkaer Str. 31-35</t>
  </si>
  <si>
    <t>14199 Berlin</t>
  </si>
  <si>
    <t>Haus John F. Kennedy</t>
  </si>
  <si>
    <t>Haus Leonore</t>
  </si>
  <si>
    <t>12247 Berlin</t>
  </si>
  <si>
    <t>Haus Seebrücke</t>
  </si>
  <si>
    <t>Am Maselakepark 20</t>
  </si>
  <si>
    <t>13587 Berlin</t>
  </si>
  <si>
    <t>Haus Sommerstrasse</t>
  </si>
  <si>
    <t>Sommerstraße 25 c</t>
  </si>
  <si>
    <t>13409 Berlin</t>
  </si>
  <si>
    <t>Haus Teichstrasse</t>
  </si>
  <si>
    <t>Teichstraße 44</t>
  </si>
  <si>
    <t>Haus Weidenweg</t>
  </si>
  <si>
    <t>Weidenweg 42</t>
  </si>
  <si>
    <t>Region</t>
  </si>
  <si>
    <t>Anlage 4</t>
  </si>
  <si>
    <t>Klinikum Kaulsdorf</t>
  </si>
  <si>
    <t>HSR</t>
  </si>
  <si>
    <t>Haus St. Richard</t>
  </si>
  <si>
    <t>12055 Berlin</t>
  </si>
  <si>
    <t>HKD</t>
  </si>
  <si>
    <t>Haus Kaulsdorf</t>
  </si>
  <si>
    <t>BBG</t>
  </si>
  <si>
    <t>Waldstraße 86-90</t>
  </si>
  <si>
    <t>13403 Berlin</t>
  </si>
  <si>
    <t>2.0</t>
  </si>
  <si>
    <r>
      <t xml:space="preserve">Achtung:
Diese Tabelle enthält Macros. Beim Öffnen müssen für eine saubere Funktion Macros zugelassen werden. </t>
    </r>
    <r>
      <rPr>
        <sz val="10"/>
        <color indexed="10"/>
        <rFont val="Arial"/>
        <family val="2"/>
      </rPr>
      <t>Auf gar keinen Fall dürfen auf denSeiten Deckblatt und Unterschrift, sowie in allen Kopfzeilen bis Zeile 5 Änderungen die zu Zellverschiebungen führen vorgenommen werden. Die Daten in den Kopfzeilen und im Unterschriftenblatt werden automatisch gefüllt. Hier ist nichts zu Ändern....</t>
    </r>
  </si>
  <si>
    <t>HTE</t>
  </si>
  <si>
    <t>HSO</t>
  </si>
  <si>
    <t>HJK</t>
  </si>
  <si>
    <t>HJH</t>
  </si>
  <si>
    <t>HSE</t>
  </si>
  <si>
    <t>HEH</t>
  </si>
  <si>
    <t>HHK</t>
  </si>
  <si>
    <t>HWD</t>
  </si>
  <si>
    <t>HLE</t>
  </si>
  <si>
    <t>HIW</t>
  </si>
  <si>
    <t>HWE</t>
  </si>
  <si>
    <t>HJZ</t>
  </si>
  <si>
    <t>KSO</t>
  </si>
  <si>
    <t>Haus Sommerstrasse Kurzzeitpflege</t>
  </si>
  <si>
    <t>HRK</t>
  </si>
  <si>
    <t>Haus Rhinstraße Kurzzeitpflege</t>
  </si>
  <si>
    <t>KIW</t>
  </si>
  <si>
    <t>GJF</t>
  </si>
  <si>
    <t>Haus John F. Kennedy Gerontopsychiatrie</t>
  </si>
  <si>
    <t>Offenes Verfahren (EU weit)</t>
  </si>
  <si>
    <t xml:space="preserve">Pos. </t>
  </si>
  <si>
    <t xml:space="preserve">Menge </t>
  </si>
  <si>
    <t>Einzelpreis(netto) in €</t>
  </si>
  <si>
    <t>Anlagen/ Verteilungen WBK</t>
  </si>
  <si>
    <t>Anlagen/ Verteilungen KFH</t>
  </si>
  <si>
    <t>Anlagen/ Verteilungen AVK</t>
  </si>
  <si>
    <t>Anlagen/ Verteilungen HUK</t>
  </si>
  <si>
    <t>Anlagen/ Verteilungen KSP</t>
  </si>
  <si>
    <t>Anlagen/ Verteilungen KHD</t>
  </si>
  <si>
    <t>Anlagen/ Verteilungen KAU</t>
  </si>
  <si>
    <t xml:space="preserve">Gesamtpreis, Netto: EUR </t>
  </si>
  <si>
    <t>&lt;-- ist in Angebotschreiben zu übertragen</t>
  </si>
  <si>
    <t>zzgl. MwSt. (19,0 %): EUR</t>
  </si>
  <si>
    <t>Gesamtpreis, Brutto: EUR</t>
  </si>
  <si>
    <t>Los 2 - Preisblatt</t>
  </si>
  <si>
    <t>Los 3 - Preisblatt</t>
  </si>
  <si>
    <t xml:space="preserve">Beschreibung </t>
  </si>
  <si>
    <t>Preisspiegel nach Losen</t>
  </si>
  <si>
    <t>Standorte</t>
  </si>
  <si>
    <t>Los</t>
  </si>
  <si>
    <t>Adresse</t>
  </si>
  <si>
    <t>Ansprechpartner vor Ort</t>
  </si>
  <si>
    <t>Fax</t>
  </si>
  <si>
    <t>E-Mail</t>
  </si>
  <si>
    <t>Ost</t>
  </si>
  <si>
    <t xml:space="preserve">Klinikum im Friedrichshain </t>
  </si>
  <si>
    <t>Thomas Harder</t>
  </si>
  <si>
    <t>(030) 130 231336</t>
  </si>
  <si>
    <t>(030) 130 232030</t>
  </si>
  <si>
    <t>thomas.harder@vivantes.de</t>
  </si>
  <si>
    <t xml:space="preserve">Sebastian Kemmer </t>
  </si>
  <si>
    <t>(030) 130 172891</t>
  </si>
  <si>
    <t>(030) 130 172892</t>
  </si>
  <si>
    <t>sebastian.kemmer@vivantes.de</t>
  </si>
  <si>
    <t>Nord</t>
  </si>
  <si>
    <t>Nicole Dornbusch</t>
  </si>
  <si>
    <t>(030) 130 115228</t>
  </si>
  <si>
    <t>(030) 130 115372</t>
  </si>
  <si>
    <t>Nicole.Dornbusch@vivantes.de</t>
  </si>
  <si>
    <t>Christian Klimmek</t>
  </si>
  <si>
    <t>(030) 130 121530</t>
  </si>
  <si>
    <t>(030) 130 121532</t>
  </si>
  <si>
    <t>christian.klimmek@vivantes.de</t>
  </si>
  <si>
    <t>Renè Strache</t>
  </si>
  <si>
    <t>(030) 130 131400</t>
  </si>
  <si>
    <t>(030) 130 131404</t>
  </si>
  <si>
    <t>rene.strache@vivantes.de</t>
  </si>
  <si>
    <t>Süd/West</t>
  </si>
  <si>
    <t>Nicolai van de Bergh</t>
  </si>
  <si>
    <t>(030) 130 130 202202</t>
  </si>
  <si>
    <t>(030) 130 202244</t>
  </si>
  <si>
    <t>nicolai.vandebergh@vivantes.de</t>
  </si>
  <si>
    <t>Lindenau Stefan</t>
  </si>
  <si>
    <t>(030) 130 142130</t>
  </si>
  <si>
    <t>(030) 131 143599</t>
  </si>
  <si>
    <t>Stefan.Lindenau@vivantes.de</t>
  </si>
  <si>
    <t>Christioph Radola</t>
  </si>
  <si>
    <t>(+49) 151 16318819</t>
  </si>
  <si>
    <t>(030) 130 224024</t>
  </si>
  <si>
    <t>Christoph.Radola@vivantes.de</t>
  </si>
  <si>
    <t>Rudower Straße 48</t>
  </si>
  <si>
    <t>FFS - Forum für Senioren</t>
  </si>
  <si>
    <t>Marion Voigt</t>
  </si>
  <si>
    <t>(030) 417 275 2513</t>
  </si>
  <si>
    <t>(030) 417 275 2504</t>
  </si>
  <si>
    <t>marion.voigt@vivantes.de</t>
  </si>
  <si>
    <t>Heike Sporkhorst</t>
  </si>
  <si>
    <t>(030) 497 690 325 67</t>
  </si>
  <si>
    <t>(030) 497 690 325 80</t>
  </si>
  <si>
    <t>heike.sporkhorst@vivantes.de</t>
  </si>
  <si>
    <t>Alt-Wittenau 90 - 90a</t>
  </si>
  <si>
    <t>(030) 322 926 401</t>
  </si>
  <si>
    <t>(030) 322 926 491</t>
  </si>
  <si>
    <t>Jakob Schlegel</t>
  </si>
  <si>
    <t>(030) 367 023 301 03</t>
  </si>
  <si>
    <t>(030) 367 023 301 09</t>
  </si>
  <si>
    <t>Jakob.Schlegel2@vivantes.de</t>
  </si>
  <si>
    <t>Antje Stschepin-Lohfing</t>
  </si>
  <si>
    <t>(030) 550 051 153</t>
  </si>
  <si>
    <t>(030) 550 051 183</t>
  </si>
  <si>
    <t>antje.stschepin-lohfing@vivantes.de</t>
  </si>
  <si>
    <r>
      <t>Haus Ernst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Hoppe</t>
    </r>
  </si>
  <si>
    <t>Hans-Jürgen Duske</t>
  </si>
  <si>
    <r>
      <t>(030) 365-</t>
    </r>
    <r>
      <rPr>
        <sz val="10"/>
        <color rgb="FF000000"/>
        <rFont val="Arial"/>
        <family val="2"/>
      </rPr>
      <t>05451</t>
    </r>
  </si>
  <si>
    <t>(030) 365 05 47</t>
  </si>
  <si>
    <t>hans-juergen.duske@vivantes.de</t>
  </si>
  <si>
    <r>
      <t>Haus Dr. Herrmann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Kantorowicz</t>
    </r>
  </si>
  <si>
    <t>Schönwalder Str. 50-52</t>
  </si>
  <si>
    <t>(030) 355 300 70</t>
  </si>
  <si>
    <t>(030) 355 300 77</t>
  </si>
  <si>
    <t>Jakob Riedel</t>
  </si>
  <si>
    <t>(030) 832 242 201</t>
  </si>
  <si>
    <t>(030) 832 242 230</t>
  </si>
  <si>
    <t>jakob.riedel@vivantes.de</t>
  </si>
  <si>
    <t>Leonorenstraße 17 - 33</t>
  </si>
  <si>
    <t>Zinka Malkwitz</t>
  </si>
  <si>
    <t>(030) 77 93 306</t>
  </si>
  <si>
    <t>(030) 77 93 300</t>
  </si>
  <si>
    <t>zinka.malkwitz@vivantes.de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</si>
  <si>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Wolff</t>
    </r>
  </si>
  <si>
    <t>Torsten Pestner</t>
  </si>
  <si>
    <t>(030) 130 149 800</t>
  </si>
  <si>
    <t>(030) 130 149 809</t>
  </si>
  <si>
    <t>torsten.pestner@vivantes.de</t>
  </si>
  <si>
    <t>Carolin Utech</t>
  </si>
  <si>
    <t>(030) 422 035 13</t>
  </si>
  <si>
    <t>(030) 422 035 48</t>
  </si>
  <si>
    <t>carolin.utech@vivantes.de</t>
  </si>
  <si>
    <t>André Schwarzbach</t>
  </si>
  <si>
    <t>(030) 847 119 124</t>
  </si>
  <si>
    <t>(030) 847 119 141</t>
  </si>
  <si>
    <t>andre.schwarzbach@vivantes.de</t>
  </si>
  <si>
    <t>(030) 757 748 1602</t>
  </si>
  <si>
    <t>(030) 757 748 1699</t>
  </si>
  <si>
    <t>gueler.ates@vivantes.de</t>
  </si>
  <si>
    <t>(030) 670 666 113</t>
  </si>
  <si>
    <t>(030) 670 666 112</t>
  </si>
  <si>
    <t>Sandra Ebner</t>
  </si>
  <si>
    <t>(030) 319 89 17 10</t>
  </si>
  <si>
    <t>(030) 319 89 17 11</t>
  </si>
  <si>
    <t>sandra.ebner@vivantes.de</t>
  </si>
  <si>
    <t>Corinna Wiesner-Andersch</t>
  </si>
  <si>
    <t>(030) 428 426 1302</t>
  </si>
  <si>
    <t>(030) 428 426 1399</t>
  </si>
  <si>
    <t>corinna.wiesner-andersch@vivantes.de</t>
  </si>
  <si>
    <t>KWB</t>
  </si>
  <si>
    <t>Haus Wenckebach Kurzzeitpflege</t>
  </si>
  <si>
    <t>Michelle Apwisch</t>
  </si>
  <si>
    <t>0151-53854951</t>
  </si>
  <si>
    <t>michelle.apwisch@vivantes.de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</si>
  <si>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 xml:space="preserve">Wolff Kurzzeitpflege am Standort </t>
    </r>
    <r>
      <rPr>
        <sz val="10"/>
        <color rgb="FF000000"/>
        <rFont val="Arial"/>
        <family val="2"/>
      </rPr>
      <t>Klinikum Neukölln / Haus 30, Station 33</t>
    </r>
  </si>
  <si>
    <r>
      <t>12351</t>
    </r>
    <r>
      <rPr>
        <sz val="10"/>
        <rFont val="Arial"/>
        <family val="2"/>
      </rPr>
      <t xml:space="preserve"> Berlin</t>
    </r>
  </si>
  <si>
    <t>Judith Hanisch</t>
  </si>
  <si>
    <t>(030) 130 14 9887</t>
  </si>
  <si>
    <t>(030) 130 14 9991</t>
  </si>
  <si>
    <t>judith.hanisch@vivantes.de</t>
  </si>
  <si>
    <t>Münsterberger Weg 96</t>
  </si>
  <si>
    <t>(030) 130 174 019</t>
  </si>
  <si>
    <t>(030) 130 174 021</t>
  </si>
  <si>
    <t>Schudomastrasse 16</t>
  </si>
  <si>
    <t>Maria Galster</t>
  </si>
  <si>
    <t>(030) 319 8616 712</t>
  </si>
  <si>
    <t>(030) 319 8616 716</t>
  </si>
  <si>
    <t>maria.galster@vivantes.de</t>
  </si>
  <si>
    <t>Haus Erweiterungen</t>
  </si>
  <si>
    <t>Erweiterung in HLE, HLR, HIW</t>
  </si>
  <si>
    <t>Prüfung der ortsfesten elektrischen Anlagen (Prüfung erfolgt alle 36 Monate)</t>
  </si>
  <si>
    <t>Anlagen/ Verteilungen KNK und IWK</t>
  </si>
  <si>
    <t>GAR</t>
  </si>
  <si>
    <t>Kliniken/Standort</t>
  </si>
  <si>
    <t>Logostikzentrum</t>
  </si>
  <si>
    <t>Gartenfelder Staße 37</t>
  </si>
  <si>
    <t xml:space="preserve">13599 Berlin </t>
  </si>
  <si>
    <t>Gesamtpreis pro Prüfung (netto) in € 
(Verteilung kann in den einzelnen Jahren variieren)</t>
  </si>
  <si>
    <t>Gesamtpreis für 2 Prüfungen in über 4 Jahre Laufzeit (netto) in €</t>
  </si>
  <si>
    <t>Berliner Bildungscampus für Gesundheitsberufe gGmbH</t>
  </si>
  <si>
    <t>(030) 450 576 181</t>
  </si>
  <si>
    <t>kerstin.schulz@bildungscampus-berlin.de</t>
  </si>
  <si>
    <t>Kerstin Schulz</t>
  </si>
  <si>
    <t>Mitte</t>
  </si>
  <si>
    <t>Oudenarder Straße 16</t>
  </si>
  <si>
    <t>13347 Berlin</t>
  </si>
  <si>
    <t>DGUV V4 Prüfung ortsfester elektrische Anlagen</t>
  </si>
  <si>
    <t>TEK2608046</t>
  </si>
  <si>
    <t>Anlagen/ Verteilungen GAR</t>
  </si>
  <si>
    <t>Gesamtpreis für 4 Jahre Laufzeit (netto) in €</t>
  </si>
  <si>
    <t>Gesamtpreis pro Prüfung/Jahr (netto) in €</t>
  </si>
  <si>
    <t>Los 1 - Preisblatt</t>
  </si>
  <si>
    <t>Los 5 - Preisblatt</t>
  </si>
  <si>
    <t xml:space="preserve">Prüfung der ortsfesten elektrischen Anlagen in medizinisch genutzten Bereichen nach DIN VDE 0100-710 IT-Netze (Intensivstation) (Prüfung erfogt alle 12 Monate)
</t>
  </si>
  <si>
    <t>Los 4 - Preisblatt</t>
  </si>
  <si>
    <t>Menge und Preisspiegel</t>
  </si>
  <si>
    <t>Einheitspreiskatalog: Einheitspreise Stundensätze</t>
  </si>
  <si>
    <t>Nr.</t>
  </si>
  <si>
    <r>
      <t xml:space="preserve">Leistung 
</t>
    </r>
    <r>
      <rPr>
        <b/>
        <sz val="8"/>
        <color rgb="FFFF0000"/>
        <rFont val="Arial"/>
        <family val="2"/>
      </rPr>
      <t>Vorlaufzeit 1 Werktag</t>
    </r>
    <r>
      <rPr>
        <sz val="8"/>
        <rFont val="Arial"/>
        <family val="2"/>
      </rPr>
      <t>, sofern in der Position nichts anderes vereinbart ist. Bei besonderen Anforderungen (Umfang, Dauer) kann eine längerer Vorlaufzeit erforderlich sein, die einvermehmlich zwischen AG und AN abzustimmen ist</t>
    </r>
  </si>
  <si>
    <r>
      <t xml:space="preserve">Basis-menge
</t>
    </r>
    <r>
      <rPr>
        <sz val="10"/>
        <rFont val="Arial"/>
        <family val="2"/>
      </rPr>
      <t>der jew. Einheit</t>
    </r>
  </si>
  <si>
    <t>Maß-einheit</t>
  </si>
  <si>
    <r>
      <t xml:space="preserve">Basispreis
</t>
    </r>
    <r>
      <rPr>
        <sz val="10"/>
        <rFont val="Arial"/>
        <family val="2"/>
      </rPr>
      <t>netto</t>
    </r>
  </si>
  <si>
    <t>Kurzbeschreibung</t>
  </si>
  <si>
    <t>Arbeiten, welche nicht in den Positionen erfasst sind und gegen Nachweis zur Ausführung kommen.</t>
  </si>
  <si>
    <t>Alle</t>
  </si>
  <si>
    <t>Vorarbeiter</t>
  </si>
  <si>
    <t>Std.</t>
  </si>
  <si>
    <t>Facharbeiter</t>
  </si>
  <si>
    <t>Helfer</t>
  </si>
  <si>
    <t>Projektleiter (Tagessatz für 8 Std.)</t>
  </si>
  <si>
    <t>Tag</t>
  </si>
  <si>
    <t>auf Nettopreis der jew. Position</t>
  </si>
  <si>
    <t>%</t>
  </si>
  <si>
    <t>Aufschlag besondere Zeiten</t>
  </si>
  <si>
    <t>Zuschlag Nachtarbeit ab 20:00 Uhr bis 24:00 Uhr</t>
  </si>
  <si>
    <t>Zuschlag Nachtarbeit ab 24:00 Uhr bis 04:00 Uhr</t>
  </si>
  <si>
    <t>Zuschlag Nachtarbeit ab 04:00 Uhr bis 06:00 Uhr</t>
  </si>
  <si>
    <t>Zuschlag Sonntagsarbeit</t>
  </si>
  <si>
    <t>Zuschlag Arbeiten an gesetzlichen Feiertagen</t>
  </si>
  <si>
    <t>Einheitspreiskatalog:  Aufschläge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</si>
</sst>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(&quot;€&quot;* #,##0.00_);_(&quot;€&quot;* \(#,##0.00\);_(&quot;€&quot;* &quot;-&quot;??_);_(@_)"/>
  </numFmts>
  <fonts count="2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14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6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2" fillId="0" borderId="0"/>
    <xf numFmtId="0" fontId="2" fillId="0" borderId="0"/>
    <xf numFmtId="0" fontId="8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5" borderId="8" applyNumberFormat="0" applyFont="0" applyAlignment="0" applyProtection="0"/>
    <xf numFmtId="0" fontId="2" fillId="5" borderId="8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3" fillId="6" borderId="0" applyNumberFormat="0" applyBorder="0" applyAlignment="0" applyProtection="0"/>
    <xf numFmtId="0" fontId="14" fillId="7" borderId="13" applyNumberFormat="0" applyAlignment="0" applyProtection="0"/>
    <xf numFmtId="0" fontId="20" fillId="0" borderId="0" applyNumberFormat="0" applyFill="0" applyBorder="0" applyAlignment="0" applyProtection="0"/>
    <xf numFmtId="0" fontId="28" fillId="0" borderId="0"/>
  </cellStyleXfs>
  <cellXfs count="203">
    <xf numFmtId="0" fontId="0" fillId="0" borderId="0" xfId="0"/>
    <xf numFmtId="0" fontId="2" fillId="2" borderId="0" xfId="0" applyFont="1" applyFill="1" applyBorder="1" applyAlignment="1" applyProtection="1">
      <alignment vertical="top" wrapText="1"/>
    </xf>
    <xf numFmtId="0" fontId="0" fillId="2" borderId="0" xfId="0" applyFill="1" applyAlignment="1" applyProtection="1">
      <alignment vertical="center" wrapText="1"/>
    </xf>
    <xf numFmtId="0" fontId="2" fillId="4" borderId="0" xfId="0" applyFont="1" applyFill="1" applyBorder="1" applyAlignment="1" applyProtection="1">
      <alignment vertical="top" wrapText="1"/>
    </xf>
    <xf numFmtId="0" fontId="14" fillId="7" borderId="13" xfId="37" applyAlignment="1" applyProtection="1">
      <alignment vertical="top" wrapText="1"/>
    </xf>
    <xf numFmtId="44" fontId="0" fillId="0" borderId="4" xfId="35" applyFont="1" applyBorder="1" applyProtection="1">
      <protection locked="0"/>
    </xf>
    <xf numFmtId="44" fontId="0" fillId="9" borderId="4" xfId="35" applyFont="1" applyFill="1" applyBorder="1" applyProtection="1"/>
    <xf numFmtId="44" fontId="0" fillId="10" borderId="4" xfId="35" applyFont="1" applyFill="1" applyBorder="1" applyProtection="1"/>
    <xf numFmtId="44" fontId="18" fillId="6" borderId="14" xfId="36" applyNumberFormat="1" applyFont="1" applyBorder="1" applyAlignment="1" applyProtection="1"/>
    <xf numFmtId="44" fontId="0" fillId="8" borderId="7" xfId="35" applyFont="1" applyFill="1" applyBorder="1" applyAlignment="1" applyProtection="1"/>
    <xf numFmtId="44" fontId="0" fillId="8" borderId="4" xfId="35" applyFont="1" applyFill="1" applyBorder="1" applyAlignment="1" applyProtection="1"/>
    <xf numFmtId="0" fontId="14" fillId="7" borderId="13" xfId="37" applyProtection="1"/>
    <xf numFmtId="0" fontId="0" fillId="3" borderId="0" xfId="0" applyFill="1" applyAlignment="1" applyProtection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0" fillId="2" borderId="0" xfId="0" applyFill="1" applyAlignment="1" applyProtection="1">
      <alignment horizontal="right" vertical="center"/>
    </xf>
    <xf numFmtId="0" fontId="0" fillId="3" borderId="0" xfId="0" applyFill="1" applyProtection="1"/>
    <xf numFmtId="0" fontId="0" fillId="3" borderId="0" xfId="0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right" vertical="center"/>
    </xf>
    <xf numFmtId="0" fontId="0" fillId="3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horizontal="right" vertical="center" wrapText="1"/>
    </xf>
    <xf numFmtId="0" fontId="0" fillId="3" borderId="0" xfId="0" applyFill="1" applyAlignment="1" applyProtection="1">
      <alignment vertical="center" wrapText="1"/>
    </xf>
    <xf numFmtId="0" fontId="3" fillId="0" borderId="0" xfId="0" applyFont="1" applyProtection="1"/>
    <xf numFmtId="0" fontId="0" fillId="2" borderId="0" xfId="0" applyFill="1" applyAlignment="1" applyProtection="1">
      <alignment horizontal="right" vertical="center" wrapText="1"/>
    </xf>
    <xf numFmtId="0" fontId="0" fillId="2" borderId="0" xfId="0" applyFill="1" applyAlignment="1" applyProtection="1">
      <alignment vertical="top" wrapText="1"/>
    </xf>
    <xf numFmtId="0" fontId="2" fillId="3" borderId="0" xfId="0" applyFont="1" applyFill="1" applyAlignment="1" applyProtection="1">
      <alignment vertical="center" wrapText="1"/>
    </xf>
    <xf numFmtId="0" fontId="3" fillId="3" borderId="0" xfId="0" applyFont="1" applyFill="1" applyAlignment="1" applyProtection="1">
      <alignment horizontal="left" vertical="top" wrapText="1"/>
    </xf>
    <xf numFmtId="0" fontId="0" fillId="3" borderId="0" xfId="0" applyFill="1" applyAlignment="1" applyProtection="1">
      <alignment horizontal="right" vertical="center" wrapText="1"/>
    </xf>
    <xf numFmtId="0" fontId="3" fillId="3" borderId="0" xfId="0" applyFont="1" applyFill="1" applyAlignment="1" applyProtection="1">
      <alignment vertical="top" wrapText="1"/>
    </xf>
    <xf numFmtId="0" fontId="1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 vertical="top"/>
    </xf>
    <xf numFmtId="14" fontId="2" fillId="4" borderId="0" xfId="0" applyNumberFormat="1" applyFont="1" applyFill="1" applyBorder="1" applyAlignment="1" applyProtection="1">
      <alignment horizontal="left" vertical="top" wrapText="1"/>
    </xf>
    <xf numFmtId="14" fontId="2" fillId="4" borderId="0" xfId="0" applyNumberFormat="1" applyFont="1" applyFill="1" applyBorder="1" applyAlignment="1" applyProtection="1">
      <alignment horizontal="left" vertical="top"/>
    </xf>
    <xf numFmtId="165" fontId="2" fillId="4" borderId="4" xfId="1" applyNumberFormat="1" applyFill="1" applyBorder="1" applyAlignment="1" applyProtection="1">
      <alignment horizontal="right" vertical="center" wrapText="1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Protection="1">
      <protection locked="0"/>
    </xf>
    <xf numFmtId="0" fontId="2" fillId="3" borderId="0" xfId="0" applyFon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vertical="center" wrapText="1"/>
      <protection locked="0"/>
    </xf>
    <xf numFmtId="0" fontId="0" fillId="2" borderId="0" xfId="0" applyFill="1" applyBorder="1" applyAlignment="1" applyProtection="1">
      <alignment horizontal="right" vertical="center" wrapText="1"/>
      <protection locked="0"/>
    </xf>
    <xf numFmtId="0" fontId="0" fillId="3" borderId="0" xfId="0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 wrapText="1"/>
      <protection locked="0"/>
    </xf>
    <xf numFmtId="0" fontId="1" fillId="4" borderId="0" xfId="0" applyFont="1" applyFill="1" applyBorder="1" applyProtection="1">
      <protection locked="0"/>
    </xf>
    <xf numFmtId="0" fontId="0" fillId="4" borderId="0" xfId="0" applyFill="1" applyBorder="1" applyAlignment="1" applyProtection="1">
      <alignment horizontal="right" vertical="center" wrapText="1"/>
      <protection locked="0"/>
    </xf>
    <xf numFmtId="0" fontId="1" fillId="4" borderId="0" xfId="0" applyFont="1" applyFill="1" applyBorder="1" applyAlignment="1" applyProtection="1">
      <alignment horizontal="left" vertical="top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165" fontId="0" fillId="2" borderId="0" xfId="0" applyNumberFormat="1" applyFill="1" applyAlignment="1" applyProtection="1">
      <alignment horizontal="right" vertical="center" wrapText="1"/>
      <protection locked="0"/>
    </xf>
    <xf numFmtId="0" fontId="0" fillId="3" borderId="0" xfId="0" applyFont="1" applyFill="1" applyProtection="1"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165" fontId="0" fillId="2" borderId="0" xfId="0" applyNumberForma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horizontal="right" vertical="center"/>
    </xf>
    <xf numFmtId="0" fontId="2" fillId="2" borderId="1" xfId="0" quotePrefix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0" xfId="0" applyFont="1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2" borderId="5" xfId="0" applyFill="1" applyBorder="1" applyAlignment="1" applyProtection="1">
      <alignment horizontal="left" vertical="center"/>
    </xf>
    <xf numFmtId="0" fontId="0" fillId="3" borderId="5" xfId="0" applyFill="1" applyBorder="1" applyProtection="1"/>
    <xf numFmtId="0" fontId="0" fillId="3" borderId="3" xfId="0" applyFill="1" applyBorder="1" applyProtection="1"/>
    <xf numFmtId="0" fontId="2" fillId="2" borderId="0" xfId="0" applyFont="1" applyFill="1" applyBorder="1" applyAlignment="1" applyProtection="1">
      <alignment horizontal="right" vertical="center"/>
    </xf>
    <xf numFmtId="14" fontId="1" fillId="2" borderId="4" xfId="0" applyNumberFormat="1" applyFont="1" applyFill="1" applyBorder="1" applyAlignment="1" applyProtection="1">
      <alignment horizontal="right" vertical="center"/>
    </xf>
    <xf numFmtId="14" fontId="2" fillId="2" borderId="4" xfId="0" applyNumberFormat="1" applyFont="1" applyFill="1" applyBorder="1" applyAlignment="1" applyProtection="1">
      <alignment horizontal="right" vertical="center"/>
    </xf>
    <xf numFmtId="0" fontId="2" fillId="2" borderId="2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left" vertical="center"/>
    </xf>
    <xf numFmtId="0" fontId="7" fillId="2" borderId="0" xfId="0" applyFont="1" applyFill="1" applyAlignment="1" applyProtection="1">
      <alignment horizontal="left" vertical="center"/>
    </xf>
    <xf numFmtId="0" fontId="0" fillId="3" borderId="0" xfId="0" applyFill="1" applyBorder="1" applyProtection="1"/>
    <xf numFmtId="0" fontId="2" fillId="2" borderId="0" xfId="0" applyFont="1" applyFill="1" applyBorder="1" applyAlignment="1" applyProtection="1">
      <alignment vertical="center"/>
    </xf>
    <xf numFmtId="0" fontId="11" fillId="3" borderId="0" xfId="0" applyFont="1" applyFill="1" applyProtection="1"/>
    <xf numFmtId="0" fontId="0" fillId="8" borderId="4" xfId="0" applyFill="1" applyBorder="1" applyProtection="1"/>
    <xf numFmtId="44" fontId="0" fillId="11" borderId="14" xfId="0" applyNumberFormat="1" applyFill="1" applyBorder="1" applyProtection="1"/>
    <xf numFmtId="0" fontId="0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11" fillId="3" borderId="0" xfId="0" applyFont="1" applyFill="1" applyAlignment="1" applyProtection="1">
      <alignment horizontal="left" vertical="top"/>
    </xf>
    <xf numFmtId="3" fontId="0" fillId="8" borderId="4" xfId="0" applyNumberFormat="1" applyFill="1" applyBorder="1" applyProtection="1"/>
    <xf numFmtId="0" fontId="0" fillId="3" borderId="0" xfId="0" applyFill="1" applyAlignment="1" applyProtection="1">
      <alignment vertical="center"/>
      <protection locked="0"/>
    </xf>
    <xf numFmtId="0" fontId="2" fillId="2" borderId="0" xfId="1" applyFill="1" applyAlignment="1" applyProtection="1">
      <alignment horizontal="left" vertical="center"/>
      <protection locked="0"/>
    </xf>
    <xf numFmtId="0" fontId="2" fillId="2" borderId="0" xfId="2" applyFill="1" applyAlignment="1" applyProtection="1">
      <alignment horizontal="left" vertical="center"/>
      <protection locked="0"/>
    </xf>
    <xf numFmtId="0" fontId="2" fillId="2" borderId="0" xfId="2" applyFill="1" applyAlignment="1" applyProtection="1">
      <alignment horizontal="right" vertical="center"/>
      <protection locked="0"/>
    </xf>
    <xf numFmtId="0" fontId="2" fillId="2" borderId="0" xfId="1" applyFill="1" applyAlignment="1" applyProtection="1">
      <alignment horizontal="left" vertical="center" wrapText="1"/>
      <protection locked="0"/>
    </xf>
    <xf numFmtId="0" fontId="2" fillId="2" borderId="1" xfId="1" quotePrefix="1" applyFill="1" applyBorder="1" applyAlignment="1" applyProtection="1">
      <alignment horizontal="left" vertical="center"/>
    </xf>
    <xf numFmtId="0" fontId="2" fillId="2" borderId="1" xfId="1" applyFill="1" applyBorder="1" applyAlignment="1" applyProtection="1">
      <alignment horizontal="left" vertical="center"/>
    </xf>
    <xf numFmtId="0" fontId="2" fillId="2" borderId="1" xfId="1" applyFill="1" applyBorder="1" applyAlignment="1" applyProtection="1">
      <alignment horizontal="right" vertical="center"/>
    </xf>
    <xf numFmtId="0" fontId="1" fillId="2" borderId="0" xfId="1" applyFont="1" applyFill="1" applyAlignment="1" applyProtection="1">
      <alignment horizontal="left" vertical="center"/>
    </xf>
    <xf numFmtId="0" fontId="2" fillId="2" borderId="0" xfId="1" applyFill="1" applyAlignment="1" applyProtection="1">
      <alignment horizontal="left" vertical="center"/>
    </xf>
    <xf numFmtId="0" fontId="2" fillId="2" borderId="0" xfId="1" applyFill="1" applyAlignment="1" applyProtection="1">
      <alignment horizontal="center" vertical="center"/>
    </xf>
    <xf numFmtId="0" fontId="2" fillId="2" borderId="0" xfId="2" applyFill="1" applyAlignment="1" applyProtection="1">
      <alignment horizontal="left" vertical="center"/>
    </xf>
    <xf numFmtId="0" fontId="0" fillId="3" borderId="3" xfId="0" applyFill="1" applyBorder="1" applyAlignment="1" applyProtection="1">
      <alignment vertical="center"/>
    </xf>
    <xf numFmtId="0" fontId="2" fillId="2" borderId="0" xfId="2" applyFill="1" applyAlignment="1" applyProtection="1">
      <alignment horizontal="right" vertical="center"/>
    </xf>
    <xf numFmtId="14" fontId="11" fillId="3" borderId="4" xfId="0" applyNumberFormat="1" applyFont="1" applyFill="1" applyBorder="1" applyAlignment="1" applyProtection="1">
      <alignment horizontal="right" vertical="center"/>
    </xf>
    <xf numFmtId="14" fontId="0" fillId="3" borderId="4" xfId="0" applyNumberFormat="1" applyFill="1" applyBorder="1" applyAlignment="1" applyProtection="1">
      <alignment horizontal="right" vertical="center"/>
    </xf>
    <xf numFmtId="0" fontId="0" fillId="3" borderId="0" xfId="0" applyFill="1" applyAlignment="1" applyProtection="1">
      <alignment vertical="center"/>
    </xf>
    <xf numFmtId="0" fontId="1" fillId="2" borderId="0" xfId="2" applyFont="1" applyFill="1" applyAlignment="1" applyProtection="1">
      <alignment horizontal="left" vertical="center"/>
    </xf>
    <xf numFmtId="0" fontId="2" fillId="2" borderId="4" xfId="2" applyFill="1" applyBorder="1" applyAlignment="1" applyProtection="1">
      <alignment horizontal="left" vertical="center"/>
    </xf>
    <xf numFmtId="0" fontId="2" fillId="2" borderId="5" xfId="2" applyFill="1" applyBorder="1" applyAlignment="1" applyProtection="1">
      <alignment vertical="center"/>
    </xf>
    <xf numFmtId="0" fontId="1" fillId="2" borderId="5" xfId="2" applyFont="1" applyFill="1" applyBorder="1" applyAlignment="1" applyProtection="1">
      <alignment vertical="center"/>
    </xf>
    <xf numFmtId="0" fontId="1" fillId="2" borderId="3" xfId="2" applyFont="1" applyFill="1" applyBorder="1" applyAlignment="1" applyProtection="1">
      <alignment vertical="center"/>
    </xf>
    <xf numFmtId="0" fontId="2" fillId="0" borderId="4" xfId="2" applyBorder="1" applyAlignment="1" applyProtection="1">
      <alignment horizontal="left" vertical="center"/>
    </xf>
    <xf numFmtId="0" fontId="7" fillId="2" borderId="0" xfId="2" applyFont="1" applyFill="1" applyAlignment="1" applyProtection="1">
      <alignment horizontal="left" vertical="center"/>
    </xf>
    <xf numFmtId="165" fontId="2" fillId="2" borderId="0" xfId="1" applyNumberFormat="1" applyFill="1" applyAlignment="1" applyProtection="1">
      <alignment horizontal="left" vertical="center"/>
    </xf>
    <xf numFmtId="0" fontId="1" fillId="16" borderId="6" xfId="1" applyFont="1" applyFill="1" applyBorder="1" applyAlignment="1" applyProtection="1">
      <alignment horizontal="left" vertical="center"/>
    </xf>
    <xf numFmtId="165" fontId="1" fillId="16" borderId="15" xfId="1" applyNumberFormat="1" applyFont="1" applyFill="1" applyBorder="1" applyAlignment="1" applyProtection="1">
      <alignment horizontal="center" vertical="center" wrapText="1"/>
    </xf>
    <xf numFmtId="0" fontId="2" fillId="16" borderId="7" xfId="1" applyFill="1" applyBorder="1" applyAlignment="1" applyProtection="1">
      <alignment horizontal="left" vertical="center" wrapText="1"/>
    </xf>
    <xf numFmtId="0" fontId="1" fillId="16" borderId="6" xfId="1" applyFont="1" applyFill="1" applyBorder="1" applyAlignment="1" applyProtection="1">
      <alignment horizontal="left" vertical="center" wrapText="1"/>
    </xf>
    <xf numFmtId="0" fontId="1" fillId="16" borderId="4" xfId="1" applyFont="1" applyFill="1" applyBorder="1" applyAlignment="1" applyProtection="1">
      <alignment horizontal="left" vertical="center" wrapText="1"/>
    </xf>
    <xf numFmtId="165" fontId="2" fillId="16" borderId="16" xfId="1" applyNumberFormat="1" applyFill="1" applyBorder="1" applyAlignment="1" applyProtection="1">
      <alignment horizontal="center" vertical="center" wrapText="1"/>
    </xf>
    <xf numFmtId="0" fontId="2" fillId="0" borderId="4" xfId="1" applyBorder="1" applyAlignment="1" applyProtection="1">
      <alignment horizontal="left" vertical="center" wrapText="1"/>
    </xf>
    <xf numFmtId="0" fontId="28" fillId="0" borderId="4" xfId="39" applyBorder="1" applyAlignment="1" applyProtection="1">
      <alignment horizontal="left" vertical="center" wrapText="1"/>
    </xf>
    <xf numFmtId="3" fontId="2" fillId="3" borderId="4" xfId="39" applyNumberFormat="1" applyFont="1" applyFill="1" applyBorder="1" applyAlignment="1" applyProtection="1">
      <alignment horizontal="center" vertical="center" wrapText="1"/>
    </xf>
    <xf numFmtId="0" fontId="2" fillId="3" borderId="4" xfId="1" applyFill="1" applyBorder="1" applyAlignment="1" applyProtection="1">
      <alignment horizontal="center" vertical="center"/>
    </xf>
    <xf numFmtId="0" fontId="2" fillId="2" borderId="0" xfId="1" applyFill="1" applyAlignment="1" applyProtection="1">
      <alignment horizontal="left" vertical="center" wrapText="1"/>
    </xf>
    <xf numFmtId="14" fontId="1" fillId="2" borderId="0" xfId="2" applyNumberFormat="1" applyFont="1" applyFill="1" applyAlignment="1" applyProtection="1">
      <alignment horizontal="right" vertical="center"/>
      <protection locked="0"/>
    </xf>
    <xf numFmtId="0" fontId="2" fillId="2" borderId="0" xfId="2" applyFill="1" applyAlignment="1" applyProtection="1">
      <alignment vertical="center"/>
      <protection locked="0"/>
    </xf>
    <xf numFmtId="0" fontId="1" fillId="2" borderId="0" xfId="1" applyFont="1" applyFill="1" applyAlignment="1" applyProtection="1">
      <alignment horizontal="left" vertical="center" wrapText="1"/>
      <protection locked="0"/>
    </xf>
    <xf numFmtId="165" fontId="1" fillId="2" borderId="0" xfId="1" applyNumberFormat="1" applyFont="1" applyFill="1" applyAlignment="1" applyProtection="1">
      <alignment horizontal="left" vertical="center" wrapText="1"/>
      <protection locked="0"/>
    </xf>
    <xf numFmtId="2" fontId="2" fillId="4" borderId="4" xfId="39" applyNumberFormat="1" applyFont="1" applyFill="1" applyBorder="1" applyAlignment="1" applyProtection="1">
      <alignment horizontal="right" vertical="center" wrapText="1"/>
      <protection locked="0"/>
    </xf>
    <xf numFmtId="0" fontId="2" fillId="2" borderId="0" xfId="1" applyFill="1" applyAlignment="1" applyProtection="1">
      <alignment vertical="center" wrapText="1"/>
      <protection locked="0"/>
    </xf>
    <xf numFmtId="0" fontId="2" fillId="2" borderId="0" xfId="1" applyFill="1" applyAlignment="1" applyProtection="1">
      <alignment horizontal="center" vertical="center" wrapText="1"/>
      <protection locked="0"/>
    </xf>
    <xf numFmtId="165" fontId="2" fillId="2" borderId="0" xfId="1" applyNumberFormat="1" applyFill="1" applyAlignment="1" applyProtection="1">
      <alignment horizontal="right" vertical="center" wrapText="1"/>
      <protection locked="0"/>
    </xf>
    <xf numFmtId="0" fontId="6" fillId="2" borderId="0" xfId="1" applyFont="1" applyFill="1" applyAlignment="1" applyProtection="1">
      <alignment horizontal="left" vertical="center"/>
    </xf>
    <xf numFmtId="0" fontId="2" fillId="2" borderId="0" xfId="1" applyFill="1" applyAlignment="1" applyProtection="1">
      <alignment horizontal="right" vertical="center"/>
    </xf>
    <xf numFmtId="0" fontId="2" fillId="2" borderId="4" xfId="33" applyFill="1" applyBorder="1" applyAlignment="1" applyProtection="1">
      <alignment horizontal="left" vertical="center"/>
    </xf>
    <xf numFmtId="0" fontId="2" fillId="2" borderId="3" xfId="2" applyFill="1" applyBorder="1" applyAlignment="1" applyProtection="1">
      <alignment horizontal="left" vertical="center"/>
    </xf>
    <xf numFmtId="14" fontId="1" fillId="2" borderId="4" xfId="2" applyNumberFormat="1" applyFont="1" applyFill="1" applyBorder="1" applyAlignment="1" applyProtection="1">
      <alignment horizontal="right" vertical="center"/>
    </xf>
    <xf numFmtId="14" fontId="2" fillId="2" borderId="4" xfId="2" applyNumberFormat="1" applyFill="1" applyBorder="1" applyAlignment="1" applyProtection="1">
      <alignment horizontal="right" vertical="center"/>
    </xf>
    <xf numFmtId="0" fontId="2" fillId="2" borderId="2" xfId="2" applyFill="1" applyBorder="1" applyAlignment="1" applyProtection="1">
      <alignment horizontal="left" vertical="center"/>
    </xf>
    <xf numFmtId="0" fontId="2" fillId="2" borderId="2" xfId="2" applyFill="1" applyBorder="1" applyAlignment="1" applyProtection="1">
      <alignment vertical="center"/>
    </xf>
    <xf numFmtId="0" fontId="2" fillId="2" borderId="3" xfId="2" applyFill="1" applyBorder="1" applyAlignment="1" applyProtection="1">
      <alignment vertical="center"/>
    </xf>
    <xf numFmtId="0" fontId="2" fillId="0" borderId="2" xfId="2" applyBorder="1" applyAlignment="1" applyProtection="1">
      <alignment horizontal="left" vertical="center"/>
    </xf>
    <xf numFmtId="0" fontId="1" fillId="16" borderId="15" xfId="1" applyFont="1" applyFill="1" applyBorder="1" applyAlignment="1" applyProtection="1">
      <alignment horizontal="left" vertical="center" wrapText="1"/>
    </xf>
    <xf numFmtId="0" fontId="1" fillId="16" borderId="2" xfId="1" applyFont="1" applyFill="1" applyBorder="1" applyAlignment="1" applyProtection="1">
      <alignment horizontal="left" vertical="center" wrapText="1"/>
    </xf>
    <xf numFmtId="0" fontId="1" fillId="16" borderId="17" xfId="1" applyFont="1" applyFill="1" applyBorder="1" applyAlignment="1" applyProtection="1">
      <alignment horizontal="left" vertical="center" wrapText="1"/>
    </xf>
    <xf numFmtId="165" fontId="1" fillId="16" borderId="18" xfId="1" applyNumberFormat="1" applyFont="1" applyFill="1" applyBorder="1" applyAlignment="1" applyProtection="1">
      <alignment horizontal="right" vertical="center" wrapText="1"/>
    </xf>
    <xf numFmtId="0" fontId="1" fillId="16" borderId="16" xfId="1" applyFont="1" applyFill="1" applyBorder="1" applyAlignment="1" applyProtection="1">
      <alignment horizontal="left" vertical="center" wrapText="1"/>
    </xf>
    <xf numFmtId="165" fontId="2" fillId="16" borderId="19" xfId="1" applyNumberFormat="1" applyFill="1" applyBorder="1" applyAlignment="1" applyProtection="1">
      <alignment horizontal="right" vertical="center" wrapText="1"/>
    </xf>
    <xf numFmtId="0" fontId="2" fillId="2" borderId="4" xfId="1" applyFill="1" applyBorder="1" applyAlignment="1" applyProtection="1">
      <alignment horizontal="left" vertical="center" wrapText="1"/>
    </xf>
    <xf numFmtId="0" fontId="28" fillId="0" borderId="2" xfId="39" applyBorder="1" applyAlignment="1" applyProtection="1">
      <alignment horizontal="left" vertical="center" wrapText="1"/>
    </xf>
    <xf numFmtId="0" fontId="2" fillId="0" borderId="4" xfId="1" applyBorder="1" applyAlignment="1" applyProtection="1">
      <alignment horizontal="center" vertical="center" wrapText="1"/>
    </xf>
    <xf numFmtId="0" fontId="21" fillId="0" borderId="0" xfId="0" applyFont="1" applyAlignment="1" applyProtection="1">
      <alignment vertical="center"/>
    </xf>
    <xf numFmtId="0" fontId="22" fillId="12" borderId="0" xfId="0" applyFont="1" applyFill="1" applyAlignment="1" applyProtection="1">
      <alignment vertical="center"/>
    </xf>
    <xf numFmtId="0" fontId="21" fillId="12" borderId="0" xfId="0" applyFont="1" applyFill="1" applyAlignment="1" applyProtection="1">
      <alignment vertical="center"/>
    </xf>
    <xf numFmtId="0" fontId="23" fillId="3" borderId="0" xfId="0" applyFont="1" applyFill="1" applyAlignment="1" applyProtection="1">
      <alignment vertical="center"/>
    </xf>
    <xf numFmtId="0" fontId="11" fillId="3" borderId="0" xfId="21" applyFont="1" applyFill="1" applyAlignment="1" applyProtection="1">
      <alignment horizontal="left" vertical="center"/>
    </xf>
    <xf numFmtId="0" fontId="11" fillId="14" borderId="4" xfId="21" applyFont="1" applyFill="1" applyBorder="1" applyAlignment="1" applyProtection="1">
      <alignment horizontal="left" vertical="center"/>
    </xf>
    <xf numFmtId="0" fontId="2" fillId="3" borderId="0" xfId="21" applyFill="1" applyAlignment="1" applyProtection="1">
      <alignment horizontal="left" vertical="center"/>
    </xf>
    <xf numFmtId="0" fontId="2" fillId="3" borderId="4" xfId="21" applyFill="1" applyBorder="1" applyAlignment="1" applyProtection="1">
      <alignment horizontal="left" vertical="center"/>
    </xf>
    <xf numFmtId="0" fontId="19" fillId="3" borderId="4" xfId="21" applyFont="1" applyFill="1" applyBorder="1" applyAlignment="1" applyProtection="1">
      <alignment horizontal="left" vertical="center" wrapText="1"/>
    </xf>
    <xf numFmtId="0" fontId="20" fillId="15" borderId="4" xfId="38" applyFill="1" applyBorder="1" applyAlignment="1" applyProtection="1">
      <alignment vertical="center"/>
    </xf>
    <xf numFmtId="0" fontId="20" fillId="3" borderId="4" xfId="38" applyFill="1" applyBorder="1" applyAlignment="1" applyProtection="1">
      <alignment horizontal="left" vertical="center"/>
    </xf>
    <xf numFmtId="0" fontId="19" fillId="3" borderId="4" xfId="0" applyFont="1" applyFill="1" applyBorder="1" applyAlignment="1" applyProtection="1">
      <alignment horizontal="left" vertical="center" wrapText="1"/>
    </xf>
    <xf numFmtId="0" fontId="2" fillId="15" borderId="4" xfId="0" applyFont="1" applyFill="1" applyBorder="1" applyAlignment="1" applyProtection="1">
      <alignment vertical="center"/>
    </xf>
    <xf numFmtId="0" fontId="24" fillId="15" borderId="4" xfId="0" applyFont="1" applyFill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0" fillId="0" borderId="4" xfId="38" applyBorder="1" applyAlignment="1" applyProtection="1">
      <alignment vertical="center"/>
    </xf>
    <xf numFmtId="0" fontId="25" fillId="15" borderId="4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left" vertical="top" wrapText="1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 vertical="top" wrapText="1"/>
      <protection locked="0"/>
    </xf>
    <xf numFmtId="0" fontId="11" fillId="3" borderId="0" xfId="0" applyFont="1" applyFill="1" applyAlignment="1" applyProtection="1">
      <alignment horizontal="left"/>
    </xf>
    <xf numFmtId="0" fontId="17" fillId="3" borderId="0" xfId="0" applyFont="1" applyFill="1" applyAlignment="1" applyProtection="1">
      <alignment horizontal="right"/>
    </xf>
    <xf numFmtId="0" fontId="19" fillId="3" borderId="0" xfId="0" applyFont="1" applyFill="1" applyAlignment="1" applyProtection="1">
      <alignment horizontal="right"/>
    </xf>
    <xf numFmtId="0" fontId="0" fillId="3" borderId="0" xfId="0" applyFill="1" applyAlignment="1" applyProtection="1">
      <alignment horizontal="right"/>
    </xf>
    <xf numFmtId="0" fontId="16" fillId="3" borderId="0" xfId="0" applyFont="1" applyFill="1" applyAlignment="1" applyProtection="1">
      <alignment horizontal="left" vertical="top" wrapText="1"/>
    </xf>
    <xf numFmtId="0" fontId="6" fillId="2" borderId="0" xfId="1" applyFont="1" applyFill="1" applyAlignment="1" applyProtection="1">
      <alignment horizontal="left" vertical="center"/>
    </xf>
    <xf numFmtId="0" fontId="1" fillId="16" borderId="2" xfId="1" applyFont="1" applyFill="1" applyBorder="1" applyAlignment="1" applyProtection="1">
      <alignment horizontal="left" vertical="center" wrapText="1"/>
    </xf>
    <xf numFmtId="0" fontId="1" fillId="16" borderId="3" xfId="1" applyFont="1" applyFill="1" applyBorder="1" applyAlignment="1" applyProtection="1">
      <alignment horizontal="left" vertical="center" wrapText="1"/>
    </xf>
    <xf numFmtId="165" fontId="1" fillId="16" borderId="6" xfId="1" applyNumberFormat="1" applyFont="1" applyFill="1" applyBorder="1" applyAlignment="1" applyProtection="1">
      <alignment horizontal="center" vertical="center" wrapText="1"/>
    </xf>
    <xf numFmtId="165" fontId="1" fillId="16" borderId="7" xfId="1" applyNumberFormat="1" applyFont="1" applyFill="1" applyBorder="1" applyAlignment="1" applyProtection="1">
      <alignment horizontal="center" vertical="center" wrapText="1"/>
    </xf>
    <xf numFmtId="165" fontId="1" fillId="16" borderId="6" xfId="1" applyNumberFormat="1" applyFont="1" applyFill="1" applyBorder="1" applyAlignment="1" applyProtection="1">
      <alignment horizontal="right" vertical="center" wrapText="1"/>
    </xf>
    <xf numFmtId="165" fontId="1" fillId="16" borderId="7" xfId="1" applyNumberFormat="1" applyFont="1" applyFill="1" applyBorder="1" applyAlignment="1" applyProtection="1">
      <alignment horizontal="right" vertical="center" wrapText="1"/>
    </xf>
    <xf numFmtId="0" fontId="1" fillId="17" borderId="2" xfId="1" applyFont="1" applyFill="1" applyBorder="1" applyAlignment="1" applyProtection="1">
      <alignment horizontal="center" vertical="center" wrapText="1"/>
    </xf>
    <xf numFmtId="0" fontId="1" fillId="17" borderId="5" xfId="1" applyFont="1" applyFill="1" applyBorder="1" applyAlignment="1" applyProtection="1">
      <alignment horizontal="center" vertical="center" wrapText="1"/>
    </xf>
    <xf numFmtId="0" fontId="1" fillId="17" borderId="3" xfId="1" applyFont="1" applyFill="1" applyBorder="1" applyAlignment="1" applyProtection="1">
      <alignment horizontal="center" vertical="center" wrapText="1"/>
    </xf>
    <xf numFmtId="0" fontId="2" fillId="3" borderId="4" xfId="21" applyFill="1" applyBorder="1" applyAlignment="1" applyProtection="1">
      <alignment horizontal="center" vertical="center"/>
    </xf>
    <xf numFmtId="0" fontId="2" fillId="3" borderId="4" xfId="21" applyFill="1" applyBorder="1" applyAlignment="1" applyProtection="1">
      <alignment horizontal="left" vertical="center" wrapText="1"/>
    </xf>
    <xf numFmtId="0" fontId="2" fillId="15" borderId="4" xfId="0" applyFont="1" applyFill="1" applyBorder="1" applyAlignment="1" applyProtection="1">
      <alignment horizontal="center" vertical="center"/>
    </xf>
    <xf numFmtId="0" fontId="2" fillId="3" borderId="6" xfId="21" applyFill="1" applyBorder="1" applyAlignment="1" applyProtection="1">
      <alignment horizontal="left" vertical="center"/>
    </xf>
    <xf numFmtId="0" fontId="2" fillId="3" borderId="7" xfId="21" applyFill="1" applyBorder="1" applyAlignment="1" applyProtection="1">
      <alignment horizontal="left" vertical="center"/>
    </xf>
    <xf numFmtId="0" fontId="2" fillId="3" borderId="9" xfId="21" applyFill="1" applyBorder="1" applyAlignment="1" applyProtection="1">
      <alignment horizontal="left" vertical="center"/>
    </xf>
    <xf numFmtId="0" fontId="2" fillId="3" borderId="4" xfId="21" applyFill="1" applyBorder="1" applyAlignment="1" applyProtection="1">
      <alignment horizontal="left" vertical="center"/>
    </xf>
    <xf numFmtId="0" fontId="15" fillId="13" borderId="4" xfId="21" applyFont="1" applyFill="1" applyBorder="1" applyAlignment="1" applyProtection="1">
      <alignment horizontal="left" vertical="center"/>
    </xf>
    <xf numFmtId="0" fontId="15" fillId="13" borderId="6" xfId="21" applyFont="1" applyFill="1" applyBorder="1" applyAlignment="1" applyProtection="1">
      <alignment horizontal="left" vertical="center"/>
    </xf>
    <xf numFmtId="0" fontId="15" fillId="13" borderId="7" xfId="21" applyFont="1" applyFill="1" applyBorder="1" applyAlignment="1" applyProtection="1">
      <alignment horizontal="left" vertical="center"/>
    </xf>
    <xf numFmtId="0" fontId="15" fillId="13" borderId="2" xfId="21" applyFont="1" applyFill="1" applyBorder="1" applyAlignment="1" applyProtection="1">
      <alignment horizontal="left" vertical="center"/>
    </xf>
    <xf numFmtId="0" fontId="15" fillId="13" borderId="3" xfId="21" applyFont="1" applyFill="1" applyBorder="1" applyAlignment="1" applyProtection="1">
      <alignment horizontal="left" vertical="center"/>
    </xf>
  </cellXfs>
  <cellStyles count="40">
    <cellStyle name="Ausgabe" xfId="37" builtinId="21"/>
    <cellStyle name="Euro" xfId="4" xr:uid="{00000000-0005-0000-0000-000000000000}"/>
    <cellStyle name="Euro 2" xfId="5" xr:uid="{00000000-0005-0000-0000-000001000000}"/>
    <cellStyle name="Euro 2 2" xfId="6" xr:uid="{00000000-0005-0000-0000-000002000000}"/>
    <cellStyle name="Euro 2 3" xfId="7" xr:uid="{00000000-0005-0000-0000-000003000000}"/>
    <cellStyle name="Euro 3" xfId="8" xr:uid="{00000000-0005-0000-0000-000004000000}"/>
    <cellStyle name="Gut" xfId="36" builtinId="26"/>
    <cellStyle name="Komma 2" xfId="34" xr:uid="{00000000-0005-0000-0000-000005000000}"/>
    <cellStyle name="Link" xfId="38" builtinId="8"/>
    <cellStyle name="Notiz 2" xfId="9" xr:uid="{00000000-0005-0000-0000-000006000000}"/>
    <cellStyle name="Notiz 2 2" xfId="10" xr:uid="{00000000-0005-0000-0000-000007000000}"/>
    <cellStyle name="Standard" xfId="0" builtinId="0"/>
    <cellStyle name="Standard 10" xfId="11" xr:uid="{00000000-0005-0000-0000-000009000000}"/>
    <cellStyle name="Standard 11" xfId="12" xr:uid="{00000000-0005-0000-0000-00000A000000}"/>
    <cellStyle name="Standard 12" xfId="13" xr:uid="{00000000-0005-0000-0000-00000B000000}"/>
    <cellStyle name="Standard 13" xfId="14" xr:uid="{00000000-0005-0000-0000-00000C000000}"/>
    <cellStyle name="Standard 14" xfId="15" xr:uid="{00000000-0005-0000-0000-00000D000000}"/>
    <cellStyle name="Standard 15" xfId="16" xr:uid="{00000000-0005-0000-0000-00000E000000}"/>
    <cellStyle name="Standard 16" xfId="17" xr:uid="{00000000-0005-0000-0000-00000F000000}"/>
    <cellStyle name="Standard 17" xfId="18" xr:uid="{00000000-0005-0000-0000-000010000000}"/>
    <cellStyle name="Standard 18" xfId="19" xr:uid="{00000000-0005-0000-0000-000011000000}"/>
    <cellStyle name="Standard 19" xfId="20" xr:uid="{00000000-0005-0000-0000-000012000000}"/>
    <cellStyle name="Standard 2" xfId="2" xr:uid="{00000000-0005-0000-0000-000013000000}"/>
    <cellStyle name="Standard 2 2" xfId="21" xr:uid="{00000000-0005-0000-0000-000014000000}"/>
    <cellStyle name="Standard 20" xfId="22" xr:uid="{00000000-0005-0000-0000-000015000000}"/>
    <cellStyle name="Standard 21" xfId="1" xr:uid="{00000000-0005-0000-0000-000016000000}"/>
    <cellStyle name="Standard 3" xfId="3" xr:uid="{00000000-0005-0000-0000-000017000000}"/>
    <cellStyle name="Standard 3 2" xfId="33" xr:uid="{00000000-0005-0000-0000-000018000000}"/>
    <cellStyle name="Standard 4" xfId="23" xr:uid="{00000000-0005-0000-0000-000019000000}"/>
    <cellStyle name="Standard 4 2" xfId="24" xr:uid="{00000000-0005-0000-0000-00001A000000}"/>
    <cellStyle name="Standard 5" xfId="25" xr:uid="{00000000-0005-0000-0000-00001B000000}"/>
    <cellStyle name="Standard 5 2" xfId="26" xr:uid="{00000000-0005-0000-0000-00001C000000}"/>
    <cellStyle name="Standard 6" xfId="27" xr:uid="{00000000-0005-0000-0000-00001D000000}"/>
    <cellStyle name="Standard 7" xfId="28" xr:uid="{00000000-0005-0000-0000-00001E000000}"/>
    <cellStyle name="Standard 8" xfId="29" xr:uid="{00000000-0005-0000-0000-00001F000000}"/>
    <cellStyle name="Standard 9" xfId="30" xr:uid="{00000000-0005-0000-0000-000020000000}"/>
    <cellStyle name="Standard_Artikelpreise-Pflege2" xfId="39" xr:uid="{4FCC561A-A742-45D4-A044-07A163455784}"/>
    <cellStyle name="Währung" xfId="35" builtinId="4"/>
    <cellStyle name="Währung 2" xfId="31" xr:uid="{00000000-0005-0000-0000-000022000000}"/>
    <cellStyle name="Währung 2 2" xfId="32" xr:uid="{00000000-0005-0000-0000-000023000000}"/>
  </cellStyles>
  <dxfs count="1">
    <dxf>
      <fill>
        <patternFill>
          <bgColor indexed="55"/>
        </patternFill>
      </fill>
    </dxf>
  </dxfs>
  <tableStyles count="0" defaultTableStyle="TableStyleMedium2" defaultPivotStyle="PivotStyleLight16"/>
  <colors>
    <mruColors>
      <color rgb="FFFFFFCC"/>
      <color rgb="FFCCECFF"/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514350</xdr:colOff>
          <xdr:row>6</xdr:row>
          <xdr:rowOff>0</xdr:rowOff>
        </xdr:from>
        <xdr:to>
          <xdr:col>1</xdr:col>
          <xdr:colOff>933450</xdr:colOff>
          <xdr:row>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752475</xdr:colOff>
          <xdr:row>3</xdr:row>
          <xdr:rowOff>123825</xdr:rowOff>
        </xdr:from>
        <xdr:to>
          <xdr:col>1</xdr:col>
          <xdr:colOff>1009650</xdr:colOff>
          <xdr:row>5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mailto:hans-juergen.duske@vivantes.de" TargetMode="External"/><Relationship Id="rId18" Type="http://schemas.openxmlformats.org/officeDocument/2006/relationships/hyperlink" Target="mailto:sandra.ebner@vivantes.de" TargetMode="External"/><Relationship Id="rId26" Type="http://schemas.openxmlformats.org/officeDocument/2006/relationships/hyperlink" Target="mailto:Christoph.Radola@vivantes.de" TargetMode="External"/><Relationship Id="rId3" Type="http://schemas.openxmlformats.org/officeDocument/2006/relationships/hyperlink" Target="mailto:christian.klimmek@vivantes.de" TargetMode="External"/><Relationship Id="rId21" Type="http://schemas.openxmlformats.org/officeDocument/2006/relationships/hyperlink" Target="mailto:sandra.ebner@vivantes.de" TargetMode="External"/><Relationship Id="rId7" Type="http://schemas.openxmlformats.org/officeDocument/2006/relationships/hyperlink" Target="mailto:Nicole.Dornbusch@vivantes.de" TargetMode="External"/><Relationship Id="rId12" Type="http://schemas.openxmlformats.org/officeDocument/2006/relationships/hyperlink" Target="mailto:hans-juergen.duske@vivantes.de" TargetMode="External"/><Relationship Id="rId17" Type="http://schemas.openxmlformats.org/officeDocument/2006/relationships/hyperlink" Target="mailto:torsten.pestner@vivantes.de" TargetMode="External"/><Relationship Id="rId25" Type="http://schemas.openxmlformats.org/officeDocument/2006/relationships/hyperlink" Target="mailto:maria.galster@vivantes.de" TargetMode="External"/><Relationship Id="rId33" Type="http://schemas.openxmlformats.org/officeDocument/2006/relationships/hyperlink" Target="mailto:kerstin.schulz@bildungscampus-berlin.de" TargetMode="External"/><Relationship Id="rId2" Type="http://schemas.openxmlformats.org/officeDocument/2006/relationships/hyperlink" Target="mailto:Sebastian.kemmer@vivantes.de" TargetMode="External"/><Relationship Id="rId16" Type="http://schemas.openxmlformats.org/officeDocument/2006/relationships/hyperlink" Target="mailto:torsten.pestner@vivantes.de" TargetMode="External"/><Relationship Id="rId20" Type="http://schemas.openxmlformats.org/officeDocument/2006/relationships/hyperlink" Target="mailto:heike.sporkhorst@vivantes.de" TargetMode="External"/><Relationship Id="rId29" Type="http://schemas.openxmlformats.org/officeDocument/2006/relationships/hyperlink" Target="mailto:Nicole.Dornbusch@vivantes.de" TargetMode="External"/><Relationship Id="rId1" Type="http://schemas.openxmlformats.org/officeDocument/2006/relationships/hyperlink" Target="mailto:thomas.harder@vivantes.de" TargetMode="External"/><Relationship Id="rId6" Type="http://schemas.openxmlformats.org/officeDocument/2006/relationships/hyperlink" Target="mailto:nicolai.vandebergh@vivantes.de" TargetMode="External"/><Relationship Id="rId11" Type="http://schemas.openxmlformats.org/officeDocument/2006/relationships/hyperlink" Target="mailto:antje.stschepin-lohfing@vivantes.de" TargetMode="External"/><Relationship Id="rId24" Type="http://schemas.openxmlformats.org/officeDocument/2006/relationships/hyperlink" Target="mailto:antje.stschepin-lohfing@vivantes.de" TargetMode="External"/><Relationship Id="rId32" Type="http://schemas.openxmlformats.org/officeDocument/2006/relationships/hyperlink" Target="mailto:kerstin.schulz@bildungscampus-berlin.de" TargetMode="External"/><Relationship Id="rId5" Type="http://schemas.openxmlformats.org/officeDocument/2006/relationships/hyperlink" Target="mailto:nicolai.vandebergh@vivantes.de" TargetMode="External"/><Relationship Id="rId15" Type="http://schemas.openxmlformats.org/officeDocument/2006/relationships/hyperlink" Target="mailto:zinka.malkwitz@vivantes.de" TargetMode="External"/><Relationship Id="rId23" Type="http://schemas.openxmlformats.org/officeDocument/2006/relationships/hyperlink" Target="mailto:heike.sporkhorst@vivantes.de" TargetMode="External"/><Relationship Id="rId28" Type="http://schemas.openxmlformats.org/officeDocument/2006/relationships/hyperlink" Target="mailto:michelle.apwisch@vivantes.de" TargetMode="External"/><Relationship Id="rId10" Type="http://schemas.openxmlformats.org/officeDocument/2006/relationships/hyperlink" Target="mailto:heike.sporkhorst@vivantes.de" TargetMode="External"/><Relationship Id="rId19" Type="http://schemas.openxmlformats.org/officeDocument/2006/relationships/hyperlink" Target="mailto:corinna.wiesner-andersch@vivantes.de" TargetMode="External"/><Relationship Id="rId31" Type="http://schemas.openxmlformats.org/officeDocument/2006/relationships/hyperlink" Target="mailto:Stefan.Lindenau@vivantes.de" TargetMode="External"/><Relationship Id="rId4" Type="http://schemas.openxmlformats.org/officeDocument/2006/relationships/hyperlink" Target="mailto:rene.strache@vivantes.de" TargetMode="External"/><Relationship Id="rId9" Type="http://schemas.openxmlformats.org/officeDocument/2006/relationships/hyperlink" Target="mailto:heike.sporkhorst@vivantes.de" TargetMode="External"/><Relationship Id="rId14" Type="http://schemas.openxmlformats.org/officeDocument/2006/relationships/hyperlink" Target="mailto:jakob.riedel@vivantes.de" TargetMode="External"/><Relationship Id="rId22" Type="http://schemas.openxmlformats.org/officeDocument/2006/relationships/hyperlink" Target="mailto:judith.hanisch@vivantes.de" TargetMode="External"/><Relationship Id="rId27" Type="http://schemas.openxmlformats.org/officeDocument/2006/relationships/hyperlink" Target="mailto:gueler.ates@vivantes.de" TargetMode="External"/><Relationship Id="rId30" Type="http://schemas.openxmlformats.org/officeDocument/2006/relationships/hyperlink" Target="mailto:Stefan.Lindenau@vivantes.de" TargetMode="External"/><Relationship Id="rId8" Type="http://schemas.openxmlformats.org/officeDocument/2006/relationships/hyperlink" Target="mailto:marion.voigt@vivante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51"/>
  <sheetViews>
    <sheetView topLeftCell="A40" zoomScaleNormal="100" workbookViewId="0">
      <selection activeCell="B12" sqref="B12"/>
    </sheetView>
  </sheetViews>
  <sheetFormatPr baseColWidth="10" defaultColWidth="11.42578125" defaultRowHeight="15" x14ac:dyDescent="0.25"/>
  <cols>
    <col min="1" max="1" width="11.42578125" style="37"/>
    <col min="2" max="2" width="24.85546875" style="45" customWidth="1"/>
    <col min="3" max="3" width="32.28515625" style="43" customWidth="1"/>
    <col min="4" max="16384" width="11.42578125" style="37"/>
  </cols>
  <sheetData>
    <row r="1" spans="1:4" x14ac:dyDescent="0.25">
      <c r="A1" s="12"/>
      <c r="B1" s="13"/>
      <c r="C1" s="14"/>
      <c r="D1" s="36"/>
    </row>
    <row r="2" spans="1:4" x14ac:dyDescent="0.25">
      <c r="A2" s="16"/>
      <c r="B2" s="17"/>
      <c r="C2" s="18"/>
      <c r="D2" s="38"/>
    </row>
    <row r="3" spans="1:4" x14ac:dyDescent="0.25">
      <c r="A3" s="16"/>
      <c r="B3" s="17"/>
      <c r="C3" s="18"/>
      <c r="D3" s="38"/>
    </row>
    <row r="4" spans="1:4" x14ac:dyDescent="0.25">
      <c r="A4" s="19"/>
      <c r="B4" s="20"/>
      <c r="C4" s="21"/>
      <c r="D4" s="39"/>
    </row>
    <row r="5" spans="1:4" x14ac:dyDescent="0.25">
      <c r="A5" s="19"/>
      <c r="B5" s="20"/>
      <c r="C5" s="21"/>
      <c r="D5" s="39"/>
    </row>
    <row r="6" spans="1:4" x14ac:dyDescent="0.25">
      <c r="A6" s="19"/>
      <c r="B6" s="20"/>
      <c r="C6" s="21"/>
      <c r="D6" s="39"/>
    </row>
    <row r="7" spans="1:4" ht="20.25" x14ac:dyDescent="0.3">
      <c r="A7" s="22"/>
      <c r="B7" s="23" t="s">
        <v>312</v>
      </c>
      <c r="C7" s="24"/>
      <c r="D7" s="42"/>
    </row>
    <row r="8" spans="1:4" ht="64.5" customHeight="1" x14ac:dyDescent="0.25">
      <c r="A8" s="22"/>
      <c r="B8" s="25" t="s">
        <v>109</v>
      </c>
      <c r="C8" s="24"/>
      <c r="D8" s="42"/>
    </row>
    <row r="9" spans="1:4" x14ac:dyDescent="0.25">
      <c r="A9" s="22"/>
      <c r="B9" s="170" t="s">
        <v>0</v>
      </c>
      <c r="C9" s="171"/>
      <c r="D9" s="42"/>
    </row>
    <row r="10" spans="1:4" ht="48" customHeight="1" x14ac:dyDescent="0.25">
      <c r="A10" s="22"/>
      <c r="B10" s="172" t="s">
        <v>303</v>
      </c>
      <c r="C10" s="172"/>
      <c r="D10" s="44"/>
    </row>
    <row r="11" spans="1:4" ht="55.5" customHeight="1" x14ac:dyDescent="0.25">
      <c r="A11" s="22"/>
      <c r="B11" s="27"/>
      <c r="C11" s="27"/>
      <c r="D11" s="44"/>
    </row>
    <row r="12" spans="1:4" x14ac:dyDescent="0.25">
      <c r="A12" s="22"/>
      <c r="B12" s="26" t="s">
        <v>1</v>
      </c>
      <c r="C12" s="28"/>
      <c r="D12" s="42"/>
    </row>
    <row r="13" spans="1:4" ht="55.5" customHeight="1" x14ac:dyDescent="0.25">
      <c r="A13" s="22"/>
      <c r="B13" s="29" t="s">
        <v>304</v>
      </c>
      <c r="C13" s="28"/>
      <c r="D13" s="42"/>
    </row>
    <row r="14" spans="1:4" x14ac:dyDescent="0.25">
      <c r="A14" s="22"/>
      <c r="B14" s="2" t="s">
        <v>2</v>
      </c>
      <c r="C14" s="24"/>
      <c r="D14" s="42"/>
    </row>
    <row r="15" spans="1:4" x14ac:dyDescent="0.25">
      <c r="A15" s="22"/>
      <c r="B15" s="30" t="s">
        <v>3</v>
      </c>
      <c r="C15" s="21"/>
      <c r="D15" s="42"/>
    </row>
    <row r="16" spans="1:4" x14ac:dyDescent="0.25">
      <c r="A16" s="22"/>
      <c r="B16" s="30" t="s">
        <v>4</v>
      </c>
      <c r="C16" s="21"/>
      <c r="D16" s="42"/>
    </row>
    <row r="17" spans="1:4" x14ac:dyDescent="0.25">
      <c r="A17" s="22"/>
      <c r="B17" s="30" t="s">
        <v>5</v>
      </c>
      <c r="C17" s="21"/>
      <c r="D17" s="42"/>
    </row>
    <row r="18" spans="1:4" x14ac:dyDescent="0.25">
      <c r="A18" s="22"/>
      <c r="B18" s="31" t="s">
        <v>6</v>
      </c>
      <c r="C18" s="21"/>
      <c r="D18" s="42"/>
    </row>
    <row r="19" spans="1:4" x14ac:dyDescent="0.25">
      <c r="A19" s="22"/>
      <c r="B19" s="20"/>
      <c r="C19" s="21"/>
      <c r="D19" s="42"/>
    </row>
    <row r="20" spans="1:4" x14ac:dyDescent="0.25">
      <c r="A20" s="22"/>
      <c r="B20" s="20" t="s">
        <v>7</v>
      </c>
      <c r="C20" s="21"/>
      <c r="D20" s="42"/>
    </row>
    <row r="21" spans="1:4" x14ac:dyDescent="0.25">
      <c r="A21" s="42"/>
      <c r="B21" s="46" t="s">
        <v>8</v>
      </c>
      <c r="C21" s="47"/>
      <c r="D21" s="42"/>
    </row>
    <row r="22" spans="1:4" x14ac:dyDescent="0.25">
      <c r="A22" s="42"/>
      <c r="B22" s="46" t="s">
        <v>9</v>
      </c>
      <c r="C22" s="47"/>
      <c r="D22" s="42"/>
    </row>
    <row r="23" spans="1:4" x14ac:dyDescent="0.25">
      <c r="A23" s="42"/>
      <c r="B23" s="46" t="s">
        <v>10</v>
      </c>
      <c r="C23" s="47"/>
      <c r="D23" s="42"/>
    </row>
    <row r="24" spans="1:4" x14ac:dyDescent="0.25">
      <c r="A24" s="22"/>
      <c r="B24" s="31" t="s">
        <v>11</v>
      </c>
      <c r="C24" s="21"/>
      <c r="D24" s="42"/>
    </row>
    <row r="25" spans="1:4" ht="55.5" customHeight="1" x14ac:dyDescent="0.25">
      <c r="A25" s="22"/>
      <c r="B25" s="20"/>
      <c r="C25" s="21"/>
      <c r="D25" s="42"/>
    </row>
    <row r="26" spans="1:4" x14ac:dyDescent="0.25">
      <c r="A26" s="22"/>
      <c r="B26" s="32" t="s">
        <v>12</v>
      </c>
      <c r="C26" s="48" t="s">
        <v>13</v>
      </c>
      <c r="D26" s="49"/>
    </row>
    <row r="27" spans="1:4" x14ac:dyDescent="0.25">
      <c r="A27" s="22"/>
      <c r="B27" s="32" t="s">
        <v>14</v>
      </c>
      <c r="C27" s="48" t="s">
        <v>15</v>
      </c>
      <c r="D27" s="49"/>
    </row>
    <row r="28" spans="1:4" x14ac:dyDescent="0.25">
      <c r="A28" s="22"/>
      <c r="B28" s="1" t="s">
        <v>16</v>
      </c>
      <c r="C28" s="3" t="s">
        <v>119</v>
      </c>
      <c r="D28" s="42"/>
    </row>
    <row r="29" spans="1:4" x14ac:dyDescent="0.25">
      <c r="A29" s="22"/>
      <c r="B29" s="1" t="s">
        <v>17</v>
      </c>
      <c r="C29" s="33">
        <v>46419</v>
      </c>
      <c r="D29" s="42"/>
    </row>
    <row r="30" spans="1:4" x14ac:dyDescent="0.25">
      <c r="A30" s="22"/>
      <c r="B30" s="1" t="s">
        <v>18</v>
      </c>
      <c r="C30" s="34" t="s">
        <v>19</v>
      </c>
      <c r="D30" s="42"/>
    </row>
    <row r="31" spans="1:4" x14ac:dyDescent="0.25">
      <c r="A31" s="22"/>
      <c r="B31" s="1" t="s">
        <v>20</v>
      </c>
      <c r="C31" s="34">
        <v>47879</v>
      </c>
      <c r="D31" s="42"/>
    </row>
    <row r="32" spans="1:4" x14ac:dyDescent="0.25">
      <c r="A32" s="22"/>
      <c r="B32" s="1" t="s">
        <v>21</v>
      </c>
      <c r="C32" s="3" t="s">
        <v>140</v>
      </c>
      <c r="D32" s="42"/>
    </row>
    <row r="33" spans="1:10" x14ac:dyDescent="0.25">
      <c r="B33" s="40"/>
      <c r="C33" s="41"/>
    </row>
    <row r="34" spans="1:10" x14ac:dyDescent="0.25">
      <c r="B34" s="37"/>
      <c r="C34" s="41"/>
    </row>
    <row r="35" spans="1:10" s="45" customFormat="1" ht="90" hidden="1" customHeight="1" thickBot="1" x14ac:dyDescent="0.3">
      <c r="A35" s="173" t="s">
        <v>120</v>
      </c>
      <c r="B35" s="174"/>
      <c r="C35" s="174"/>
      <c r="D35" s="175"/>
      <c r="F35" s="50"/>
      <c r="G35" s="50"/>
      <c r="H35" s="50"/>
      <c r="I35" s="51"/>
      <c r="J35" s="51"/>
    </row>
    <row r="36" spans="1:10" x14ac:dyDescent="0.25">
      <c r="B36" s="37"/>
      <c r="C36" s="37"/>
    </row>
    <row r="37" spans="1:10" x14ac:dyDescent="0.25">
      <c r="B37" s="37"/>
      <c r="C37" s="37"/>
    </row>
    <row r="38" spans="1:10" x14ac:dyDescent="0.25">
      <c r="B38" s="50"/>
      <c r="C38" s="50"/>
    </row>
    <row r="39" spans="1:10" x14ac:dyDescent="0.25">
      <c r="B39" s="50"/>
      <c r="C39" s="50"/>
    </row>
    <row r="40" spans="1:10" x14ac:dyDescent="0.25">
      <c r="B40" s="50"/>
      <c r="C40" s="50"/>
    </row>
    <row r="41" spans="1:10" x14ac:dyDescent="0.25">
      <c r="B41" s="50"/>
      <c r="C41" s="50"/>
    </row>
    <row r="42" spans="1:10" x14ac:dyDescent="0.25">
      <c r="B42" s="50"/>
      <c r="C42" s="50"/>
    </row>
    <row r="43" spans="1:10" x14ac:dyDescent="0.25">
      <c r="B43" s="50"/>
      <c r="C43" s="50"/>
    </row>
    <row r="44" spans="1:10" x14ac:dyDescent="0.25">
      <c r="B44" s="50"/>
      <c r="C44" s="50"/>
    </row>
    <row r="45" spans="1:10" x14ac:dyDescent="0.25">
      <c r="B45" s="50"/>
      <c r="C45" s="50"/>
    </row>
    <row r="46" spans="1:10" x14ac:dyDescent="0.25">
      <c r="B46" s="50"/>
      <c r="C46" s="50"/>
    </row>
    <row r="47" spans="1:10" x14ac:dyDescent="0.25">
      <c r="B47" s="50"/>
      <c r="C47" s="50"/>
    </row>
    <row r="48" spans="1:10" x14ac:dyDescent="0.25">
      <c r="B48" s="50"/>
      <c r="C48" s="50"/>
    </row>
    <row r="49" spans="2:3" x14ac:dyDescent="0.25">
      <c r="B49" s="50"/>
      <c r="C49" s="50"/>
    </row>
    <row r="50" spans="2:3" x14ac:dyDescent="0.25">
      <c r="B50" s="50"/>
      <c r="C50" s="50"/>
    </row>
    <row r="51" spans="2:3" x14ac:dyDescent="0.25">
      <c r="B51" s="50"/>
      <c r="C51" s="50"/>
    </row>
  </sheetData>
  <sheetProtection algorithmName="SHA-512" hashValue="RUhTicaM4gaopnC/+vR/IPebzt6Eu8j+fCftNzvWbdLj3NA3mY2tV5CYRKPT1CLSFWZhb5Y3TwZkqZa2g7zhhA==" saltValue="k8loGuCIxfJ1dKdv8LBiuA==" spinCount="100000" sheet="1" objects="1" scenarios="1"/>
  <mergeCells count="3">
    <mergeCell ref="B9:C9"/>
    <mergeCell ref="B10:C10"/>
    <mergeCell ref="A35:D35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&amp;L&amp;F</oddFooter>
  </headerFooter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514350</xdr:colOff>
                <xdr:row>6</xdr:row>
                <xdr:rowOff>0</xdr:rowOff>
              </from>
              <to>
                <xdr:col>1</xdr:col>
                <xdr:colOff>933450</xdr:colOff>
                <xdr:row>6</xdr:row>
                <xdr:rowOff>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30" r:id="rId6">
          <objectPr defaultSize="0" autoPict="0" r:id="rId5">
            <anchor moveWithCells="1" sizeWithCells="1">
              <from>
                <xdr:col>0</xdr:col>
                <xdr:colOff>752475</xdr:colOff>
                <xdr:row>3</xdr:row>
                <xdr:rowOff>123825</xdr:rowOff>
              </from>
              <to>
                <xdr:col>1</xdr:col>
                <xdr:colOff>1009650</xdr:colOff>
                <xdr:row>5</xdr:row>
                <xdr:rowOff>76200</xdr:rowOff>
              </to>
            </anchor>
          </objectPr>
        </oleObject>
      </mc:Choice>
      <mc:Fallback>
        <oleObject progId="PBrush" shapeId="103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188A-727E-4B4A-AA57-BF652E4A9897}">
  <sheetPr>
    <tabColor rgb="FFFF0000"/>
  </sheetPr>
  <dimension ref="A1:J37"/>
  <sheetViews>
    <sheetView workbookViewId="0">
      <selection activeCell="D19" sqref="D19"/>
    </sheetView>
  </sheetViews>
  <sheetFormatPr baseColWidth="10" defaultColWidth="11.42578125" defaultRowHeight="15" x14ac:dyDescent="0.25"/>
  <cols>
    <col min="1" max="1" width="8" style="37" customWidth="1"/>
    <col min="2" max="2" width="54.28515625" style="37" bestFit="1" customWidth="1"/>
    <col min="3" max="3" width="11.42578125" style="37"/>
    <col min="4" max="4" width="10.5703125" style="37" bestFit="1" customWidth="1"/>
    <col min="5" max="5" width="19.5703125" style="37" bestFit="1" customWidth="1"/>
    <col min="6" max="6" width="14.28515625" style="37" bestFit="1" customWidth="1"/>
    <col min="7" max="7" width="9.140625" style="37" customWidth="1"/>
    <col min="8" max="8" width="2.7109375" style="37" customWidth="1"/>
    <col min="9" max="10" width="15.140625" style="37" customWidth="1"/>
    <col min="11" max="16384" width="11.42578125" style="37"/>
  </cols>
  <sheetData>
    <row r="1" spans="1:10" ht="18" x14ac:dyDescent="0.25">
      <c r="A1" s="60" t="s">
        <v>158</v>
      </c>
      <c r="B1" s="13"/>
      <c r="C1" s="13"/>
      <c r="D1" s="13"/>
      <c r="E1" s="61"/>
      <c r="F1" s="13"/>
      <c r="G1" s="13"/>
      <c r="H1" s="13"/>
      <c r="I1" s="13"/>
      <c r="J1" s="13"/>
    </row>
    <row r="2" spans="1:10" ht="15.75" thickBot="1" x14ac:dyDescent="0.3">
      <c r="A2" s="62"/>
      <c r="B2" s="63"/>
      <c r="C2" s="63"/>
      <c r="D2" s="64"/>
      <c r="E2" s="65"/>
      <c r="F2" s="65"/>
      <c r="G2" s="65"/>
      <c r="H2" s="65"/>
      <c r="I2" s="65"/>
      <c r="J2" s="65"/>
    </row>
    <row r="3" spans="1:10" x14ac:dyDescent="0.25">
      <c r="A3" s="66"/>
      <c r="B3" s="66"/>
      <c r="C3" s="66"/>
      <c r="D3" s="66"/>
      <c r="E3" s="67"/>
      <c r="F3" s="67"/>
      <c r="G3" s="67"/>
      <c r="H3" s="67"/>
      <c r="I3" s="66"/>
      <c r="J3" s="67"/>
    </row>
    <row r="4" spans="1:10" x14ac:dyDescent="0.25">
      <c r="A4" s="13"/>
      <c r="B4" s="68" t="s">
        <v>22</v>
      </c>
      <c r="C4" s="69" t="str">
        <f>Deckblatt!B10</f>
        <v>DGUV V4 Prüfung ortsfester elektrische Anlagen</v>
      </c>
      <c r="D4" s="70"/>
      <c r="E4" s="70"/>
      <c r="F4" s="71"/>
      <c r="G4" s="72"/>
      <c r="H4" s="13"/>
      <c r="I4" s="73" t="s">
        <v>17</v>
      </c>
      <c r="J4" s="74">
        <f>Deckblatt!C29</f>
        <v>46419</v>
      </c>
    </row>
    <row r="5" spans="1:10" x14ac:dyDescent="0.25">
      <c r="A5" s="13"/>
      <c r="B5" s="13"/>
      <c r="C5" s="13"/>
      <c r="D5" s="66"/>
      <c r="E5" s="13"/>
      <c r="F5" s="15"/>
      <c r="G5" s="15"/>
      <c r="H5" s="13"/>
      <c r="I5" s="73" t="s">
        <v>18</v>
      </c>
      <c r="J5" s="75" t="str">
        <f>Deckblatt!C30</f>
        <v>Erstausstellung</v>
      </c>
    </row>
    <row r="6" spans="1:10" x14ac:dyDescent="0.25">
      <c r="A6" s="13"/>
      <c r="B6" s="68" t="s">
        <v>23</v>
      </c>
      <c r="C6" s="66" t="str">
        <f>Deckblatt!B13</f>
        <v>TEK2608046</v>
      </c>
      <c r="D6" s="66"/>
      <c r="E6" s="13"/>
      <c r="F6" s="15"/>
      <c r="G6" s="15"/>
      <c r="H6" s="13"/>
      <c r="I6" s="73" t="s">
        <v>20</v>
      </c>
      <c r="J6" s="75">
        <f>Deckblatt!C31</f>
        <v>47879</v>
      </c>
    </row>
    <row r="7" spans="1:10" x14ac:dyDescent="0.25">
      <c r="A7" s="67"/>
      <c r="B7" s="66"/>
      <c r="C7" s="66"/>
      <c r="D7" s="66"/>
      <c r="E7" s="67"/>
      <c r="F7" s="67"/>
      <c r="G7" s="67"/>
      <c r="H7" s="67"/>
      <c r="I7" s="73"/>
      <c r="J7" s="67"/>
    </row>
    <row r="8" spans="1:10" x14ac:dyDescent="0.25">
      <c r="A8" s="13"/>
      <c r="B8" s="68" t="s">
        <v>24</v>
      </c>
      <c r="C8" s="69" t="s">
        <v>25</v>
      </c>
      <c r="D8" s="76" t="str">
        <f>Deckblatt!B21</f>
        <v>cde</v>
      </c>
      <c r="E8" s="71"/>
      <c r="F8" s="70"/>
      <c r="G8" s="71"/>
      <c r="H8" s="70"/>
      <c r="I8" s="70"/>
      <c r="J8" s="77"/>
    </row>
    <row r="9" spans="1:10" x14ac:dyDescent="0.25">
      <c r="A9" s="13"/>
      <c r="B9" s="68"/>
      <c r="C9" s="69" t="s">
        <v>26</v>
      </c>
      <c r="D9" s="76" t="str">
        <f>Deckblatt!B22</f>
        <v>xstraße</v>
      </c>
      <c r="E9" s="71"/>
      <c r="F9" s="70"/>
      <c r="G9" s="71"/>
      <c r="H9" s="70"/>
      <c r="I9" s="70"/>
      <c r="J9" s="77"/>
    </row>
    <row r="10" spans="1:10" x14ac:dyDescent="0.25">
      <c r="A10" s="13"/>
      <c r="B10" s="68"/>
      <c r="C10" s="69" t="s">
        <v>27</v>
      </c>
      <c r="D10" s="76" t="str">
        <f>Deckblatt!B23</f>
        <v>xort</v>
      </c>
      <c r="E10" s="71"/>
      <c r="F10" s="70"/>
      <c r="G10" s="71"/>
      <c r="H10" s="70"/>
      <c r="I10" s="70"/>
      <c r="J10" s="77"/>
    </row>
    <row r="11" spans="1:10" x14ac:dyDescent="0.25">
      <c r="A11" s="13"/>
      <c r="B11" s="68" t="s">
        <v>28</v>
      </c>
      <c r="C11" s="78" t="s">
        <v>29</v>
      </c>
      <c r="D11" s="76" t="str">
        <f>Deckblatt!C26</f>
        <v>xname</v>
      </c>
      <c r="E11" s="71"/>
      <c r="F11" s="70"/>
      <c r="G11" s="71"/>
      <c r="H11" s="70"/>
      <c r="I11" s="70"/>
      <c r="J11" s="77"/>
    </row>
    <row r="12" spans="1:10" x14ac:dyDescent="0.25">
      <c r="A12" s="79"/>
      <c r="B12" s="68"/>
      <c r="C12" s="78" t="s">
        <v>30</v>
      </c>
      <c r="D12" s="76" t="str">
        <f>Deckblatt!C27</f>
        <v>xtelefon</v>
      </c>
      <c r="E12" s="71"/>
      <c r="F12" s="70"/>
      <c r="G12" s="71"/>
      <c r="H12" s="70"/>
      <c r="I12" s="70"/>
      <c r="J12" s="77"/>
    </row>
    <row r="13" spans="1:10" x14ac:dyDescent="0.25">
      <c r="A13" s="79"/>
      <c r="B13" s="68"/>
      <c r="C13" s="80"/>
      <c r="D13" s="81"/>
      <c r="E13" s="80"/>
      <c r="F13" s="67"/>
      <c r="G13" s="80"/>
      <c r="H13" s="67"/>
      <c r="I13" s="67"/>
      <c r="J13" s="81"/>
    </row>
    <row r="14" spans="1:10" x14ac:dyDescent="0.25">
      <c r="A14" s="82" t="s">
        <v>308</v>
      </c>
      <c r="B14" s="15"/>
      <c r="C14" s="15"/>
      <c r="D14" s="15"/>
      <c r="E14" s="15"/>
      <c r="F14" s="15"/>
      <c r="G14" s="22"/>
      <c r="H14" s="2"/>
      <c r="I14" s="2"/>
      <c r="J14" s="81"/>
    </row>
    <row r="15" spans="1:10" x14ac:dyDescent="0.25">
      <c r="A15" s="176" t="s">
        <v>287</v>
      </c>
      <c r="B15" s="176"/>
      <c r="C15" s="176"/>
      <c r="D15" s="176"/>
      <c r="E15" s="176"/>
      <c r="F15" s="176"/>
      <c r="G15" s="22"/>
      <c r="H15" s="2"/>
      <c r="I15" s="2"/>
      <c r="J15" s="81"/>
    </row>
    <row r="16" spans="1:10" x14ac:dyDescent="0.25">
      <c r="A16" s="15"/>
      <c r="B16" s="15"/>
      <c r="C16" s="15"/>
      <c r="D16" s="15"/>
      <c r="E16" s="15"/>
      <c r="F16" s="15"/>
      <c r="G16" s="22"/>
      <c r="H16" s="2"/>
      <c r="I16" s="2"/>
      <c r="J16" s="81"/>
    </row>
    <row r="17" spans="1:10" ht="90" x14ac:dyDescent="0.25">
      <c r="A17" s="4" t="s">
        <v>141</v>
      </c>
      <c r="B17" s="4" t="s">
        <v>31</v>
      </c>
      <c r="C17" s="4" t="s">
        <v>142</v>
      </c>
      <c r="D17" s="4" t="s">
        <v>143</v>
      </c>
      <c r="E17" s="4" t="s">
        <v>294</v>
      </c>
      <c r="F17" s="4" t="s">
        <v>295</v>
      </c>
      <c r="G17" s="2"/>
      <c r="H17" s="2"/>
      <c r="I17" s="2"/>
      <c r="J17" s="81"/>
    </row>
    <row r="18" spans="1:10" x14ac:dyDescent="0.25">
      <c r="A18" s="83">
        <v>1</v>
      </c>
      <c r="B18" s="83" t="s">
        <v>145</v>
      </c>
      <c r="C18" s="83">
        <v>579</v>
      </c>
      <c r="D18" s="5">
        <v>0</v>
      </c>
      <c r="E18" s="6">
        <f>D18*C18</f>
        <v>0</v>
      </c>
      <c r="F18" s="7">
        <f>E18*2</f>
        <v>0</v>
      </c>
      <c r="G18" s="2"/>
      <c r="H18" s="2"/>
      <c r="I18" s="2"/>
      <c r="J18" s="81"/>
    </row>
    <row r="19" spans="1:10" ht="15.75" thickBot="1" x14ac:dyDescent="0.3">
      <c r="A19" s="83">
        <v>2</v>
      </c>
      <c r="B19" s="83" t="s">
        <v>149</v>
      </c>
      <c r="C19" s="83">
        <v>193</v>
      </c>
      <c r="D19" s="5">
        <v>0</v>
      </c>
      <c r="E19" s="6">
        <f>D19*C19</f>
        <v>0</v>
      </c>
      <c r="F19" s="7">
        <f t="shared" ref="F19" si="0">E19*2</f>
        <v>0</v>
      </c>
      <c r="G19" s="2"/>
      <c r="H19" s="2"/>
      <c r="I19" s="2"/>
      <c r="J19" s="81"/>
    </row>
    <row r="20" spans="1:10" s="52" customFormat="1" ht="15.75" thickBot="1" x14ac:dyDescent="0.3">
      <c r="A20" s="15"/>
      <c r="B20" s="177" t="s">
        <v>151</v>
      </c>
      <c r="C20" s="177"/>
      <c r="D20" s="177"/>
      <c r="E20" s="84">
        <f>SUM(E18:E19)</f>
        <v>0</v>
      </c>
      <c r="F20" s="8">
        <f>SUM(F18:F19)</f>
        <v>0</v>
      </c>
      <c r="G20" s="15" t="s">
        <v>152</v>
      </c>
      <c r="H20" s="85"/>
      <c r="I20" s="85"/>
      <c r="J20" s="85"/>
    </row>
    <row r="21" spans="1:10" s="52" customFormat="1" x14ac:dyDescent="0.25">
      <c r="A21" s="15"/>
      <c r="B21" s="178" t="s">
        <v>153</v>
      </c>
      <c r="C21" s="178"/>
      <c r="D21" s="178"/>
      <c r="E21" s="9">
        <f>E20*0.19</f>
        <v>0</v>
      </c>
      <c r="F21" s="9">
        <f>F20*0.19</f>
        <v>0</v>
      </c>
      <c r="G21" s="15"/>
      <c r="H21" s="85"/>
      <c r="I21" s="85"/>
      <c r="J21" s="85"/>
    </row>
    <row r="22" spans="1:10" x14ac:dyDescent="0.25">
      <c r="A22" s="15"/>
      <c r="B22" s="179" t="s">
        <v>154</v>
      </c>
      <c r="C22" s="179"/>
      <c r="D22" s="179"/>
      <c r="E22" s="10">
        <f>E20*1.19</f>
        <v>0</v>
      </c>
      <c r="F22" s="10">
        <f>F20*1.19</f>
        <v>0</v>
      </c>
      <c r="G22" s="15"/>
      <c r="H22" s="2"/>
      <c r="I22" s="2"/>
      <c r="J22" s="2"/>
    </row>
    <row r="23" spans="1:10" x14ac:dyDescent="0.25">
      <c r="A23" s="86"/>
      <c r="B23" s="87"/>
      <c r="C23" s="87"/>
      <c r="D23" s="87"/>
      <c r="E23" s="55"/>
      <c r="F23" s="45"/>
      <c r="G23" s="45"/>
      <c r="H23" s="45"/>
      <c r="I23" s="45"/>
      <c r="J23" s="45"/>
    </row>
    <row r="24" spans="1:10" x14ac:dyDescent="0.25">
      <c r="A24" s="56"/>
      <c r="B24" s="54"/>
      <c r="C24" s="54"/>
      <c r="D24" s="54"/>
      <c r="E24" s="55"/>
      <c r="F24" s="45"/>
      <c r="G24" s="45"/>
      <c r="H24" s="45"/>
      <c r="I24" s="45"/>
      <c r="J24" s="45"/>
    </row>
    <row r="25" spans="1:10" x14ac:dyDescent="0.25">
      <c r="A25" s="56"/>
      <c r="B25" s="54"/>
      <c r="C25" s="54"/>
      <c r="D25" s="54"/>
      <c r="E25" s="55"/>
      <c r="F25" s="45"/>
      <c r="G25" s="45"/>
      <c r="H25" s="45"/>
      <c r="I25" s="45"/>
      <c r="J25" s="45"/>
    </row>
    <row r="26" spans="1:10" x14ac:dyDescent="0.25">
      <c r="A26" s="53"/>
      <c r="B26" s="54"/>
      <c r="C26" s="54"/>
      <c r="D26" s="54"/>
      <c r="E26" s="55"/>
      <c r="F26" s="45"/>
      <c r="G26" s="45"/>
      <c r="H26" s="45"/>
      <c r="I26" s="45"/>
      <c r="J26" s="45"/>
    </row>
    <row r="27" spans="1:10" x14ac:dyDescent="0.25">
      <c r="A27" s="53"/>
      <c r="B27" s="54"/>
      <c r="C27" s="54"/>
      <c r="D27" s="54"/>
      <c r="E27" s="54"/>
      <c r="F27" s="45"/>
      <c r="G27" s="45"/>
      <c r="H27" s="45"/>
      <c r="I27" s="45"/>
      <c r="J27" s="45"/>
    </row>
    <row r="28" spans="1:10" x14ac:dyDescent="0.25">
      <c r="A28" s="57"/>
      <c r="B28" s="54"/>
      <c r="C28" s="54"/>
      <c r="D28" s="54"/>
      <c r="E28" s="55"/>
      <c r="F28" s="45"/>
      <c r="G28" s="45"/>
      <c r="H28" s="45"/>
      <c r="I28" s="45"/>
      <c r="J28" s="45"/>
    </row>
    <row r="29" spans="1:10" x14ac:dyDescent="0.25">
      <c r="A29" s="53"/>
      <c r="B29" s="54"/>
      <c r="C29" s="54"/>
      <c r="D29" s="54"/>
      <c r="E29" s="55"/>
      <c r="F29" s="45"/>
      <c r="G29" s="45"/>
      <c r="H29" s="45"/>
      <c r="I29" s="45"/>
      <c r="J29" s="45"/>
    </row>
    <row r="30" spans="1:10" x14ac:dyDescent="0.25">
      <c r="A30" s="58"/>
      <c r="B30" s="59"/>
      <c r="C30" s="59"/>
      <c r="D30" s="45"/>
      <c r="E30" s="51"/>
      <c r="F30" s="45"/>
      <c r="G30" s="45"/>
      <c r="H30" s="45"/>
      <c r="I30" s="45"/>
      <c r="J30" s="45"/>
    </row>
    <row r="31" spans="1:10" x14ac:dyDescent="0.25">
      <c r="A31" s="58"/>
      <c r="B31" s="59"/>
      <c r="C31" s="59"/>
      <c r="D31" s="45"/>
      <c r="E31" s="51"/>
      <c r="F31" s="45"/>
      <c r="G31" s="45"/>
      <c r="H31" s="45"/>
      <c r="I31" s="45"/>
      <c r="J31" s="45"/>
    </row>
    <row r="32" spans="1:10" x14ac:dyDescent="0.25">
      <c r="A32" s="58"/>
      <c r="B32" s="59"/>
      <c r="C32" s="59"/>
      <c r="D32" s="45"/>
      <c r="E32" s="51"/>
      <c r="F32" s="45"/>
      <c r="G32" s="45"/>
      <c r="H32" s="45"/>
      <c r="I32" s="45"/>
      <c r="J32" s="45"/>
    </row>
    <row r="33" spans="1:10" x14ac:dyDescent="0.25">
      <c r="A33" s="58"/>
      <c r="B33" s="59"/>
      <c r="C33" s="59"/>
      <c r="D33" s="45"/>
      <c r="E33" s="51"/>
      <c r="F33" s="45"/>
      <c r="G33" s="45"/>
      <c r="H33" s="45"/>
      <c r="I33" s="45"/>
      <c r="J33" s="45"/>
    </row>
    <row r="34" spans="1:10" x14ac:dyDescent="0.25">
      <c r="A34" s="58"/>
      <c r="B34" s="59"/>
      <c r="C34" s="59"/>
      <c r="D34" s="45"/>
      <c r="E34" s="51"/>
      <c r="F34" s="45"/>
      <c r="G34" s="45"/>
      <c r="H34" s="45"/>
      <c r="I34" s="45"/>
      <c r="J34" s="45"/>
    </row>
    <row r="35" spans="1:10" x14ac:dyDescent="0.25">
      <c r="A35" s="57"/>
      <c r="B35" s="59"/>
      <c r="C35" s="59"/>
      <c r="D35" s="45"/>
      <c r="E35" s="51"/>
      <c r="F35" s="45"/>
      <c r="G35" s="45"/>
      <c r="H35" s="45"/>
      <c r="I35" s="45"/>
      <c r="J35" s="45"/>
    </row>
    <row r="36" spans="1:10" x14ac:dyDescent="0.25">
      <c r="A36" s="58"/>
      <c r="B36" s="59"/>
      <c r="C36" s="59"/>
      <c r="D36" s="45"/>
      <c r="E36" s="51"/>
      <c r="F36" s="45"/>
      <c r="G36" s="45"/>
      <c r="H36" s="45"/>
      <c r="I36" s="45"/>
      <c r="J36" s="45"/>
    </row>
    <row r="37" spans="1:10" x14ac:dyDescent="0.25">
      <c r="A37" s="58"/>
      <c r="B37" s="59"/>
      <c r="C37" s="59"/>
      <c r="D37" s="45"/>
      <c r="E37" s="51"/>
      <c r="F37" s="45"/>
      <c r="G37" s="45"/>
      <c r="H37" s="45"/>
      <c r="I37" s="45"/>
      <c r="J37" s="45"/>
    </row>
  </sheetData>
  <sheetProtection algorithmName="SHA-512" hashValue="2ABweHr5qCsm1V+7snl/x4mFwmmS0PYhJHuaalgtNFTc9sfrKpQwETsU2+pqJqTidIfCV7YMUw6188VbNYqaSQ==" saltValue="N/2wx9rLq18hjoE9RlvBIA==" spinCount="100000" sheet="1" objects="1" scenarios="1"/>
  <mergeCells count="4">
    <mergeCell ref="A15:F15"/>
    <mergeCell ref="B20:D20"/>
    <mergeCell ref="B21:D21"/>
    <mergeCell ref="B22:D2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44A1-9727-4D87-A69B-C20E8D433D87}">
  <sheetPr>
    <tabColor rgb="FFFF0000"/>
  </sheetPr>
  <dimension ref="A1:J38"/>
  <sheetViews>
    <sheetView workbookViewId="0">
      <selection activeCell="D19" sqref="D19"/>
    </sheetView>
  </sheetViews>
  <sheetFormatPr baseColWidth="10" defaultColWidth="11.42578125" defaultRowHeight="15" x14ac:dyDescent="0.25"/>
  <cols>
    <col min="1" max="1" width="8" style="37" customWidth="1"/>
    <col min="2" max="2" width="54.28515625" style="37" bestFit="1" customWidth="1"/>
    <col min="3" max="3" width="11.42578125" style="37"/>
    <col min="4" max="4" width="10.5703125" style="37" bestFit="1" customWidth="1"/>
    <col min="5" max="5" width="19.5703125" style="37" bestFit="1" customWidth="1"/>
    <col min="6" max="6" width="14.28515625" style="37" bestFit="1" customWidth="1"/>
    <col min="7" max="7" width="9.140625" style="37" customWidth="1"/>
    <col min="8" max="8" width="2.7109375" style="37" customWidth="1"/>
    <col min="9" max="10" width="15.140625" style="37" customWidth="1"/>
    <col min="11" max="16384" width="11.42578125" style="37"/>
  </cols>
  <sheetData>
    <row r="1" spans="1:10" ht="18" x14ac:dyDescent="0.25">
      <c r="A1" s="60" t="s">
        <v>158</v>
      </c>
      <c r="B1" s="13"/>
      <c r="C1" s="13"/>
      <c r="D1" s="13"/>
      <c r="E1" s="61"/>
      <c r="F1" s="13"/>
      <c r="G1" s="13"/>
      <c r="H1" s="13"/>
      <c r="I1" s="13"/>
      <c r="J1" s="13"/>
    </row>
    <row r="2" spans="1:10" ht="15.75" thickBot="1" x14ac:dyDescent="0.3">
      <c r="A2" s="62"/>
      <c r="B2" s="63"/>
      <c r="C2" s="63"/>
      <c r="D2" s="64"/>
      <c r="E2" s="65"/>
      <c r="F2" s="65"/>
      <c r="G2" s="65"/>
      <c r="H2" s="65"/>
      <c r="I2" s="65"/>
      <c r="J2" s="65"/>
    </row>
    <row r="3" spans="1:10" x14ac:dyDescent="0.25">
      <c r="A3" s="66"/>
      <c r="B3" s="66"/>
      <c r="C3" s="66"/>
      <c r="D3" s="66"/>
      <c r="E3" s="67"/>
      <c r="F3" s="67"/>
      <c r="G3" s="67"/>
      <c r="H3" s="67"/>
      <c r="I3" s="66"/>
      <c r="J3" s="67"/>
    </row>
    <row r="4" spans="1:10" x14ac:dyDescent="0.25">
      <c r="A4" s="13"/>
      <c r="B4" s="68" t="s">
        <v>22</v>
      </c>
      <c r="C4" s="69" t="str">
        <f>Deckblatt!B10</f>
        <v>DGUV V4 Prüfung ortsfester elektrische Anlagen</v>
      </c>
      <c r="D4" s="70"/>
      <c r="E4" s="70"/>
      <c r="F4" s="71"/>
      <c r="G4" s="72"/>
      <c r="H4" s="13"/>
      <c r="I4" s="73" t="s">
        <v>17</v>
      </c>
      <c r="J4" s="74">
        <f>Deckblatt!C29</f>
        <v>46419</v>
      </c>
    </row>
    <row r="5" spans="1:10" x14ac:dyDescent="0.25">
      <c r="A5" s="13"/>
      <c r="B5" s="13"/>
      <c r="C5" s="13"/>
      <c r="D5" s="66"/>
      <c r="E5" s="13"/>
      <c r="F5" s="15"/>
      <c r="G5" s="15"/>
      <c r="H5" s="13"/>
      <c r="I5" s="73" t="s">
        <v>18</v>
      </c>
      <c r="J5" s="75" t="str">
        <f>Deckblatt!C30</f>
        <v>Erstausstellung</v>
      </c>
    </row>
    <row r="6" spans="1:10" x14ac:dyDescent="0.25">
      <c r="A6" s="13"/>
      <c r="B6" s="68" t="s">
        <v>23</v>
      </c>
      <c r="C6" s="66" t="str">
        <f>Deckblatt!B13</f>
        <v>TEK2608046</v>
      </c>
      <c r="D6" s="66"/>
      <c r="E6" s="13"/>
      <c r="F6" s="15"/>
      <c r="G6" s="15"/>
      <c r="H6" s="13"/>
      <c r="I6" s="73" t="s">
        <v>20</v>
      </c>
      <c r="J6" s="75">
        <f>Deckblatt!C31</f>
        <v>47879</v>
      </c>
    </row>
    <row r="7" spans="1:10" x14ac:dyDescent="0.25">
      <c r="A7" s="67"/>
      <c r="B7" s="66"/>
      <c r="C7" s="66"/>
      <c r="D7" s="66"/>
      <c r="E7" s="67"/>
      <c r="F7" s="67"/>
      <c r="G7" s="67"/>
      <c r="H7" s="67"/>
      <c r="I7" s="73"/>
      <c r="J7" s="67"/>
    </row>
    <row r="8" spans="1:10" x14ac:dyDescent="0.25">
      <c r="A8" s="13"/>
      <c r="B8" s="68" t="s">
        <v>24</v>
      </c>
      <c r="C8" s="69" t="s">
        <v>25</v>
      </c>
      <c r="D8" s="76" t="str">
        <f>Deckblatt!B21</f>
        <v>cde</v>
      </c>
      <c r="E8" s="71"/>
      <c r="F8" s="70"/>
      <c r="G8" s="71"/>
      <c r="H8" s="70"/>
      <c r="I8" s="70"/>
      <c r="J8" s="77"/>
    </row>
    <row r="9" spans="1:10" x14ac:dyDescent="0.25">
      <c r="A9" s="13"/>
      <c r="B9" s="68"/>
      <c r="C9" s="69" t="s">
        <v>26</v>
      </c>
      <c r="D9" s="76" t="str">
        <f>Deckblatt!B22</f>
        <v>xstraße</v>
      </c>
      <c r="E9" s="71"/>
      <c r="F9" s="70"/>
      <c r="G9" s="71"/>
      <c r="H9" s="70"/>
      <c r="I9" s="70"/>
      <c r="J9" s="77"/>
    </row>
    <row r="10" spans="1:10" x14ac:dyDescent="0.25">
      <c r="A10" s="13"/>
      <c r="B10" s="68"/>
      <c r="C10" s="69" t="s">
        <v>27</v>
      </c>
      <c r="D10" s="76" t="str">
        <f>Deckblatt!B23</f>
        <v>xort</v>
      </c>
      <c r="E10" s="71"/>
      <c r="F10" s="70"/>
      <c r="G10" s="71"/>
      <c r="H10" s="70"/>
      <c r="I10" s="70"/>
      <c r="J10" s="77"/>
    </row>
    <row r="11" spans="1:10" x14ac:dyDescent="0.25">
      <c r="A11" s="13"/>
      <c r="B11" s="68" t="s">
        <v>28</v>
      </c>
      <c r="C11" s="78" t="s">
        <v>29</v>
      </c>
      <c r="D11" s="76" t="str">
        <f>Deckblatt!C26</f>
        <v>xname</v>
      </c>
      <c r="E11" s="71"/>
      <c r="F11" s="70"/>
      <c r="G11" s="71"/>
      <c r="H11" s="70"/>
      <c r="I11" s="70"/>
      <c r="J11" s="77"/>
    </row>
    <row r="12" spans="1:10" x14ac:dyDescent="0.25">
      <c r="A12" s="79"/>
      <c r="B12" s="68"/>
      <c r="C12" s="78" t="s">
        <v>30</v>
      </c>
      <c r="D12" s="76" t="str">
        <f>Deckblatt!C27</f>
        <v>xtelefon</v>
      </c>
      <c r="E12" s="71"/>
      <c r="F12" s="70"/>
      <c r="G12" s="71"/>
      <c r="H12" s="70"/>
      <c r="I12" s="70"/>
      <c r="J12" s="77"/>
    </row>
    <row r="13" spans="1:10" x14ac:dyDescent="0.25">
      <c r="A13" s="79"/>
      <c r="B13" s="68"/>
      <c r="C13" s="80"/>
      <c r="D13" s="81"/>
      <c r="E13" s="80"/>
      <c r="F13" s="67"/>
      <c r="G13" s="80"/>
      <c r="H13" s="67"/>
      <c r="I13" s="67"/>
      <c r="J13" s="81"/>
    </row>
    <row r="14" spans="1:10" x14ac:dyDescent="0.25">
      <c r="A14" s="82" t="s">
        <v>155</v>
      </c>
      <c r="B14" s="15"/>
      <c r="C14" s="15"/>
      <c r="D14" s="15"/>
      <c r="E14" s="15"/>
      <c r="F14" s="15"/>
      <c r="G14" s="22"/>
      <c r="H14" s="2"/>
      <c r="I14" s="2"/>
      <c r="J14" s="81"/>
    </row>
    <row r="15" spans="1:10" x14ac:dyDescent="0.25">
      <c r="A15" s="176" t="s">
        <v>287</v>
      </c>
      <c r="B15" s="176"/>
      <c r="C15" s="176"/>
      <c r="D15" s="176"/>
      <c r="E15" s="176"/>
      <c r="F15" s="176"/>
      <c r="G15" s="22"/>
      <c r="H15" s="2"/>
      <c r="I15" s="2"/>
      <c r="J15" s="81"/>
    </row>
    <row r="16" spans="1:10" x14ac:dyDescent="0.25">
      <c r="A16" s="15"/>
      <c r="B16" s="15"/>
      <c r="C16" s="15"/>
      <c r="D16" s="15"/>
      <c r="E16" s="15"/>
      <c r="F16" s="15"/>
      <c r="G16" s="22"/>
      <c r="H16" s="2"/>
      <c r="I16" s="2"/>
      <c r="J16" s="81"/>
    </row>
    <row r="17" spans="1:10" ht="90" x14ac:dyDescent="0.25">
      <c r="A17" s="4" t="s">
        <v>141</v>
      </c>
      <c r="B17" s="4" t="s">
        <v>31</v>
      </c>
      <c r="C17" s="4" t="s">
        <v>142</v>
      </c>
      <c r="D17" s="4" t="s">
        <v>143</v>
      </c>
      <c r="E17" s="4" t="s">
        <v>294</v>
      </c>
      <c r="F17" s="4" t="s">
        <v>295</v>
      </c>
      <c r="G17" s="2"/>
      <c r="H17" s="2"/>
      <c r="I17" s="2"/>
      <c r="J17" s="81"/>
    </row>
    <row r="18" spans="1:10" x14ac:dyDescent="0.25">
      <c r="A18" s="83">
        <v>1</v>
      </c>
      <c r="B18" s="83" t="s">
        <v>147</v>
      </c>
      <c r="C18" s="83">
        <v>273</v>
      </c>
      <c r="D18" s="5">
        <v>0</v>
      </c>
      <c r="E18" s="6">
        <f>D18*C18</f>
        <v>0</v>
      </c>
      <c r="F18" s="7">
        <f t="shared" ref="F18:F20" si="0">E18*2</f>
        <v>0</v>
      </c>
      <c r="G18" s="2"/>
      <c r="H18" s="2"/>
      <c r="I18" s="2"/>
      <c r="J18" s="81"/>
    </row>
    <row r="19" spans="1:10" x14ac:dyDescent="0.25">
      <c r="A19" s="83">
        <v>2</v>
      </c>
      <c r="B19" s="83" t="s">
        <v>148</v>
      </c>
      <c r="C19" s="83">
        <v>234</v>
      </c>
      <c r="D19" s="5">
        <v>0</v>
      </c>
      <c r="E19" s="6">
        <f>D19*C19</f>
        <v>0</v>
      </c>
      <c r="F19" s="7">
        <f t="shared" si="0"/>
        <v>0</v>
      </c>
      <c r="G19" s="2"/>
      <c r="H19" s="2"/>
      <c r="I19" s="2"/>
      <c r="J19" s="81"/>
    </row>
    <row r="20" spans="1:10" ht="15.75" thickBot="1" x14ac:dyDescent="0.3">
      <c r="A20" s="83">
        <v>3</v>
      </c>
      <c r="B20" s="83" t="s">
        <v>305</v>
      </c>
      <c r="C20" s="83">
        <v>31</v>
      </c>
      <c r="D20" s="5">
        <v>0</v>
      </c>
      <c r="E20" s="6">
        <f>D20*C20</f>
        <v>0</v>
      </c>
      <c r="F20" s="7">
        <f t="shared" si="0"/>
        <v>0</v>
      </c>
      <c r="G20" s="2"/>
      <c r="H20" s="2"/>
      <c r="I20" s="2"/>
      <c r="J20" s="81"/>
    </row>
    <row r="21" spans="1:10" s="52" customFormat="1" ht="15.75" thickBot="1" x14ac:dyDescent="0.3">
      <c r="A21" s="15"/>
      <c r="B21" s="177" t="s">
        <v>151</v>
      </c>
      <c r="C21" s="177"/>
      <c r="D21" s="177"/>
      <c r="E21" s="84">
        <f>SUM(E18:E20)</f>
        <v>0</v>
      </c>
      <c r="F21" s="8">
        <f>SUM(F18:F20)</f>
        <v>0</v>
      </c>
      <c r="G21" s="15" t="s">
        <v>152</v>
      </c>
      <c r="H21" s="85"/>
      <c r="I21" s="85"/>
      <c r="J21" s="85"/>
    </row>
    <row r="22" spans="1:10" s="52" customFormat="1" x14ac:dyDescent="0.25">
      <c r="A22" s="15"/>
      <c r="B22" s="178" t="s">
        <v>153</v>
      </c>
      <c r="C22" s="178"/>
      <c r="D22" s="178"/>
      <c r="E22" s="9">
        <f>E21*0.19</f>
        <v>0</v>
      </c>
      <c r="F22" s="9">
        <f>F21*0.19</f>
        <v>0</v>
      </c>
      <c r="G22" s="15"/>
      <c r="H22" s="85"/>
      <c r="I22" s="85"/>
      <c r="J22" s="85"/>
    </row>
    <row r="23" spans="1:10" x14ac:dyDescent="0.25">
      <c r="A23" s="15"/>
      <c r="B23" s="179" t="s">
        <v>154</v>
      </c>
      <c r="C23" s="179"/>
      <c r="D23" s="179"/>
      <c r="E23" s="10">
        <f>E21*1.19</f>
        <v>0</v>
      </c>
      <c r="F23" s="10">
        <f>F21*1.19</f>
        <v>0</v>
      </c>
      <c r="G23" s="15"/>
      <c r="H23" s="2"/>
      <c r="I23" s="2"/>
      <c r="J23" s="2"/>
    </row>
    <row r="24" spans="1:10" x14ac:dyDescent="0.25">
      <c r="A24" s="53"/>
      <c r="B24" s="54"/>
      <c r="C24" s="54"/>
      <c r="D24" s="54"/>
      <c r="E24" s="55"/>
      <c r="F24" s="45"/>
      <c r="G24" s="45"/>
      <c r="H24" s="45"/>
      <c r="I24" s="45"/>
      <c r="J24" s="45"/>
    </row>
    <row r="25" spans="1:10" x14ac:dyDescent="0.25">
      <c r="A25" s="56"/>
      <c r="B25" s="54"/>
      <c r="C25" s="54"/>
      <c r="D25" s="54"/>
      <c r="E25" s="55"/>
      <c r="F25" s="45"/>
      <c r="G25" s="45"/>
      <c r="H25" s="45"/>
      <c r="I25" s="45"/>
      <c r="J25" s="45"/>
    </row>
    <row r="26" spans="1:10" x14ac:dyDescent="0.25">
      <c r="A26" s="56"/>
      <c r="B26" s="54"/>
      <c r="C26" s="54"/>
      <c r="D26" s="54"/>
      <c r="E26" s="55"/>
      <c r="F26" s="45"/>
      <c r="G26" s="45"/>
      <c r="H26" s="45"/>
      <c r="I26" s="45"/>
      <c r="J26" s="45"/>
    </row>
    <row r="27" spans="1:10" x14ac:dyDescent="0.25">
      <c r="A27" s="53"/>
      <c r="B27" s="54"/>
      <c r="C27" s="54"/>
      <c r="D27" s="54"/>
      <c r="E27" s="55"/>
      <c r="F27" s="45"/>
      <c r="G27" s="45"/>
      <c r="H27" s="45"/>
      <c r="I27" s="45"/>
      <c r="J27" s="45"/>
    </row>
    <row r="28" spans="1:10" x14ac:dyDescent="0.25">
      <c r="A28" s="53"/>
      <c r="B28" s="54"/>
      <c r="C28" s="54"/>
      <c r="D28" s="54"/>
      <c r="E28" s="54"/>
      <c r="F28" s="45"/>
      <c r="G28" s="45"/>
      <c r="H28" s="45"/>
      <c r="I28" s="45"/>
      <c r="J28" s="45"/>
    </row>
    <row r="29" spans="1:10" x14ac:dyDescent="0.25">
      <c r="A29" s="57"/>
      <c r="B29" s="54"/>
      <c r="C29" s="54"/>
      <c r="D29" s="54"/>
      <c r="E29" s="55"/>
      <c r="F29" s="45"/>
      <c r="G29" s="45"/>
      <c r="H29" s="45"/>
      <c r="I29" s="45"/>
      <c r="J29" s="45"/>
    </row>
    <row r="30" spans="1:10" x14ac:dyDescent="0.25">
      <c r="A30" s="53"/>
      <c r="B30" s="54"/>
      <c r="C30" s="54"/>
      <c r="D30" s="54"/>
      <c r="E30" s="55"/>
      <c r="F30" s="45"/>
      <c r="G30" s="45"/>
      <c r="H30" s="45"/>
      <c r="I30" s="45"/>
      <c r="J30" s="45"/>
    </row>
    <row r="31" spans="1:10" x14ac:dyDescent="0.25">
      <c r="A31" s="58"/>
      <c r="B31" s="59"/>
      <c r="C31" s="59"/>
      <c r="D31" s="45"/>
      <c r="E31" s="51"/>
      <c r="F31" s="45"/>
      <c r="G31" s="45"/>
      <c r="H31" s="45"/>
      <c r="I31" s="45"/>
      <c r="J31" s="45"/>
    </row>
    <row r="32" spans="1:10" x14ac:dyDescent="0.25">
      <c r="A32" s="58"/>
      <c r="B32" s="59"/>
      <c r="C32" s="59"/>
      <c r="D32" s="45"/>
      <c r="E32" s="51"/>
      <c r="F32" s="45"/>
      <c r="G32" s="45"/>
      <c r="H32" s="45"/>
      <c r="I32" s="45"/>
      <c r="J32" s="45"/>
    </row>
    <row r="33" spans="1:10" x14ac:dyDescent="0.25">
      <c r="A33" s="58"/>
      <c r="B33" s="59"/>
      <c r="C33" s="59"/>
      <c r="D33" s="45"/>
      <c r="E33" s="51"/>
      <c r="F33" s="45"/>
      <c r="G33" s="45"/>
      <c r="H33" s="45"/>
      <c r="I33" s="45"/>
      <c r="J33" s="45"/>
    </row>
    <row r="34" spans="1:10" x14ac:dyDescent="0.25">
      <c r="A34" s="58"/>
      <c r="B34" s="59"/>
      <c r="C34" s="59"/>
      <c r="D34" s="45"/>
      <c r="E34" s="51"/>
      <c r="F34" s="45"/>
      <c r="G34" s="45"/>
      <c r="H34" s="45"/>
      <c r="I34" s="45"/>
      <c r="J34" s="45"/>
    </row>
    <row r="35" spans="1:10" x14ac:dyDescent="0.25">
      <c r="A35" s="58"/>
      <c r="B35" s="59"/>
      <c r="C35" s="59"/>
      <c r="D35" s="45"/>
      <c r="E35" s="51"/>
      <c r="F35" s="45"/>
      <c r="G35" s="45"/>
      <c r="H35" s="45"/>
      <c r="I35" s="45"/>
      <c r="J35" s="45"/>
    </row>
    <row r="36" spans="1:10" x14ac:dyDescent="0.25">
      <c r="A36" s="57"/>
      <c r="B36" s="59"/>
      <c r="C36" s="59"/>
      <c r="D36" s="45"/>
      <c r="E36" s="51"/>
      <c r="F36" s="45"/>
      <c r="G36" s="45"/>
      <c r="H36" s="45"/>
      <c r="I36" s="45"/>
      <c r="J36" s="45"/>
    </row>
    <row r="37" spans="1:10" x14ac:dyDescent="0.25">
      <c r="A37" s="58"/>
      <c r="B37" s="59"/>
      <c r="C37" s="59"/>
      <c r="D37" s="45"/>
      <c r="E37" s="51"/>
      <c r="F37" s="45"/>
      <c r="G37" s="45"/>
      <c r="H37" s="45"/>
      <c r="I37" s="45"/>
      <c r="J37" s="45"/>
    </row>
    <row r="38" spans="1:10" x14ac:dyDescent="0.25">
      <c r="A38" s="58"/>
      <c r="B38" s="59"/>
      <c r="C38" s="59"/>
      <c r="D38" s="45"/>
      <c r="E38" s="51"/>
      <c r="F38" s="45"/>
      <c r="G38" s="45"/>
      <c r="H38" s="45"/>
      <c r="I38" s="45"/>
      <c r="J38" s="45"/>
    </row>
  </sheetData>
  <sheetProtection algorithmName="SHA-512" hashValue="+Rbjf2SRZ3TV+OcAfqPaZmizQwFvq8kSjCKDBQbNvTnQvUAD2P4Vcp2I/yJFM6XbXWpIcjmyXwKNvQpSA5xlGA==" saltValue="gxFZO6yp8N4QAp7rMG5ZsQ==" spinCount="100000" sheet="1" objects="1" scenarios="1"/>
  <mergeCells count="4">
    <mergeCell ref="A15:F15"/>
    <mergeCell ref="B21:D21"/>
    <mergeCell ref="B22:D22"/>
    <mergeCell ref="B23:D2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333D9-BAC1-4479-ADE2-7BFC121E630A}">
  <sheetPr>
    <tabColor rgb="FFFF0000"/>
  </sheetPr>
  <dimension ref="A1:J38"/>
  <sheetViews>
    <sheetView workbookViewId="0">
      <selection activeCell="D20" sqref="D20"/>
    </sheetView>
  </sheetViews>
  <sheetFormatPr baseColWidth="10" defaultColWidth="11.42578125" defaultRowHeight="15" x14ac:dyDescent="0.25"/>
  <cols>
    <col min="1" max="1" width="8" style="37" customWidth="1"/>
    <col min="2" max="2" width="54.28515625" style="37" bestFit="1" customWidth="1"/>
    <col min="3" max="3" width="11.42578125" style="37"/>
    <col min="4" max="4" width="10.5703125" style="37" bestFit="1" customWidth="1"/>
    <col min="5" max="5" width="19.5703125" style="37" bestFit="1" customWidth="1"/>
    <col min="6" max="6" width="14.28515625" style="37" bestFit="1" customWidth="1"/>
    <col min="7" max="7" width="9.140625" style="37" customWidth="1"/>
    <col min="8" max="8" width="2.7109375" style="37" customWidth="1"/>
    <col min="9" max="10" width="15.140625" style="37" customWidth="1"/>
    <col min="11" max="16384" width="11.42578125" style="37"/>
  </cols>
  <sheetData>
    <row r="1" spans="1:10" ht="18" x14ac:dyDescent="0.25">
      <c r="A1" s="60" t="s">
        <v>158</v>
      </c>
      <c r="B1" s="13"/>
      <c r="C1" s="13"/>
      <c r="D1" s="13"/>
      <c r="E1" s="61"/>
      <c r="F1" s="13"/>
      <c r="G1" s="13"/>
      <c r="H1" s="13"/>
      <c r="I1" s="13"/>
      <c r="J1" s="13"/>
    </row>
    <row r="2" spans="1:10" ht="15.75" thickBot="1" x14ac:dyDescent="0.3">
      <c r="A2" s="62"/>
      <c r="B2" s="63"/>
      <c r="C2" s="63"/>
      <c r="D2" s="64"/>
      <c r="E2" s="65"/>
      <c r="F2" s="65"/>
      <c r="G2" s="65"/>
      <c r="H2" s="65"/>
      <c r="I2" s="65"/>
      <c r="J2" s="65"/>
    </row>
    <row r="3" spans="1:10" x14ac:dyDescent="0.25">
      <c r="A3" s="66"/>
      <c r="B3" s="66"/>
      <c r="C3" s="66"/>
      <c r="D3" s="66"/>
      <c r="E3" s="67"/>
      <c r="F3" s="67"/>
      <c r="G3" s="67"/>
      <c r="H3" s="67"/>
      <c r="I3" s="66"/>
      <c r="J3" s="67"/>
    </row>
    <row r="4" spans="1:10" x14ac:dyDescent="0.25">
      <c r="A4" s="13"/>
      <c r="B4" s="68" t="s">
        <v>22</v>
      </c>
      <c r="C4" s="69" t="str">
        <f>Deckblatt!B10</f>
        <v>DGUV V4 Prüfung ortsfester elektrische Anlagen</v>
      </c>
      <c r="D4" s="70"/>
      <c r="E4" s="70"/>
      <c r="F4" s="71"/>
      <c r="G4" s="72"/>
      <c r="H4" s="13"/>
      <c r="I4" s="73" t="s">
        <v>17</v>
      </c>
      <c r="J4" s="74">
        <f>Deckblatt!C29</f>
        <v>46419</v>
      </c>
    </row>
    <row r="5" spans="1:10" x14ac:dyDescent="0.25">
      <c r="A5" s="13"/>
      <c r="B5" s="13"/>
      <c r="C5" s="13"/>
      <c r="D5" s="66"/>
      <c r="E5" s="13"/>
      <c r="F5" s="15"/>
      <c r="G5" s="15"/>
      <c r="H5" s="13"/>
      <c r="I5" s="73" t="s">
        <v>18</v>
      </c>
      <c r="J5" s="75" t="str">
        <f>Deckblatt!C30</f>
        <v>Erstausstellung</v>
      </c>
    </row>
    <row r="6" spans="1:10" x14ac:dyDescent="0.25">
      <c r="A6" s="13"/>
      <c r="B6" s="68" t="s">
        <v>23</v>
      </c>
      <c r="C6" s="66" t="str">
        <f>Deckblatt!B13</f>
        <v>TEK2608046</v>
      </c>
      <c r="D6" s="66"/>
      <c r="E6" s="13"/>
      <c r="F6" s="15"/>
      <c r="G6" s="15"/>
      <c r="H6" s="13"/>
      <c r="I6" s="73" t="s">
        <v>20</v>
      </c>
      <c r="J6" s="75">
        <f>Deckblatt!C31</f>
        <v>47879</v>
      </c>
    </row>
    <row r="7" spans="1:10" x14ac:dyDescent="0.25">
      <c r="A7" s="67"/>
      <c r="B7" s="66"/>
      <c r="C7" s="66"/>
      <c r="D7" s="66"/>
      <c r="E7" s="67"/>
      <c r="F7" s="67"/>
      <c r="G7" s="67"/>
      <c r="H7" s="67"/>
      <c r="I7" s="73"/>
      <c r="J7" s="67"/>
    </row>
    <row r="8" spans="1:10" x14ac:dyDescent="0.25">
      <c r="A8" s="13"/>
      <c r="B8" s="68" t="s">
        <v>24</v>
      </c>
      <c r="C8" s="69" t="s">
        <v>25</v>
      </c>
      <c r="D8" s="76" t="str">
        <f>Deckblatt!B21</f>
        <v>cde</v>
      </c>
      <c r="E8" s="71"/>
      <c r="F8" s="70"/>
      <c r="G8" s="71"/>
      <c r="H8" s="70"/>
      <c r="I8" s="70"/>
      <c r="J8" s="77"/>
    </row>
    <row r="9" spans="1:10" x14ac:dyDescent="0.25">
      <c r="A9" s="13"/>
      <c r="B9" s="68"/>
      <c r="C9" s="69" t="s">
        <v>26</v>
      </c>
      <c r="D9" s="76" t="str">
        <f>Deckblatt!B22</f>
        <v>xstraße</v>
      </c>
      <c r="E9" s="71"/>
      <c r="F9" s="70"/>
      <c r="G9" s="71"/>
      <c r="H9" s="70"/>
      <c r="I9" s="70"/>
      <c r="J9" s="77"/>
    </row>
    <row r="10" spans="1:10" x14ac:dyDescent="0.25">
      <c r="A10" s="13"/>
      <c r="B10" s="68"/>
      <c r="C10" s="69" t="s">
        <v>27</v>
      </c>
      <c r="D10" s="76" t="str">
        <f>Deckblatt!B23</f>
        <v>xort</v>
      </c>
      <c r="E10" s="71"/>
      <c r="F10" s="70"/>
      <c r="G10" s="71"/>
      <c r="H10" s="70"/>
      <c r="I10" s="70"/>
      <c r="J10" s="77"/>
    </row>
    <row r="11" spans="1:10" x14ac:dyDescent="0.25">
      <c r="A11" s="13"/>
      <c r="B11" s="68" t="s">
        <v>28</v>
      </c>
      <c r="C11" s="78" t="s">
        <v>29</v>
      </c>
      <c r="D11" s="76" t="str">
        <f>Deckblatt!C26</f>
        <v>xname</v>
      </c>
      <c r="E11" s="71"/>
      <c r="F11" s="70"/>
      <c r="G11" s="71"/>
      <c r="H11" s="70"/>
      <c r="I11" s="70"/>
      <c r="J11" s="77"/>
    </row>
    <row r="12" spans="1:10" x14ac:dyDescent="0.25">
      <c r="A12" s="79"/>
      <c r="B12" s="68"/>
      <c r="C12" s="78" t="s">
        <v>30</v>
      </c>
      <c r="D12" s="76" t="str">
        <f>Deckblatt!C27</f>
        <v>xtelefon</v>
      </c>
      <c r="E12" s="71"/>
      <c r="F12" s="70"/>
      <c r="G12" s="71"/>
      <c r="H12" s="70"/>
      <c r="I12" s="70"/>
      <c r="J12" s="77"/>
    </row>
    <row r="13" spans="1:10" x14ac:dyDescent="0.25">
      <c r="A13" s="79"/>
      <c r="B13" s="68"/>
      <c r="C13" s="80"/>
      <c r="D13" s="81"/>
      <c r="E13" s="80"/>
      <c r="F13" s="67"/>
      <c r="G13" s="80"/>
      <c r="H13" s="67"/>
      <c r="I13" s="67"/>
      <c r="J13" s="81"/>
    </row>
    <row r="14" spans="1:10" x14ac:dyDescent="0.25">
      <c r="A14" s="82" t="s">
        <v>156</v>
      </c>
      <c r="B14" s="15"/>
      <c r="C14" s="15"/>
      <c r="D14" s="15"/>
      <c r="E14" s="15"/>
      <c r="F14" s="15"/>
      <c r="G14" s="22"/>
      <c r="H14" s="2"/>
      <c r="I14" s="2"/>
      <c r="J14" s="81"/>
    </row>
    <row r="15" spans="1:10" x14ac:dyDescent="0.25">
      <c r="A15" s="176" t="s">
        <v>287</v>
      </c>
      <c r="B15" s="176"/>
      <c r="C15" s="176"/>
      <c r="D15" s="176"/>
      <c r="E15" s="176"/>
      <c r="F15" s="176"/>
      <c r="G15" s="22"/>
      <c r="H15" s="2"/>
      <c r="I15" s="2"/>
      <c r="J15" s="81"/>
    </row>
    <row r="16" spans="1:10" x14ac:dyDescent="0.25">
      <c r="A16" s="15"/>
      <c r="B16" s="15"/>
      <c r="C16" s="15"/>
      <c r="D16" s="15"/>
      <c r="E16" s="15"/>
      <c r="F16" s="15"/>
      <c r="G16" s="22"/>
      <c r="H16" s="2"/>
      <c r="I16" s="2"/>
      <c r="J16" s="81"/>
    </row>
    <row r="17" spans="1:10" ht="90" x14ac:dyDescent="0.25">
      <c r="A17" s="4" t="s">
        <v>141</v>
      </c>
      <c r="B17" s="4" t="s">
        <v>31</v>
      </c>
      <c r="C17" s="4" t="s">
        <v>142</v>
      </c>
      <c r="D17" s="4" t="s">
        <v>143</v>
      </c>
      <c r="E17" s="4" t="s">
        <v>294</v>
      </c>
      <c r="F17" s="4" t="s">
        <v>295</v>
      </c>
      <c r="G17" s="2"/>
      <c r="H17" s="2"/>
      <c r="I17" s="2"/>
      <c r="J17" s="81"/>
    </row>
    <row r="18" spans="1:10" x14ac:dyDescent="0.25">
      <c r="A18" s="83">
        <v>1</v>
      </c>
      <c r="B18" s="83" t="s">
        <v>144</v>
      </c>
      <c r="C18" s="83">
        <v>273</v>
      </c>
      <c r="D18" s="5">
        <v>0</v>
      </c>
      <c r="E18" s="6">
        <f>D18*C18</f>
        <v>0</v>
      </c>
      <c r="F18" s="7">
        <f>E18*2</f>
        <v>0</v>
      </c>
      <c r="G18" s="2"/>
      <c r="H18" s="2"/>
      <c r="I18" s="2"/>
      <c r="J18" s="81"/>
    </row>
    <row r="19" spans="1:10" x14ac:dyDescent="0.25">
      <c r="A19" s="83">
        <v>2</v>
      </c>
      <c r="B19" s="83" t="s">
        <v>146</v>
      </c>
      <c r="C19" s="83">
        <v>345</v>
      </c>
      <c r="D19" s="5">
        <v>0</v>
      </c>
      <c r="E19" s="6">
        <f t="shared" ref="E19" si="0">D19*C19</f>
        <v>0</v>
      </c>
      <c r="F19" s="7">
        <f t="shared" ref="F19:F20" si="1">E19*2</f>
        <v>0</v>
      </c>
      <c r="G19" s="2"/>
      <c r="H19" s="2"/>
      <c r="I19" s="2"/>
      <c r="J19" s="81"/>
    </row>
    <row r="20" spans="1:10" ht="15.75" thickBot="1" x14ac:dyDescent="0.3">
      <c r="A20" s="83">
        <v>3</v>
      </c>
      <c r="B20" s="83" t="s">
        <v>150</v>
      </c>
      <c r="C20" s="83">
        <v>248</v>
      </c>
      <c r="D20" s="5">
        <v>0</v>
      </c>
      <c r="E20" s="6">
        <f t="shared" ref="E20" si="2">D20*C20</f>
        <v>0</v>
      </c>
      <c r="F20" s="7">
        <f t="shared" si="1"/>
        <v>0</v>
      </c>
      <c r="G20" s="2"/>
      <c r="H20" s="2"/>
      <c r="I20" s="2"/>
      <c r="J20" s="81"/>
    </row>
    <row r="21" spans="1:10" s="52" customFormat="1" ht="15.75" thickBot="1" x14ac:dyDescent="0.3">
      <c r="A21" s="15"/>
      <c r="B21" s="177" t="s">
        <v>151</v>
      </c>
      <c r="C21" s="177"/>
      <c r="D21" s="177"/>
      <c r="E21" s="84">
        <f>SUM(E18:E20)</f>
        <v>0</v>
      </c>
      <c r="F21" s="8">
        <f>SUM(F18:F20)</f>
        <v>0</v>
      </c>
      <c r="G21" s="15" t="s">
        <v>152</v>
      </c>
      <c r="H21" s="85"/>
      <c r="I21" s="85"/>
      <c r="J21" s="85"/>
    </row>
    <row r="22" spans="1:10" s="52" customFormat="1" x14ac:dyDescent="0.25">
      <c r="A22" s="15"/>
      <c r="B22" s="178" t="s">
        <v>153</v>
      </c>
      <c r="C22" s="178"/>
      <c r="D22" s="178"/>
      <c r="E22" s="9">
        <f>E21*0.19</f>
        <v>0</v>
      </c>
      <c r="F22" s="9">
        <f>F21*0.19</f>
        <v>0</v>
      </c>
      <c r="G22" s="15"/>
      <c r="H22" s="85"/>
      <c r="I22" s="85"/>
      <c r="J22" s="85"/>
    </row>
    <row r="23" spans="1:10" x14ac:dyDescent="0.25">
      <c r="A23" s="15"/>
      <c r="B23" s="179" t="s">
        <v>154</v>
      </c>
      <c r="C23" s="179"/>
      <c r="D23" s="179"/>
      <c r="E23" s="10">
        <f>E21*1.19</f>
        <v>0</v>
      </c>
      <c r="F23" s="10">
        <f>F21*1.19</f>
        <v>0</v>
      </c>
      <c r="G23" s="15"/>
      <c r="H23" s="2"/>
      <c r="I23" s="2"/>
      <c r="J23" s="2"/>
    </row>
    <row r="24" spans="1:10" x14ac:dyDescent="0.25">
      <c r="A24" s="53"/>
      <c r="B24" s="54"/>
      <c r="C24" s="54"/>
      <c r="D24" s="54"/>
      <c r="E24" s="55"/>
      <c r="F24" s="45"/>
      <c r="G24" s="45"/>
      <c r="H24" s="45"/>
      <c r="I24" s="45"/>
      <c r="J24" s="45"/>
    </row>
    <row r="25" spans="1:10" x14ac:dyDescent="0.25">
      <c r="A25" s="56"/>
      <c r="B25" s="54"/>
      <c r="C25" s="54"/>
      <c r="D25" s="54"/>
      <c r="E25" s="55"/>
      <c r="F25" s="45"/>
      <c r="G25" s="45"/>
      <c r="H25" s="45"/>
      <c r="I25" s="45"/>
      <c r="J25" s="45"/>
    </row>
    <row r="26" spans="1:10" x14ac:dyDescent="0.25">
      <c r="A26" s="56"/>
      <c r="B26" s="54"/>
      <c r="C26" s="54"/>
      <c r="D26" s="54"/>
      <c r="E26" s="55"/>
      <c r="F26" s="45"/>
      <c r="G26" s="45"/>
      <c r="H26" s="45"/>
      <c r="I26" s="45"/>
      <c r="J26" s="45"/>
    </row>
    <row r="27" spans="1:10" x14ac:dyDescent="0.25">
      <c r="A27" s="53"/>
      <c r="B27" s="54"/>
      <c r="C27" s="54"/>
      <c r="D27" s="54"/>
      <c r="E27" s="55"/>
      <c r="F27" s="45"/>
      <c r="G27" s="45"/>
      <c r="H27" s="45"/>
      <c r="I27" s="45"/>
      <c r="J27" s="45"/>
    </row>
    <row r="28" spans="1:10" x14ac:dyDescent="0.25">
      <c r="A28" s="53"/>
      <c r="B28" s="54"/>
      <c r="C28" s="54"/>
      <c r="D28" s="54"/>
      <c r="E28" s="54"/>
      <c r="F28" s="45"/>
      <c r="G28" s="45"/>
      <c r="H28" s="45"/>
      <c r="I28" s="45"/>
      <c r="J28" s="45"/>
    </row>
    <row r="29" spans="1:10" x14ac:dyDescent="0.25">
      <c r="A29" s="57"/>
      <c r="B29" s="54"/>
      <c r="C29" s="54"/>
      <c r="D29" s="54"/>
      <c r="E29" s="55"/>
      <c r="F29" s="45"/>
      <c r="G29" s="45"/>
      <c r="H29" s="45"/>
      <c r="I29" s="45"/>
      <c r="J29" s="45"/>
    </row>
    <row r="30" spans="1:10" x14ac:dyDescent="0.25">
      <c r="A30" s="53"/>
      <c r="B30" s="54"/>
      <c r="C30" s="54"/>
      <c r="D30" s="54"/>
      <c r="E30" s="55"/>
      <c r="F30" s="45"/>
      <c r="G30" s="45"/>
      <c r="H30" s="45"/>
      <c r="I30" s="45"/>
      <c r="J30" s="45"/>
    </row>
    <row r="31" spans="1:10" x14ac:dyDescent="0.25">
      <c r="A31" s="58"/>
      <c r="B31" s="59"/>
      <c r="C31" s="59"/>
      <c r="D31" s="45"/>
      <c r="E31" s="51"/>
      <c r="F31" s="45"/>
      <c r="G31" s="45"/>
      <c r="H31" s="45"/>
      <c r="I31" s="45"/>
      <c r="J31" s="45"/>
    </row>
    <row r="32" spans="1:10" x14ac:dyDescent="0.25">
      <c r="A32" s="58"/>
      <c r="B32" s="59"/>
      <c r="C32" s="59"/>
      <c r="D32" s="45"/>
      <c r="E32" s="51"/>
      <c r="F32" s="45"/>
      <c r="G32" s="45"/>
      <c r="H32" s="45"/>
      <c r="I32" s="45"/>
      <c r="J32" s="45"/>
    </row>
    <row r="33" spans="1:10" x14ac:dyDescent="0.25">
      <c r="A33" s="58"/>
      <c r="B33" s="59"/>
      <c r="C33" s="59"/>
      <c r="D33" s="45"/>
      <c r="E33" s="51"/>
      <c r="F33" s="45"/>
      <c r="G33" s="45"/>
      <c r="H33" s="45"/>
      <c r="I33" s="45"/>
      <c r="J33" s="45"/>
    </row>
    <row r="34" spans="1:10" x14ac:dyDescent="0.25">
      <c r="A34" s="58"/>
      <c r="B34" s="59"/>
      <c r="C34" s="59"/>
      <c r="D34" s="45"/>
      <c r="E34" s="51"/>
      <c r="F34" s="45"/>
      <c r="G34" s="45"/>
      <c r="H34" s="45"/>
      <c r="I34" s="45"/>
      <c r="J34" s="45"/>
    </row>
    <row r="35" spans="1:10" x14ac:dyDescent="0.25">
      <c r="A35" s="58"/>
      <c r="B35" s="59"/>
      <c r="C35" s="59"/>
      <c r="D35" s="45"/>
      <c r="E35" s="51"/>
      <c r="F35" s="45"/>
      <c r="G35" s="45"/>
      <c r="H35" s="45"/>
      <c r="I35" s="45"/>
      <c r="J35" s="45"/>
    </row>
    <row r="36" spans="1:10" x14ac:dyDescent="0.25">
      <c r="A36" s="57"/>
      <c r="B36" s="59"/>
      <c r="C36" s="59"/>
      <c r="D36" s="45"/>
      <c r="E36" s="51"/>
      <c r="F36" s="45"/>
      <c r="G36" s="45"/>
      <c r="H36" s="45"/>
      <c r="I36" s="45"/>
      <c r="J36" s="45"/>
    </row>
    <row r="37" spans="1:10" x14ac:dyDescent="0.25">
      <c r="A37" s="58"/>
      <c r="B37" s="59"/>
      <c r="C37" s="59"/>
      <c r="D37" s="45"/>
      <c r="E37" s="51"/>
      <c r="F37" s="45"/>
      <c r="G37" s="45"/>
      <c r="H37" s="45"/>
      <c r="I37" s="45"/>
      <c r="J37" s="45"/>
    </row>
    <row r="38" spans="1:10" x14ac:dyDescent="0.25">
      <c r="A38" s="58"/>
      <c r="B38" s="59"/>
      <c r="C38" s="59"/>
      <c r="D38" s="45"/>
      <c r="E38" s="51"/>
      <c r="F38" s="45"/>
      <c r="G38" s="45"/>
      <c r="H38" s="45"/>
      <c r="I38" s="45"/>
      <c r="J38" s="45"/>
    </row>
  </sheetData>
  <sheetProtection algorithmName="SHA-512" hashValue="lO89fKLduCORPwHjS//3dQ05M6zOal4SigUIytjN4vVOzNXjK+nMt0Ta35+2Xgf9xUyQUSEhsDZ1OQy+jbjdYg==" saltValue="ywptmyGO47vEqlyQJniHZg==" spinCount="100000" sheet="1" objects="1" scenarios="1"/>
  <mergeCells count="4">
    <mergeCell ref="B21:D21"/>
    <mergeCell ref="B22:D22"/>
    <mergeCell ref="B23:D23"/>
    <mergeCell ref="A15:F1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CE49-CCA3-467E-A5B3-9C9140DDE209}">
  <sheetPr>
    <tabColor rgb="FFFF0000"/>
  </sheetPr>
  <dimension ref="A1:J36"/>
  <sheetViews>
    <sheetView tabSelected="1" workbookViewId="0">
      <selection activeCell="F30" sqref="F30"/>
    </sheetView>
  </sheetViews>
  <sheetFormatPr baseColWidth="10" defaultColWidth="11.42578125" defaultRowHeight="15" x14ac:dyDescent="0.25"/>
  <cols>
    <col min="1" max="1" width="8" style="37" customWidth="1"/>
    <col min="2" max="2" width="54.28515625" style="37" bestFit="1" customWidth="1"/>
    <col min="3" max="3" width="11.42578125" style="37"/>
    <col min="4" max="4" width="10.5703125" style="37" bestFit="1" customWidth="1"/>
    <col min="5" max="5" width="19.5703125" style="37" bestFit="1" customWidth="1"/>
    <col min="6" max="6" width="14.28515625" style="37" bestFit="1" customWidth="1"/>
    <col min="7" max="7" width="9.140625" style="37" customWidth="1"/>
    <col min="8" max="8" width="2.7109375" style="37" customWidth="1"/>
    <col min="9" max="10" width="15.140625" style="37" customWidth="1"/>
    <col min="11" max="16384" width="11.42578125" style="37"/>
  </cols>
  <sheetData>
    <row r="1" spans="1:10" ht="18" x14ac:dyDescent="0.25">
      <c r="A1" s="60" t="s">
        <v>158</v>
      </c>
      <c r="B1" s="13"/>
      <c r="C1" s="13"/>
      <c r="D1" s="13"/>
      <c r="E1" s="61"/>
      <c r="F1" s="13"/>
      <c r="G1" s="13"/>
      <c r="H1" s="13"/>
      <c r="I1" s="13"/>
      <c r="J1" s="13"/>
    </row>
    <row r="2" spans="1:10" ht="15.75" thickBot="1" x14ac:dyDescent="0.3">
      <c r="A2" s="62"/>
      <c r="B2" s="63"/>
      <c r="C2" s="63"/>
      <c r="D2" s="64"/>
      <c r="E2" s="65"/>
      <c r="F2" s="65"/>
      <c r="G2" s="65"/>
      <c r="H2" s="65"/>
      <c r="I2" s="65"/>
      <c r="J2" s="65"/>
    </row>
    <row r="3" spans="1:10" x14ac:dyDescent="0.25">
      <c r="A3" s="66"/>
      <c r="B3" s="66"/>
      <c r="C3" s="66"/>
      <c r="D3" s="66"/>
      <c r="E3" s="67"/>
      <c r="F3" s="67"/>
      <c r="G3" s="67"/>
      <c r="H3" s="67"/>
      <c r="I3" s="66"/>
      <c r="J3" s="67"/>
    </row>
    <row r="4" spans="1:10" x14ac:dyDescent="0.25">
      <c r="A4" s="13"/>
      <c r="B4" s="68" t="s">
        <v>22</v>
      </c>
      <c r="C4" s="69" t="str">
        <f>Deckblatt!B10</f>
        <v>DGUV V4 Prüfung ortsfester elektrische Anlagen</v>
      </c>
      <c r="D4" s="70"/>
      <c r="E4" s="70"/>
      <c r="F4" s="71"/>
      <c r="G4" s="72"/>
      <c r="H4" s="13"/>
      <c r="I4" s="73" t="s">
        <v>17</v>
      </c>
      <c r="J4" s="74">
        <f>Deckblatt!C29</f>
        <v>46419</v>
      </c>
    </row>
    <row r="5" spans="1:10" x14ac:dyDescent="0.25">
      <c r="A5" s="13"/>
      <c r="B5" s="13"/>
      <c r="C5" s="13"/>
      <c r="D5" s="66"/>
      <c r="E5" s="13"/>
      <c r="F5" s="15"/>
      <c r="G5" s="15"/>
      <c r="H5" s="13"/>
      <c r="I5" s="73" t="s">
        <v>18</v>
      </c>
      <c r="J5" s="75" t="str">
        <f>Deckblatt!C30</f>
        <v>Erstausstellung</v>
      </c>
    </row>
    <row r="6" spans="1:10" x14ac:dyDescent="0.25">
      <c r="A6" s="13"/>
      <c r="B6" s="68" t="s">
        <v>23</v>
      </c>
      <c r="C6" s="66" t="str">
        <f>Deckblatt!B13</f>
        <v>TEK2608046</v>
      </c>
      <c r="D6" s="66"/>
      <c r="E6" s="13"/>
      <c r="F6" s="15"/>
      <c r="G6" s="15"/>
      <c r="H6" s="13"/>
      <c r="I6" s="73" t="s">
        <v>20</v>
      </c>
      <c r="J6" s="75">
        <f>Deckblatt!C31</f>
        <v>47879</v>
      </c>
    </row>
    <row r="7" spans="1:10" x14ac:dyDescent="0.25">
      <c r="A7" s="67"/>
      <c r="B7" s="66"/>
      <c r="C7" s="66"/>
      <c r="D7" s="66"/>
      <c r="E7" s="67"/>
      <c r="F7" s="67"/>
      <c r="G7" s="67"/>
      <c r="H7" s="67"/>
      <c r="I7" s="73"/>
      <c r="J7" s="67"/>
    </row>
    <row r="8" spans="1:10" x14ac:dyDescent="0.25">
      <c r="A8" s="13"/>
      <c r="B8" s="68" t="s">
        <v>24</v>
      </c>
      <c r="C8" s="69" t="s">
        <v>25</v>
      </c>
      <c r="D8" s="76" t="str">
        <f>Deckblatt!B21</f>
        <v>cde</v>
      </c>
      <c r="E8" s="71"/>
      <c r="F8" s="70"/>
      <c r="G8" s="71"/>
      <c r="H8" s="70"/>
      <c r="I8" s="70"/>
      <c r="J8" s="77"/>
    </row>
    <row r="9" spans="1:10" x14ac:dyDescent="0.25">
      <c r="A9" s="13"/>
      <c r="B9" s="68"/>
      <c r="C9" s="69" t="s">
        <v>26</v>
      </c>
      <c r="D9" s="76" t="str">
        <f>Deckblatt!B22</f>
        <v>xstraße</v>
      </c>
      <c r="E9" s="71"/>
      <c r="F9" s="70"/>
      <c r="G9" s="71"/>
      <c r="H9" s="70"/>
      <c r="I9" s="70"/>
      <c r="J9" s="77"/>
    </row>
    <row r="10" spans="1:10" x14ac:dyDescent="0.25">
      <c r="A10" s="13"/>
      <c r="B10" s="68"/>
      <c r="C10" s="69" t="s">
        <v>27</v>
      </c>
      <c r="D10" s="76" t="str">
        <f>Deckblatt!B23</f>
        <v>xort</v>
      </c>
      <c r="E10" s="71"/>
      <c r="F10" s="70"/>
      <c r="G10" s="71"/>
      <c r="H10" s="70"/>
      <c r="I10" s="70"/>
      <c r="J10" s="77"/>
    </row>
    <row r="11" spans="1:10" x14ac:dyDescent="0.25">
      <c r="A11" s="13"/>
      <c r="B11" s="68" t="s">
        <v>28</v>
      </c>
      <c r="C11" s="78" t="s">
        <v>29</v>
      </c>
      <c r="D11" s="76" t="str">
        <f>Deckblatt!C26</f>
        <v>xname</v>
      </c>
      <c r="E11" s="71"/>
      <c r="F11" s="70"/>
      <c r="G11" s="71"/>
      <c r="H11" s="70"/>
      <c r="I11" s="70"/>
      <c r="J11" s="77"/>
    </row>
    <row r="12" spans="1:10" x14ac:dyDescent="0.25">
      <c r="A12" s="79"/>
      <c r="B12" s="68"/>
      <c r="C12" s="78" t="s">
        <v>30</v>
      </c>
      <c r="D12" s="76" t="str">
        <f>Deckblatt!C27</f>
        <v>xtelefon</v>
      </c>
      <c r="E12" s="71"/>
      <c r="F12" s="70"/>
      <c r="G12" s="71"/>
      <c r="H12" s="70"/>
      <c r="I12" s="70"/>
      <c r="J12" s="77"/>
    </row>
    <row r="13" spans="1:10" x14ac:dyDescent="0.25">
      <c r="A13" s="79"/>
      <c r="B13" s="68"/>
      <c r="C13" s="80"/>
      <c r="D13" s="81"/>
      <c r="E13" s="80"/>
      <c r="F13" s="67"/>
      <c r="G13" s="80"/>
      <c r="H13" s="67"/>
      <c r="I13" s="67"/>
      <c r="J13" s="81"/>
    </row>
    <row r="14" spans="1:10" x14ac:dyDescent="0.25">
      <c r="A14" s="82" t="s">
        <v>311</v>
      </c>
      <c r="B14" s="15"/>
      <c r="C14" s="15"/>
      <c r="D14" s="15"/>
      <c r="E14" s="15"/>
      <c r="F14" s="15"/>
      <c r="G14" s="22"/>
      <c r="H14" s="2"/>
      <c r="I14" s="2"/>
      <c r="J14" s="81"/>
    </row>
    <row r="15" spans="1:10" x14ac:dyDescent="0.25">
      <c r="A15" s="176" t="s">
        <v>287</v>
      </c>
      <c r="B15" s="176"/>
      <c r="C15" s="176"/>
      <c r="D15" s="176"/>
      <c r="E15" s="176"/>
      <c r="F15" s="176"/>
      <c r="G15" s="22"/>
      <c r="H15" s="2"/>
      <c r="I15" s="2"/>
      <c r="J15" s="81"/>
    </row>
    <row r="16" spans="1:10" x14ac:dyDescent="0.25">
      <c r="A16" s="15"/>
      <c r="B16" s="15"/>
      <c r="C16" s="15"/>
      <c r="D16" s="15"/>
      <c r="E16" s="15"/>
      <c r="F16" s="15"/>
      <c r="G16" s="22"/>
      <c r="H16" s="2"/>
      <c r="I16" s="2"/>
      <c r="J16" s="81"/>
    </row>
    <row r="17" spans="1:10" ht="90" x14ac:dyDescent="0.25">
      <c r="A17" s="4" t="s">
        <v>141</v>
      </c>
      <c r="B17" s="4" t="s">
        <v>31</v>
      </c>
      <c r="C17" s="4" t="s">
        <v>142</v>
      </c>
      <c r="D17" s="4" t="s">
        <v>143</v>
      </c>
      <c r="E17" s="4" t="s">
        <v>294</v>
      </c>
      <c r="F17" s="4" t="s">
        <v>295</v>
      </c>
      <c r="G17" s="2"/>
      <c r="H17" s="2"/>
      <c r="I17" s="2"/>
      <c r="J17" s="81"/>
    </row>
    <row r="18" spans="1:10" ht="15.75" thickBot="1" x14ac:dyDescent="0.3">
      <c r="A18" s="83">
        <v>1</v>
      </c>
      <c r="B18" s="83" t="s">
        <v>288</v>
      </c>
      <c r="C18" s="89">
        <v>1150</v>
      </c>
      <c r="D18" s="5">
        <v>0</v>
      </c>
      <c r="E18" s="6">
        <f>D18*C18</f>
        <v>0</v>
      </c>
      <c r="F18" s="7">
        <f>E18*2</f>
        <v>0</v>
      </c>
      <c r="G18" s="2"/>
      <c r="H18" s="2"/>
      <c r="I18" s="2"/>
      <c r="J18" s="81"/>
    </row>
    <row r="19" spans="1:10" s="52" customFormat="1" ht="15.75" thickBot="1" x14ac:dyDescent="0.3">
      <c r="A19" s="37"/>
      <c r="B19" s="177" t="s">
        <v>151</v>
      </c>
      <c r="C19" s="177"/>
      <c r="D19" s="177"/>
      <c r="E19" s="84">
        <f>SUM(E18:E18)</f>
        <v>0</v>
      </c>
      <c r="F19" s="8">
        <f>SUM(F18:F18)</f>
        <v>0</v>
      </c>
      <c r="G19" s="15" t="s">
        <v>152</v>
      </c>
      <c r="H19" s="85"/>
      <c r="I19" s="85"/>
      <c r="J19" s="85"/>
    </row>
    <row r="20" spans="1:10" s="52" customFormat="1" x14ac:dyDescent="0.25">
      <c r="A20" s="37"/>
      <c r="B20" s="178" t="s">
        <v>153</v>
      </c>
      <c r="C20" s="178"/>
      <c r="D20" s="178"/>
      <c r="E20" s="9">
        <f>E19*0.19</f>
        <v>0</v>
      </c>
      <c r="F20" s="9">
        <f>F19*0.19</f>
        <v>0</v>
      </c>
      <c r="G20" s="15"/>
      <c r="H20" s="85"/>
      <c r="I20" s="85"/>
      <c r="J20" s="85"/>
    </row>
    <row r="21" spans="1:10" x14ac:dyDescent="0.25">
      <c r="B21" s="179" t="s">
        <v>154</v>
      </c>
      <c r="C21" s="179"/>
      <c r="D21" s="179"/>
      <c r="E21" s="10">
        <f>E19*1.19</f>
        <v>0</v>
      </c>
      <c r="F21" s="10">
        <f>F19*1.19</f>
        <v>0</v>
      </c>
      <c r="G21" s="15"/>
      <c r="H21" s="2"/>
      <c r="I21" s="2"/>
      <c r="J21" s="2"/>
    </row>
    <row r="22" spans="1:10" x14ac:dyDescent="0.25">
      <c r="A22" s="53"/>
      <c r="B22" s="54"/>
      <c r="C22" s="54"/>
      <c r="D22" s="54"/>
      <c r="E22" s="55"/>
      <c r="F22" s="45"/>
      <c r="G22" s="45"/>
      <c r="H22" s="45"/>
      <c r="I22" s="45"/>
      <c r="J22" s="45"/>
    </row>
    <row r="23" spans="1:10" x14ac:dyDescent="0.25">
      <c r="A23" s="56"/>
      <c r="B23" s="54"/>
      <c r="C23" s="54"/>
      <c r="D23" s="54"/>
      <c r="E23" s="55"/>
      <c r="F23" s="45"/>
      <c r="G23" s="45"/>
      <c r="H23" s="45"/>
      <c r="I23" s="45"/>
      <c r="J23" s="45"/>
    </row>
    <row r="24" spans="1:10" x14ac:dyDescent="0.25">
      <c r="A24" s="56"/>
      <c r="B24" s="54"/>
      <c r="C24" s="54"/>
      <c r="D24" s="54"/>
      <c r="E24" s="55"/>
      <c r="F24" s="45"/>
      <c r="G24" s="45"/>
      <c r="H24" s="45"/>
      <c r="I24" s="45"/>
      <c r="J24" s="45"/>
    </row>
    <row r="25" spans="1:10" x14ac:dyDescent="0.25">
      <c r="A25" s="53"/>
      <c r="B25" s="54"/>
      <c r="C25" s="54"/>
      <c r="D25" s="54"/>
      <c r="E25" s="55"/>
      <c r="F25" s="45"/>
      <c r="G25" s="45"/>
      <c r="H25" s="45"/>
      <c r="I25" s="45"/>
      <c r="J25" s="45"/>
    </row>
    <row r="26" spans="1:10" x14ac:dyDescent="0.25">
      <c r="A26" s="53"/>
      <c r="B26" s="54"/>
      <c r="C26" s="54"/>
      <c r="D26" s="54"/>
      <c r="E26" s="54"/>
      <c r="F26" s="45"/>
      <c r="G26" s="45"/>
      <c r="H26" s="45"/>
      <c r="I26" s="45"/>
      <c r="J26" s="45"/>
    </row>
    <row r="27" spans="1:10" x14ac:dyDescent="0.25">
      <c r="A27" s="57"/>
      <c r="B27" s="54"/>
      <c r="C27" s="54"/>
      <c r="D27" s="54"/>
      <c r="E27" s="55"/>
      <c r="F27" s="45"/>
      <c r="G27" s="45"/>
      <c r="H27" s="45"/>
      <c r="I27" s="45"/>
      <c r="J27" s="45"/>
    </row>
    <row r="28" spans="1:10" x14ac:dyDescent="0.25">
      <c r="A28" s="53"/>
      <c r="B28" s="54"/>
      <c r="C28" s="54"/>
      <c r="D28" s="54"/>
      <c r="E28" s="55"/>
      <c r="F28" s="45"/>
      <c r="G28" s="45"/>
      <c r="H28" s="45"/>
      <c r="I28" s="45"/>
      <c r="J28" s="45"/>
    </row>
    <row r="29" spans="1:10" x14ac:dyDescent="0.25">
      <c r="A29" s="58"/>
      <c r="B29" s="59"/>
      <c r="C29" s="59"/>
      <c r="D29" s="45"/>
      <c r="E29" s="51"/>
      <c r="F29" s="45"/>
      <c r="G29" s="45"/>
      <c r="H29" s="45"/>
      <c r="I29" s="45"/>
      <c r="J29" s="45"/>
    </row>
    <row r="30" spans="1:10" x14ac:dyDescent="0.25">
      <c r="A30" s="58"/>
      <c r="B30" s="59"/>
      <c r="C30" s="59"/>
      <c r="D30" s="45"/>
      <c r="E30" s="51"/>
      <c r="F30" s="45"/>
      <c r="G30" s="45"/>
      <c r="H30" s="45"/>
      <c r="I30" s="45"/>
      <c r="J30" s="45"/>
    </row>
    <row r="31" spans="1:10" x14ac:dyDescent="0.25">
      <c r="A31" s="58"/>
      <c r="B31" s="59"/>
      <c r="C31" s="59"/>
      <c r="D31" s="45"/>
      <c r="E31" s="51"/>
      <c r="F31" s="45"/>
      <c r="G31" s="45"/>
      <c r="H31" s="45"/>
      <c r="I31" s="45"/>
      <c r="J31" s="45"/>
    </row>
    <row r="32" spans="1:10" x14ac:dyDescent="0.25">
      <c r="A32" s="58"/>
      <c r="B32" s="59"/>
      <c r="C32" s="59"/>
      <c r="D32" s="45"/>
      <c r="E32" s="51"/>
      <c r="F32" s="45"/>
      <c r="G32" s="45"/>
      <c r="H32" s="45"/>
      <c r="I32" s="45"/>
      <c r="J32" s="45"/>
    </row>
    <row r="33" spans="1:10" x14ac:dyDescent="0.25">
      <c r="A33" s="58"/>
      <c r="B33" s="59"/>
      <c r="C33" s="59"/>
      <c r="D33" s="45"/>
      <c r="E33" s="51"/>
      <c r="F33" s="45"/>
      <c r="G33" s="45"/>
      <c r="H33" s="45"/>
      <c r="I33" s="45"/>
      <c r="J33" s="45"/>
    </row>
    <row r="34" spans="1:10" x14ac:dyDescent="0.25">
      <c r="A34" s="57"/>
      <c r="B34" s="59"/>
      <c r="C34" s="59"/>
      <c r="D34" s="45"/>
      <c r="E34" s="51"/>
      <c r="F34" s="45"/>
      <c r="G34" s="45"/>
      <c r="H34" s="45"/>
      <c r="I34" s="45"/>
      <c r="J34" s="45"/>
    </row>
    <row r="35" spans="1:10" x14ac:dyDescent="0.25">
      <c r="A35" s="58"/>
      <c r="B35" s="59"/>
      <c r="C35" s="59"/>
      <c r="D35" s="45"/>
      <c r="E35" s="51"/>
      <c r="F35" s="45"/>
      <c r="G35" s="45"/>
      <c r="H35" s="45"/>
      <c r="I35" s="45"/>
      <c r="J35" s="45"/>
    </row>
    <row r="36" spans="1:10" x14ac:dyDescent="0.25">
      <c r="A36" s="58"/>
      <c r="B36" s="59"/>
      <c r="C36" s="59"/>
      <c r="D36" s="45"/>
      <c r="E36" s="51"/>
      <c r="F36" s="45"/>
      <c r="G36" s="45"/>
      <c r="H36" s="45"/>
      <c r="I36" s="45"/>
      <c r="J36" s="45"/>
    </row>
  </sheetData>
  <sheetProtection algorithmName="SHA-512" hashValue="J4irq+j9suI/c2TaLfFWPrz4rwwsIQMFnOPWfHyzrre5Xa8Io/X1MHHd4auh+vCzlekAzvr63+K1crz9kl/jKg==" saltValue="OKSixOl2ENuG7KMnfIp/Rg==" spinCount="100000" sheet="1" objects="1" scenarios="1"/>
  <mergeCells count="4">
    <mergeCell ref="A15:F15"/>
    <mergeCell ref="B19:D19"/>
    <mergeCell ref="B20:D20"/>
    <mergeCell ref="B21:D2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649FE-CF4A-4433-9B1D-6F34BE9304E0}">
  <sheetPr>
    <tabColor rgb="FFFF0000"/>
  </sheetPr>
  <dimension ref="A1:J31"/>
  <sheetViews>
    <sheetView workbookViewId="0">
      <selection activeCell="D19" sqref="D19"/>
    </sheetView>
  </sheetViews>
  <sheetFormatPr baseColWidth="10" defaultColWidth="11.42578125" defaultRowHeight="15" x14ac:dyDescent="0.25"/>
  <cols>
    <col min="1" max="1" width="8" style="37" customWidth="1"/>
    <col min="2" max="2" width="54.28515625" style="37" bestFit="1" customWidth="1"/>
    <col min="3" max="4" width="11.42578125" style="37"/>
    <col min="5" max="5" width="15.7109375" style="37" bestFit="1" customWidth="1"/>
    <col min="6" max="6" width="18.85546875" style="37" bestFit="1" customWidth="1"/>
    <col min="7" max="7" width="2.28515625" style="37" customWidth="1"/>
    <col min="8" max="8" width="1.7109375" style="37" customWidth="1"/>
    <col min="9" max="9" width="19.140625" style="37" bestFit="1" customWidth="1"/>
    <col min="10" max="10" width="13.42578125" style="37" bestFit="1" customWidth="1"/>
    <col min="11" max="16384" width="11.42578125" style="37"/>
  </cols>
  <sheetData>
    <row r="1" spans="1:10" ht="18" x14ac:dyDescent="0.25">
      <c r="A1" s="60" t="s">
        <v>158</v>
      </c>
      <c r="B1" s="13"/>
      <c r="C1" s="13"/>
      <c r="D1" s="13"/>
      <c r="E1" s="61"/>
      <c r="F1" s="13"/>
      <c r="G1" s="13"/>
      <c r="H1" s="13"/>
      <c r="I1" s="13"/>
      <c r="J1" s="13"/>
    </row>
    <row r="2" spans="1:10" ht="15.75" thickBot="1" x14ac:dyDescent="0.3">
      <c r="A2" s="62"/>
      <c r="B2" s="63"/>
      <c r="C2" s="63"/>
      <c r="D2" s="64"/>
      <c r="E2" s="65"/>
      <c r="F2" s="65"/>
      <c r="G2" s="65"/>
      <c r="H2" s="65"/>
      <c r="I2" s="65"/>
      <c r="J2" s="65"/>
    </row>
    <row r="3" spans="1:10" x14ac:dyDescent="0.25">
      <c r="A3" s="66"/>
      <c r="B3" s="66"/>
      <c r="C3" s="66"/>
      <c r="D3" s="66"/>
      <c r="E3" s="67"/>
      <c r="F3" s="67"/>
      <c r="G3" s="67"/>
      <c r="H3" s="67"/>
      <c r="I3" s="66"/>
      <c r="J3" s="67"/>
    </row>
    <row r="4" spans="1:10" x14ac:dyDescent="0.25">
      <c r="A4" s="13"/>
      <c r="B4" s="68" t="s">
        <v>22</v>
      </c>
      <c r="C4" s="69" t="str">
        <f>Deckblatt!B10</f>
        <v>DGUV V4 Prüfung ortsfester elektrische Anlagen</v>
      </c>
      <c r="D4" s="70"/>
      <c r="E4" s="70"/>
      <c r="F4" s="71"/>
      <c r="G4" s="72"/>
      <c r="H4" s="13"/>
      <c r="I4" s="73" t="s">
        <v>17</v>
      </c>
      <c r="J4" s="74">
        <f>Deckblatt!C29</f>
        <v>46419</v>
      </c>
    </row>
    <row r="5" spans="1:10" x14ac:dyDescent="0.25">
      <c r="A5" s="13"/>
      <c r="B5" s="13"/>
      <c r="C5" s="13"/>
      <c r="D5" s="66"/>
      <c r="E5" s="13"/>
      <c r="F5" s="15"/>
      <c r="G5" s="15"/>
      <c r="H5" s="13"/>
      <c r="I5" s="73" t="s">
        <v>18</v>
      </c>
      <c r="J5" s="75" t="str">
        <f>Deckblatt!C30</f>
        <v>Erstausstellung</v>
      </c>
    </row>
    <row r="6" spans="1:10" x14ac:dyDescent="0.25">
      <c r="A6" s="13"/>
      <c r="B6" s="68" t="s">
        <v>23</v>
      </c>
      <c r="C6" s="66" t="str">
        <f>Deckblatt!B13</f>
        <v>TEK2608046</v>
      </c>
      <c r="D6" s="66"/>
      <c r="E6" s="13"/>
      <c r="F6" s="15"/>
      <c r="G6" s="15"/>
      <c r="H6" s="13"/>
      <c r="I6" s="73" t="s">
        <v>20</v>
      </c>
      <c r="J6" s="75">
        <f>Deckblatt!C31</f>
        <v>47879</v>
      </c>
    </row>
    <row r="7" spans="1:10" x14ac:dyDescent="0.25">
      <c r="A7" s="67"/>
      <c r="B7" s="66"/>
      <c r="C7" s="66"/>
      <c r="D7" s="66"/>
      <c r="E7" s="67"/>
      <c r="F7" s="67"/>
      <c r="G7" s="67"/>
      <c r="H7" s="67"/>
      <c r="I7" s="73"/>
      <c r="J7" s="67"/>
    </row>
    <row r="8" spans="1:10" x14ac:dyDescent="0.25">
      <c r="A8" s="13"/>
      <c r="B8" s="68" t="s">
        <v>24</v>
      </c>
      <c r="C8" s="69" t="s">
        <v>25</v>
      </c>
      <c r="D8" s="76" t="str">
        <f>Deckblatt!B21</f>
        <v>cde</v>
      </c>
      <c r="E8" s="71"/>
      <c r="F8" s="70"/>
      <c r="G8" s="71"/>
      <c r="H8" s="70"/>
      <c r="I8" s="70"/>
      <c r="J8" s="77"/>
    </row>
    <row r="9" spans="1:10" x14ac:dyDescent="0.25">
      <c r="A9" s="13"/>
      <c r="B9" s="68"/>
      <c r="C9" s="69" t="s">
        <v>26</v>
      </c>
      <c r="D9" s="76" t="str">
        <f>Deckblatt!B22</f>
        <v>xstraße</v>
      </c>
      <c r="E9" s="71"/>
      <c r="F9" s="70"/>
      <c r="G9" s="71"/>
      <c r="H9" s="70"/>
      <c r="I9" s="70"/>
      <c r="J9" s="77"/>
    </row>
    <row r="10" spans="1:10" x14ac:dyDescent="0.25">
      <c r="A10" s="13"/>
      <c r="B10" s="68"/>
      <c r="C10" s="69" t="s">
        <v>27</v>
      </c>
      <c r="D10" s="76" t="str">
        <f>Deckblatt!B23</f>
        <v>xort</v>
      </c>
      <c r="E10" s="71"/>
      <c r="F10" s="70"/>
      <c r="G10" s="71"/>
      <c r="H10" s="70"/>
      <c r="I10" s="70"/>
      <c r="J10" s="77"/>
    </row>
    <row r="11" spans="1:10" x14ac:dyDescent="0.25">
      <c r="A11" s="13"/>
      <c r="B11" s="68" t="s">
        <v>28</v>
      </c>
      <c r="C11" s="78" t="s">
        <v>29</v>
      </c>
      <c r="D11" s="76" t="str">
        <f>Deckblatt!C26</f>
        <v>xname</v>
      </c>
      <c r="E11" s="71"/>
      <c r="F11" s="70"/>
      <c r="G11" s="71"/>
      <c r="H11" s="70"/>
      <c r="I11" s="70"/>
      <c r="J11" s="77"/>
    </row>
    <row r="12" spans="1:10" x14ac:dyDescent="0.25">
      <c r="A12" s="79"/>
      <c r="B12" s="68"/>
      <c r="C12" s="78" t="s">
        <v>30</v>
      </c>
      <c r="D12" s="76" t="str">
        <f>Deckblatt!C27</f>
        <v>xtelefon</v>
      </c>
      <c r="E12" s="71"/>
      <c r="F12" s="70"/>
      <c r="G12" s="71"/>
      <c r="H12" s="70"/>
      <c r="I12" s="70"/>
      <c r="J12" s="77"/>
    </row>
    <row r="13" spans="1:10" x14ac:dyDescent="0.25">
      <c r="A13" s="79"/>
      <c r="B13" s="68"/>
      <c r="C13" s="80"/>
      <c r="D13" s="81"/>
      <c r="E13" s="80"/>
      <c r="F13" s="67"/>
      <c r="G13" s="80"/>
      <c r="H13" s="67"/>
      <c r="I13" s="67"/>
      <c r="J13" s="81"/>
    </row>
    <row r="14" spans="1:10" x14ac:dyDescent="0.25">
      <c r="A14" s="88" t="s">
        <v>309</v>
      </c>
      <c r="B14" s="15"/>
      <c r="C14" s="15"/>
      <c r="D14" s="15"/>
      <c r="E14" s="15"/>
      <c r="F14" s="15"/>
      <c r="G14" s="22"/>
      <c r="H14" s="2"/>
      <c r="I14" s="2"/>
      <c r="J14" s="2"/>
    </row>
    <row r="15" spans="1:10" ht="30.75" customHeight="1" x14ac:dyDescent="0.25">
      <c r="A15" s="180" t="s">
        <v>310</v>
      </c>
      <c r="B15" s="180"/>
      <c r="C15" s="180"/>
      <c r="D15" s="180"/>
      <c r="E15" s="180"/>
      <c r="F15" s="180"/>
      <c r="G15" s="22"/>
      <c r="H15" s="2"/>
      <c r="I15" s="2"/>
      <c r="J15" s="2"/>
    </row>
    <row r="16" spans="1:10" x14ac:dyDescent="0.25">
      <c r="A16" s="15"/>
      <c r="B16" s="15"/>
      <c r="C16" s="15"/>
      <c r="D16" s="15"/>
      <c r="E16" s="15"/>
      <c r="F16" s="15"/>
      <c r="G16" s="22"/>
      <c r="H16" s="2"/>
      <c r="I16" s="2"/>
      <c r="J16" s="2"/>
    </row>
    <row r="17" spans="1:10" ht="45" x14ac:dyDescent="0.25">
      <c r="A17" s="11" t="s">
        <v>141</v>
      </c>
      <c r="B17" s="11" t="s">
        <v>157</v>
      </c>
      <c r="C17" s="11" t="s">
        <v>142</v>
      </c>
      <c r="D17" s="4" t="s">
        <v>143</v>
      </c>
      <c r="E17" s="4" t="s">
        <v>307</v>
      </c>
      <c r="F17" s="4" t="s">
        <v>306</v>
      </c>
      <c r="G17" s="2"/>
      <c r="H17" s="2"/>
      <c r="I17" s="2"/>
      <c r="J17" s="2"/>
    </row>
    <row r="18" spans="1:10" x14ac:dyDescent="0.25">
      <c r="A18" s="83">
        <v>1</v>
      </c>
      <c r="B18" s="83" t="s">
        <v>288</v>
      </c>
      <c r="C18" s="89">
        <v>140</v>
      </c>
      <c r="D18" s="5">
        <v>0</v>
      </c>
      <c r="E18" s="6">
        <f>D18*C18</f>
        <v>0</v>
      </c>
      <c r="F18" s="7">
        <f>E18*4</f>
        <v>0</v>
      </c>
      <c r="G18" s="2"/>
      <c r="H18" s="2"/>
      <c r="I18" s="2"/>
      <c r="J18" s="2"/>
    </row>
    <row r="19" spans="1:10" x14ac:dyDescent="0.25">
      <c r="A19" s="83">
        <v>2</v>
      </c>
      <c r="B19" s="83" t="s">
        <v>144</v>
      </c>
      <c r="C19" s="83">
        <v>36</v>
      </c>
      <c r="D19" s="5">
        <v>0</v>
      </c>
      <c r="E19" s="6">
        <f>D19*C19</f>
        <v>0</v>
      </c>
      <c r="F19" s="7">
        <f>E19*4</f>
        <v>0</v>
      </c>
      <c r="G19" s="2"/>
      <c r="H19" s="2"/>
      <c r="I19" s="2"/>
      <c r="J19" s="2"/>
    </row>
    <row r="20" spans="1:10" x14ac:dyDescent="0.25">
      <c r="A20" s="83">
        <v>3</v>
      </c>
      <c r="B20" s="83" t="s">
        <v>145</v>
      </c>
      <c r="C20" s="83">
        <v>65</v>
      </c>
      <c r="D20" s="5">
        <v>0</v>
      </c>
      <c r="E20" s="6">
        <f t="shared" ref="E20:E25" si="0">D20*C20</f>
        <v>0</v>
      </c>
      <c r="F20" s="7">
        <f t="shared" ref="F20:F25" si="1">E20*4</f>
        <v>0</v>
      </c>
      <c r="G20" s="2"/>
      <c r="H20" s="2"/>
      <c r="I20" s="2"/>
      <c r="J20" s="2"/>
    </row>
    <row r="21" spans="1:10" x14ac:dyDescent="0.25">
      <c r="A21" s="83">
        <v>4</v>
      </c>
      <c r="B21" s="83" t="s">
        <v>146</v>
      </c>
      <c r="C21" s="83">
        <v>34</v>
      </c>
      <c r="D21" s="5">
        <v>0</v>
      </c>
      <c r="E21" s="6">
        <f t="shared" si="0"/>
        <v>0</v>
      </c>
      <c r="F21" s="7">
        <f t="shared" si="1"/>
        <v>0</v>
      </c>
      <c r="G21" s="2"/>
      <c r="H21" s="2"/>
      <c r="I21" s="2"/>
      <c r="J21" s="2"/>
    </row>
    <row r="22" spans="1:10" x14ac:dyDescent="0.25">
      <c r="A22" s="83">
        <v>5</v>
      </c>
      <c r="B22" s="83" t="s">
        <v>147</v>
      </c>
      <c r="C22" s="89">
        <v>21</v>
      </c>
      <c r="D22" s="5">
        <v>0</v>
      </c>
      <c r="E22" s="6">
        <f t="shared" si="0"/>
        <v>0</v>
      </c>
      <c r="F22" s="7">
        <f t="shared" si="1"/>
        <v>0</v>
      </c>
      <c r="G22" s="2"/>
      <c r="H22" s="2"/>
      <c r="I22" s="2"/>
      <c r="J22" s="2"/>
    </row>
    <row r="23" spans="1:10" x14ac:dyDescent="0.25">
      <c r="A23" s="83">
        <v>6</v>
      </c>
      <c r="B23" s="83" t="s">
        <v>148</v>
      </c>
      <c r="C23" s="83">
        <v>24</v>
      </c>
      <c r="D23" s="5">
        <v>0</v>
      </c>
      <c r="E23" s="6">
        <f t="shared" si="0"/>
        <v>0</v>
      </c>
      <c r="F23" s="7">
        <f t="shared" si="1"/>
        <v>0</v>
      </c>
      <c r="G23" s="2"/>
      <c r="H23" s="2"/>
      <c r="I23" s="2"/>
      <c r="J23" s="2"/>
    </row>
    <row r="24" spans="1:10" x14ac:dyDescent="0.25">
      <c r="A24" s="83">
        <v>7</v>
      </c>
      <c r="B24" s="83" t="s">
        <v>149</v>
      </c>
      <c r="C24" s="83">
        <v>12</v>
      </c>
      <c r="D24" s="5">
        <v>0</v>
      </c>
      <c r="E24" s="6">
        <f t="shared" si="0"/>
        <v>0</v>
      </c>
      <c r="F24" s="7">
        <f t="shared" si="1"/>
        <v>0</v>
      </c>
      <c r="G24" s="2"/>
      <c r="H24" s="2"/>
      <c r="I24" s="2"/>
      <c r="J24" s="2"/>
    </row>
    <row r="25" spans="1:10" ht="15.75" thickBot="1" x14ac:dyDescent="0.3">
      <c r="A25" s="83">
        <v>8</v>
      </c>
      <c r="B25" s="83" t="s">
        <v>150</v>
      </c>
      <c r="C25" s="83">
        <v>25</v>
      </c>
      <c r="D25" s="5">
        <v>0</v>
      </c>
      <c r="E25" s="6">
        <f t="shared" si="0"/>
        <v>0</v>
      </c>
      <c r="F25" s="7">
        <f t="shared" si="1"/>
        <v>0</v>
      </c>
      <c r="G25" s="2"/>
      <c r="H25" s="2"/>
      <c r="I25" s="2"/>
      <c r="J25" s="2"/>
    </row>
    <row r="26" spans="1:10" ht="15.75" thickBot="1" x14ac:dyDescent="0.3">
      <c r="A26" s="15"/>
      <c r="B26" s="177" t="s">
        <v>151</v>
      </c>
      <c r="C26" s="177"/>
      <c r="D26" s="177"/>
      <c r="E26" s="84">
        <f>SUM(E18:E25)</f>
        <v>0</v>
      </c>
      <c r="F26" s="8">
        <f>SUM(F18:F25)</f>
        <v>0</v>
      </c>
      <c r="G26" s="15" t="s">
        <v>152</v>
      </c>
      <c r="H26" s="15"/>
      <c r="I26" s="15"/>
      <c r="J26" s="15"/>
    </row>
    <row r="27" spans="1:10" x14ac:dyDescent="0.25">
      <c r="A27" s="15"/>
      <c r="B27" s="178" t="s">
        <v>153</v>
      </c>
      <c r="C27" s="178"/>
      <c r="D27" s="178"/>
      <c r="E27" s="9">
        <f>E26*0.19</f>
        <v>0</v>
      </c>
      <c r="F27" s="9">
        <f>F26*0.19</f>
        <v>0</v>
      </c>
      <c r="G27" s="15"/>
      <c r="H27" s="15"/>
      <c r="I27" s="15"/>
      <c r="J27" s="15"/>
    </row>
    <row r="28" spans="1:10" x14ac:dyDescent="0.25">
      <c r="A28" s="15"/>
      <c r="B28" s="179" t="s">
        <v>154</v>
      </c>
      <c r="C28" s="179"/>
      <c r="D28" s="179"/>
      <c r="E28" s="10">
        <f>E26*1.19</f>
        <v>0</v>
      </c>
      <c r="F28" s="10">
        <f>F26*1.19</f>
        <v>0</v>
      </c>
      <c r="G28" s="15"/>
      <c r="H28" s="15"/>
      <c r="I28" s="15"/>
      <c r="J28" s="15"/>
    </row>
    <row r="30" spans="1:10" x14ac:dyDescent="0.25">
      <c r="A30" s="56"/>
    </row>
    <row r="31" spans="1:10" x14ac:dyDescent="0.25">
      <c r="A31" s="56"/>
    </row>
  </sheetData>
  <sheetProtection algorithmName="SHA-512" hashValue="iD2QvslilIyl9Y8QJq+3MR4ELwLrppb7F2Vz2OBSKzSNyrrGSBzx+YNzlO4SYhV18L2PdUItdMm6181Eaypfgw==" saltValue="i7WuhDGNyD9FG5RXWUVKJg==" spinCount="100000" sheet="1" objects="1" scenarios="1"/>
  <mergeCells count="4">
    <mergeCell ref="B26:D26"/>
    <mergeCell ref="B27:D27"/>
    <mergeCell ref="B28:D28"/>
    <mergeCell ref="A15:F1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EEE-D525-4C8E-AF09-FAF239F88468}">
  <sheetPr>
    <tabColor rgb="FF92D050"/>
  </sheetPr>
  <dimension ref="A1:M34"/>
  <sheetViews>
    <sheetView workbookViewId="0">
      <selection activeCell="F18" sqref="F18"/>
    </sheetView>
  </sheetViews>
  <sheetFormatPr baseColWidth="10" defaultColWidth="11.42578125" defaultRowHeight="15" x14ac:dyDescent="0.25"/>
  <cols>
    <col min="1" max="2" width="11.42578125" style="90"/>
    <col min="3" max="3" width="48.85546875" style="90" customWidth="1"/>
    <col min="4" max="4" width="11.42578125" style="90"/>
    <col min="5" max="5" width="9.28515625" style="90" customWidth="1"/>
    <col min="6" max="6" width="16" style="90" customWidth="1"/>
    <col min="7" max="16384" width="11.42578125" style="90"/>
  </cols>
  <sheetData>
    <row r="1" spans="1:6" ht="18" x14ac:dyDescent="0.25">
      <c r="A1" s="181" t="s">
        <v>313</v>
      </c>
      <c r="B1" s="181" t="str">
        <f ca="1">"Einheitspreiskatalog, Blatt: " &amp; MID(CELL("Dateiname",B1),FIND("]",CELL("Dateiname",B1))+1,31)</f>
        <v>Einheitspreiskatalog, Blatt: Epk SVS</v>
      </c>
      <c r="C1" s="181" t="str">
        <f ca="1">"Einheitspreiskatalog, Blatt: " &amp; MID(CELL("Dateiname",C1),FIND("]",CELL("Dateiname",C1))+1,31)</f>
        <v>Einheitspreiskatalog, Blatt: Epk SVS</v>
      </c>
      <c r="D1" s="181" t="str">
        <f ca="1">"Einheitspreiskatalog, Blatt: " &amp; MID(CELL("Dateiname",D1),FIND("]",CELL("Dateiname",D1))+1,31)</f>
        <v>Einheitspreiskatalog, Blatt: Epk SVS</v>
      </c>
      <c r="E1" s="181" t="str">
        <f ca="1">"Einheitspreiskatalog, Blatt: " &amp; MID(CELL("Dateiname",E1),FIND("]",CELL("Dateiname",E1))+1,31)</f>
        <v>Einheitspreiskatalog, Blatt: Epk SVS</v>
      </c>
      <c r="F1" s="181" t="str">
        <f ca="1">"Einheitspreiskatalog, Blatt: " &amp; MID(CELL("Dateiname",F1),FIND("]",CELL("Dateiname",F1))+1,31)</f>
        <v>Einheitspreiskatalog, Blatt: Epk SVS</v>
      </c>
    </row>
    <row r="2" spans="1:6" ht="15.75" thickBot="1" x14ac:dyDescent="0.3">
      <c r="A2" s="95"/>
      <c r="B2" s="96"/>
      <c r="C2" s="96"/>
      <c r="D2" s="96"/>
      <c r="E2" s="97"/>
      <c r="F2" s="97"/>
    </row>
    <row r="3" spans="1:6" x14ac:dyDescent="0.25">
      <c r="A3" s="98"/>
      <c r="B3" s="99"/>
      <c r="C3" s="99"/>
      <c r="D3" s="99"/>
      <c r="E3" s="100"/>
      <c r="F3" s="99"/>
    </row>
    <row r="4" spans="1:6" x14ac:dyDescent="0.25">
      <c r="A4" s="101" t="s">
        <v>22</v>
      </c>
      <c r="B4" s="69" t="str">
        <f>Deckblatt!B10</f>
        <v>DGUV V4 Prüfung ortsfester elektrische Anlagen</v>
      </c>
      <c r="C4" s="102"/>
      <c r="D4" s="101"/>
      <c r="E4" s="103" t="s">
        <v>17</v>
      </c>
      <c r="F4" s="104">
        <f>Deckblatt!C29</f>
        <v>46419</v>
      </c>
    </row>
    <row r="5" spans="1:6" x14ac:dyDescent="0.25">
      <c r="A5" s="101"/>
      <c r="B5" s="101"/>
      <c r="C5" s="101"/>
      <c r="D5" s="101"/>
      <c r="E5" s="103" t="s">
        <v>18</v>
      </c>
      <c r="F5" s="105" t="str">
        <f>Deckblatt!C30</f>
        <v>Erstausstellung</v>
      </c>
    </row>
    <row r="6" spans="1:6" x14ac:dyDescent="0.25">
      <c r="A6" s="101" t="s">
        <v>23</v>
      </c>
      <c r="B6" s="101" t="str">
        <f>Deckblatt!B13</f>
        <v>TEK2608046</v>
      </c>
      <c r="C6" s="106"/>
      <c r="D6" s="101"/>
      <c r="E6" s="103" t="s">
        <v>20</v>
      </c>
      <c r="F6" s="105">
        <f>Deckblatt!C31</f>
        <v>47879</v>
      </c>
    </row>
    <row r="7" spans="1:6" x14ac:dyDescent="0.25">
      <c r="A7" s="101"/>
      <c r="B7" s="107"/>
      <c r="C7" s="101"/>
      <c r="D7" s="101"/>
      <c r="E7" s="101"/>
      <c r="F7" s="103"/>
    </row>
    <row r="8" spans="1:6" x14ac:dyDescent="0.25">
      <c r="A8" s="101" t="s">
        <v>24</v>
      </c>
      <c r="B8" s="108" t="s">
        <v>25</v>
      </c>
      <c r="C8" s="109" t="str">
        <f>Deckblatt!B21</f>
        <v>cde</v>
      </c>
      <c r="D8" s="110"/>
      <c r="E8" s="110"/>
      <c r="F8" s="111"/>
    </row>
    <row r="9" spans="1:6" x14ac:dyDescent="0.25">
      <c r="A9" s="101"/>
      <c r="B9" s="108" t="s">
        <v>26</v>
      </c>
      <c r="C9" s="109" t="str">
        <f>Deckblatt!B22</f>
        <v>xstraße</v>
      </c>
      <c r="D9" s="110"/>
      <c r="E9" s="110"/>
      <c r="F9" s="111"/>
    </row>
    <row r="10" spans="1:6" x14ac:dyDescent="0.25">
      <c r="A10" s="101"/>
      <c r="B10" s="108" t="s">
        <v>27</v>
      </c>
      <c r="C10" s="109" t="str">
        <f>Deckblatt!B23</f>
        <v>xort</v>
      </c>
      <c r="D10" s="110"/>
      <c r="E10" s="110"/>
      <c r="F10" s="111"/>
    </row>
    <row r="11" spans="1:6" x14ac:dyDescent="0.25">
      <c r="A11" s="101" t="s">
        <v>28</v>
      </c>
      <c r="B11" s="112" t="s">
        <v>29</v>
      </c>
      <c r="C11" s="109" t="str">
        <f>Deckblatt!C26</f>
        <v>xname</v>
      </c>
      <c r="D11" s="110"/>
      <c r="E11" s="110"/>
      <c r="F11" s="111"/>
    </row>
    <row r="12" spans="1:6" x14ac:dyDescent="0.25">
      <c r="A12" s="113"/>
      <c r="B12" s="112" t="s">
        <v>30</v>
      </c>
      <c r="C12" s="109" t="str">
        <f>Deckblatt!C27</f>
        <v>xtelefon</v>
      </c>
      <c r="D12" s="110"/>
      <c r="E12" s="110"/>
      <c r="F12" s="111"/>
    </row>
    <row r="13" spans="1:6" x14ac:dyDescent="0.25">
      <c r="A13" s="99"/>
      <c r="B13" s="99"/>
      <c r="C13" s="99"/>
      <c r="D13" s="99"/>
      <c r="E13" s="99"/>
      <c r="F13" s="114"/>
    </row>
    <row r="14" spans="1:6" ht="51.75" customHeight="1" x14ac:dyDescent="0.25">
      <c r="A14" s="115" t="s">
        <v>314</v>
      </c>
      <c r="B14" s="182" t="s">
        <v>315</v>
      </c>
      <c r="C14" s="183"/>
      <c r="D14" s="184" t="s">
        <v>316</v>
      </c>
      <c r="E14" s="116" t="s">
        <v>317</v>
      </c>
      <c r="F14" s="186" t="s">
        <v>318</v>
      </c>
    </row>
    <row r="15" spans="1:6" x14ac:dyDescent="0.25">
      <c r="A15" s="117"/>
      <c r="B15" s="118" t="s">
        <v>31</v>
      </c>
      <c r="C15" s="119" t="s">
        <v>319</v>
      </c>
      <c r="D15" s="185"/>
      <c r="E15" s="120"/>
      <c r="F15" s="187"/>
    </row>
    <row r="16" spans="1:6" x14ac:dyDescent="0.25">
      <c r="A16" s="188" t="s">
        <v>320</v>
      </c>
      <c r="B16" s="189"/>
      <c r="C16" s="189"/>
      <c r="D16" s="189"/>
      <c r="E16" s="189"/>
      <c r="F16" s="190"/>
    </row>
    <row r="17" spans="1:13" ht="30" customHeight="1" x14ac:dyDescent="0.25">
      <c r="A17" s="121">
        <v>1</v>
      </c>
      <c r="B17" s="121" t="s">
        <v>321</v>
      </c>
      <c r="C17" s="122" t="s">
        <v>322</v>
      </c>
      <c r="D17" s="123">
        <v>1</v>
      </c>
      <c r="E17" s="124" t="s">
        <v>323</v>
      </c>
      <c r="F17" s="35">
        <v>0</v>
      </c>
    </row>
    <row r="18" spans="1:13" ht="30" customHeight="1" x14ac:dyDescent="0.25">
      <c r="A18" s="121">
        <v>2</v>
      </c>
      <c r="B18" s="121" t="s">
        <v>321</v>
      </c>
      <c r="C18" s="122" t="s">
        <v>324</v>
      </c>
      <c r="D18" s="123">
        <v>1</v>
      </c>
      <c r="E18" s="124" t="s">
        <v>323</v>
      </c>
      <c r="F18" s="35">
        <v>0</v>
      </c>
    </row>
    <row r="19" spans="1:13" ht="30" customHeight="1" x14ac:dyDescent="0.25">
      <c r="A19" s="121">
        <v>3</v>
      </c>
      <c r="B19" s="121" t="s">
        <v>321</v>
      </c>
      <c r="C19" s="125" t="s">
        <v>325</v>
      </c>
      <c r="D19" s="123">
        <v>1</v>
      </c>
      <c r="E19" s="124" t="s">
        <v>323</v>
      </c>
      <c r="F19" s="35">
        <v>0</v>
      </c>
    </row>
    <row r="20" spans="1:13" x14ac:dyDescent="0.25">
      <c r="A20" s="121">
        <v>4</v>
      </c>
      <c r="B20" s="121" t="s">
        <v>321</v>
      </c>
      <c r="C20" s="122" t="s">
        <v>326</v>
      </c>
      <c r="D20" s="123">
        <v>1</v>
      </c>
      <c r="E20" s="124" t="s">
        <v>327</v>
      </c>
      <c r="F20" s="35">
        <v>0</v>
      </c>
    </row>
    <row r="21" spans="1:13" s="37" customFormat="1" x14ac:dyDescent="0.25">
      <c r="A21" s="86"/>
      <c r="B21" s="87"/>
      <c r="C21" s="87"/>
      <c r="D21" s="87"/>
      <c r="E21" s="87"/>
      <c r="F21" s="54"/>
      <c r="G21" s="54"/>
      <c r="H21" s="55"/>
      <c r="I21" s="45"/>
      <c r="J21" s="45"/>
      <c r="K21" s="45"/>
      <c r="L21" s="45"/>
      <c r="M21" s="45"/>
    </row>
    <row r="22" spans="1:13" s="37" customFormat="1" x14ac:dyDescent="0.25">
      <c r="A22" s="53"/>
      <c r="B22" s="54"/>
      <c r="C22" s="54"/>
      <c r="D22" s="54"/>
      <c r="E22" s="54"/>
      <c r="F22" s="54"/>
      <c r="G22" s="54"/>
      <c r="H22" s="55"/>
      <c r="I22" s="45"/>
      <c r="J22" s="45"/>
      <c r="K22" s="45"/>
      <c r="L22" s="45"/>
      <c r="M22" s="45"/>
    </row>
    <row r="23" spans="1:13" s="37" customFormat="1" x14ac:dyDescent="0.25">
      <c r="A23" s="53"/>
      <c r="B23" s="54"/>
      <c r="C23" s="54"/>
      <c r="D23" s="54"/>
      <c r="E23" s="54"/>
      <c r="F23" s="54"/>
      <c r="G23" s="54"/>
      <c r="H23" s="55"/>
      <c r="I23" s="45"/>
      <c r="J23" s="45"/>
      <c r="K23" s="45"/>
      <c r="L23" s="45"/>
      <c r="M23" s="45"/>
    </row>
    <row r="24" spans="1:13" s="37" customFormat="1" x14ac:dyDescent="0.25">
      <c r="A24" s="53"/>
      <c r="B24" s="54"/>
      <c r="C24" s="54"/>
      <c r="D24" s="54"/>
      <c r="E24" s="54"/>
      <c r="F24" s="54"/>
      <c r="G24" s="54"/>
      <c r="H24" s="55"/>
      <c r="I24" s="45"/>
      <c r="J24" s="45"/>
      <c r="K24" s="45"/>
      <c r="L24" s="45"/>
      <c r="M24" s="45"/>
    </row>
    <row r="25" spans="1:13" s="37" customFormat="1" x14ac:dyDescent="0.25">
      <c r="A25" s="53"/>
      <c r="B25" s="54"/>
      <c r="C25" s="54"/>
      <c r="D25" s="54"/>
      <c r="E25" s="54"/>
      <c r="F25" s="54"/>
      <c r="G25" s="54"/>
      <c r="H25" s="55"/>
      <c r="I25" s="45"/>
      <c r="J25" s="45"/>
      <c r="K25" s="45"/>
      <c r="L25" s="45"/>
      <c r="M25" s="45"/>
    </row>
    <row r="26" spans="1:13" s="37" customFormat="1" x14ac:dyDescent="0.25">
      <c r="A26" s="53"/>
      <c r="B26" s="54"/>
      <c r="C26" s="54"/>
      <c r="D26" s="54"/>
      <c r="E26" s="54"/>
      <c r="F26" s="54"/>
      <c r="G26" s="54"/>
      <c r="H26" s="54"/>
      <c r="I26" s="45"/>
      <c r="J26" s="45"/>
      <c r="K26" s="45"/>
      <c r="L26" s="45"/>
      <c r="M26" s="45"/>
    </row>
    <row r="27" spans="1:13" s="37" customFormat="1" x14ac:dyDescent="0.25">
      <c r="A27" s="57"/>
      <c r="B27" s="54"/>
      <c r="C27" s="54"/>
      <c r="D27" s="54"/>
      <c r="E27" s="54"/>
      <c r="F27" s="54"/>
      <c r="G27" s="54"/>
      <c r="H27" s="55"/>
      <c r="I27" s="45"/>
      <c r="J27" s="45"/>
      <c r="K27" s="45"/>
      <c r="L27" s="45"/>
      <c r="M27" s="45"/>
    </row>
    <row r="28" spans="1:13" s="37" customFormat="1" x14ac:dyDescent="0.25">
      <c r="A28" s="53"/>
      <c r="B28" s="54"/>
      <c r="C28" s="54"/>
      <c r="D28" s="54"/>
      <c r="E28" s="54"/>
      <c r="F28" s="54"/>
      <c r="G28" s="54"/>
      <c r="H28" s="55"/>
      <c r="I28" s="45"/>
      <c r="J28" s="45"/>
      <c r="K28" s="45"/>
      <c r="L28" s="45"/>
      <c r="M28" s="45"/>
    </row>
    <row r="29" spans="1:13" s="37" customFormat="1" x14ac:dyDescent="0.25">
      <c r="A29" s="58"/>
      <c r="B29" s="59"/>
      <c r="C29" s="59"/>
      <c r="D29" s="45"/>
      <c r="E29" s="45"/>
      <c r="F29" s="50"/>
      <c r="G29" s="50"/>
      <c r="H29" s="51"/>
      <c r="I29" s="45"/>
      <c r="J29" s="45"/>
      <c r="K29" s="45"/>
      <c r="L29" s="45"/>
      <c r="M29" s="45"/>
    </row>
    <row r="30" spans="1:13" s="37" customFormat="1" x14ac:dyDescent="0.25">
      <c r="A30" s="58"/>
      <c r="B30" s="59"/>
      <c r="C30" s="59"/>
      <c r="D30" s="45"/>
      <c r="E30" s="45"/>
      <c r="F30" s="50"/>
      <c r="G30" s="50"/>
      <c r="H30" s="51"/>
      <c r="I30" s="45"/>
      <c r="J30" s="45"/>
      <c r="K30" s="45"/>
      <c r="L30" s="45"/>
      <c r="M30" s="45"/>
    </row>
    <row r="31" spans="1:13" s="37" customFormat="1" x14ac:dyDescent="0.25">
      <c r="A31" s="58"/>
      <c r="B31" s="59"/>
      <c r="C31" s="59"/>
      <c r="D31" s="45"/>
      <c r="E31" s="45"/>
      <c r="F31" s="50"/>
      <c r="G31" s="50"/>
      <c r="H31" s="51"/>
      <c r="I31" s="45"/>
      <c r="J31" s="45"/>
      <c r="K31" s="45"/>
      <c r="L31" s="45"/>
      <c r="M31" s="45"/>
    </row>
    <row r="32" spans="1:13" s="37" customFormat="1" x14ac:dyDescent="0.25">
      <c r="A32" s="58"/>
      <c r="B32" s="59"/>
      <c r="C32" s="59"/>
      <c r="D32" s="45"/>
      <c r="E32" s="45"/>
      <c r="F32" s="50"/>
      <c r="G32" s="50"/>
      <c r="H32" s="51"/>
      <c r="I32" s="45"/>
      <c r="J32" s="45"/>
      <c r="K32" s="45"/>
      <c r="L32" s="45"/>
      <c r="M32" s="45"/>
    </row>
    <row r="33" spans="1:13" s="37" customFormat="1" x14ac:dyDescent="0.25">
      <c r="A33" s="58"/>
      <c r="B33" s="59"/>
      <c r="C33" s="59"/>
      <c r="D33" s="45"/>
      <c r="E33" s="45"/>
      <c r="F33" s="50"/>
      <c r="G33" s="50"/>
      <c r="H33" s="51"/>
      <c r="I33" s="45"/>
      <c r="J33" s="45"/>
      <c r="K33" s="45"/>
      <c r="L33" s="45"/>
      <c r="M33" s="45"/>
    </row>
    <row r="34" spans="1:13" s="37" customFormat="1" x14ac:dyDescent="0.25">
      <c r="A34" s="57"/>
      <c r="B34" s="59"/>
      <c r="C34" s="59"/>
      <c r="D34" s="45"/>
      <c r="E34" s="45"/>
      <c r="F34" s="50"/>
      <c r="G34" s="50"/>
      <c r="H34" s="51"/>
      <c r="I34" s="45"/>
      <c r="J34" s="45"/>
      <c r="K34" s="45"/>
      <c r="L34" s="45"/>
      <c r="M34" s="45"/>
    </row>
  </sheetData>
  <sheetProtection algorithmName="SHA-512" hashValue="2J+fQrdeyfIljFF1Un15iB3K++BspnnuIcRM/pbnlg7nU9X/F9Zuwm7GLxnSKEn20bIRUrnuIK9eujlf9WWU1A==" saltValue="xf+5sFx0p+mlPqxMU4cGwQ==" spinCount="100000" sheet="1" objects="1" scenarios="1"/>
  <mergeCells count="5">
    <mergeCell ref="A1:F1"/>
    <mergeCell ref="B14:C14"/>
    <mergeCell ref="D14:D15"/>
    <mergeCell ref="F14:F15"/>
    <mergeCell ref="A16:F16"/>
  </mergeCells>
  <conditionalFormatting sqref="D17:D20">
    <cfRule type="expression" dxfId="0" priority="1" stopIfTrue="1">
      <formula>ISNUMBER(FIND("Aufschlag",#REF!))</formula>
    </cfRule>
  </conditionalFormatting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812B5-A7B2-4808-88E1-FE4CA174AE5B}">
  <sheetPr>
    <tabColor rgb="FF92D050"/>
  </sheetPr>
  <dimension ref="A1:M35"/>
  <sheetViews>
    <sheetView workbookViewId="0">
      <selection activeCell="E20" sqref="E20"/>
    </sheetView>
  </sheetViews>
  <sheetFormatPr baseColWidth="10" defaultColWidth="11.42578125" defaultRowHeight="12.75" x14ac:dyDescent="0.25"/>
  <cols>
    <col min="1" max="1" width="12.42578125" style="128" customWidth="1"/>
    <col min="2" max="2" width="14.140625" style="131" customWidth="1"/>
    <col min="3" max="3" width="45.42578125" style="131" customWidth="1"/>
    <col min="4" max="4" width="9.5703125" style="132" customWidth="1"/>
    <col min="5" max="5" width="18.7109375" style="133" customWidth="1"/>
    <col min="6" max="16384" width="11.42578125" style="131"/>
  </cols>
  <sheetData>
    <row r="1" spans="1:12" s="91" customFormat="1" ht="18" x14ac:dyDescent="0.25">
      <c r="A1" s="134" t="s">
        <v>336</v>
      </c>
      <c r="B1" s="99"/>
      <c r="C1" s="99"/>
      <c r="D1" s="135"/>
      <c r="E1" s="135"/>
    </row>
    <row r="2" spans="1:12" s="91" customFormat="1" ht="13.5" thickBot="1" x14ac:dyDescent="0.3">
      <c r="A2" s="95"/>
      <c r="B2" s="96"/>
      <c r="C2" s="96"/>
      <c r="D2" s="97"/>
      <c r="E2" s="97"/>
    </row>
    <row r="3" spans="1:12" s="91" customFormat="1" x14ac:dyDescent="0.25">
      <c r="A3" s="99"/>
      <c r="B3" s="99"/>
      <c r="C3" s="99"/>
      <c r="D3" s="100"/>
      <c r="E3" s="99"/>
    </row>
    <row r="4" spans="1:12" s="92" customFormat="1" x14ac:dyDescent="0.25">
      <c r="A4" s="101" t="s">
        <v>22</v>
      </c>
      <c r="B4" s="136" t="str">
        <f>Deckblatt!B10</f>
        <v>DGUV V4 Prüfung ortsfester elektrische Anlagen</v>
      </c>
      <c r="C4" s="137"/>
      <c r="D4" s="103" t="s">
        <v>17</v>
      </c>
      <c r="E4" s="138">
        <f>Deckblatt!C29</f>
        <v>46419</v>
      </c>
    </row>
    <row r="5" spans="1:12" s="92" customFormat="1" x14ac:dyDescent="0.25">
      <c r="A5" s="101"/>
      <c r="B5" s="101"/>
      <c r="C5" s="101"/>
      <c r="D5" s="103" t="s">
        <v>18</v>
      </c>
      <c r="E5" s="139" t="str">
        <f>Deckblatt!C30</f>
        <v>Erstausstellung</v>
      </c>
    </row>
    <row r="6" spans="1:12" s="92" customFormat="1" x14ac:dyDescent="0.25">
      <c r="A6" s="101" t="s">
        <v>23</v>
      </c>
      <c r="B6" s="101" t="str">
        <f>Deckblatt!B13</f>
        <v>TEK2608046</v>
      </c>
      <c r="C6" s="101"/>
      <c r="D6" s="103" t="s">
        <v>20</v>
      </c>
      <c r="E6" s="139">
        <f>Deckblatt!C31</f>
        <v>47879</v>
      </c>
      <c r="G6" s="126"/>
    </row>
    <row r="7" spans="1:12" s="92" customFormat="1" x14ac:dyDescent="0.25">
      <c r="A7" s="101"/>
      <c r="B7" s="101"/>
      <c r="C7" s="101"/>
      <c r="D7" s="101"/>
      <c r="E7" s="103"/>
      <c r="G7" s="93"/>
    </row>
    <row r="8" spans="1:12" s="92" customFormat="1" x14ac:dyDescent="0.25">
      <c r="A8" s="101" t="s">
        <v>24</v>
      </c>
      <c r="B8" s="140" t="s">
        <v>25</v>
      </c>
      <c r="C8" s="141" t="str">
        <f>Deckblatt!B21</f>
        <v>cde</v>
      </c>
      <c r="D8" s="110"/>
      <c r="E8" s="142"/>
    </row>
    <row r="9" spans="1:12" s="92" customFormat="1" x14ac:dyDescent="0.25">
      <c r="A9" s="101"/>
      <c r="B9" s="140" t="s">
        <v>26</v>
      </c>
      <c r="C9" s="141" t="str">
        <f>Deckblatt!B22</f>
        <v>xstraße</v>
      </c>
      <c r="D9" s="110"/>
      <c r="E9" s="142"/>
    </row>
    <row r="10" spans="1:12" s="92" customFormat="1" x14ac:dyDescent="0.25">
      <c r="A10" s="101"/>
      <c r="B10" s="140" t="s">
        <v>27</v>
      </c>
      <c r="C10" s="141" t="str">
        <f>Deckblatt!B23</f>
        <v>xort</v>
      </c>
      <c r="D10" s="110"/>
      <c r="E10" s="142"/>
    </row>
    <row r="11" spans="1:12" s="92" customFormat="1" x14ac:dyDescent="0.25">
      <c r="A11" s="101" t="s">
        <v>28</v>
      </c>
      <c r="B11" s="143" t="s">
        <v>29</v>
      </c>
      <c r="C11" s="141" t="str">
        <f>Deckblatt!C26</f>
        <v>xname</v>
      </c>
      <c r="D11" s="110"/>
      <c r="E11" s="142"/>
      <c r="K11" s="127"/>
      <c r="L11" s="127"/>
    </row>
    <row r="12" spans="1:12" s="92" customFormat="1" x14ac:dyDescent="0.25">
      <c r="A12" s="113"/>
      <c r="B12" s="143" t="s">
        <v>30</v>
      </c>
      <c r="C12" s="141" t="str">
        <f>Deckblatt!C27</f>
        <v>xtelefon</v>
      </c>
      <c r="D12" s="110"/>
      <c r="E12" s="142"/>
    </row>
    <row r="13" spans="1:12" s="91" customFormat="1" x14ac:dyDescent="0.25">
      <c r="A13" s="99"/>
      <c r="B13" s="99"/>
      <c r="C13" s="99"/>
      <c r="D13" s="99"/>
      <c r="E13" s="114"/>
    </row>
    <row r="14" spans="1:12" s="128" customFormat="1" ht="25.5" x14ac:dyDescent="0.25">
      <c r="A14" s="144" t="s">
        <v>314</v>
      </c>
      <c r="B14" s="145" t="s">
        <v>22</v>
      </c>
      <c r="C14" s="146"/>
      <c r="D14" s="147" t="s">
        <v>317</v>
      </c>
      <c r="E14" s="186" t="s">
        <v>328</v>
      </c>
    </row>
    <row r="15" spans="1:12" s="94" customFormat="1" x14ac:dyDescent="0.25">
      <c r="A15" s="117"/>
      <c r="B15" s="148" t="s">
        <v>31</v>
      </c>
      <c r="C15" s="119" t="s">
        <v>319</v>
      </c>
      <c r="D15" s="149"/>
      <c r="E15" s="187"/>
    </row>
    <row r="16" spans="1:12" s="128" customFormat="1" x14ac:dyDescent="0.25">
      <c r="A16" s="188" t="s">
        <v>330</v>
      </c>
      <c r="B16" s="189"/>
      <c r="C16" s="189"/>
      <c r="D16" s="189"/>
      <c r="E16" s="190"/>
      <c r="F16" s="129"/>
    </row>
    <row r="17" spans="1:13" ht="30" customHeight="1" x14ac:dyDescent="0.25">
      <c r="A17" s="150">
        <v>1</v>
      </c>
      <c r="B17" s="122" t="s">
        <v>321</v>
      </c>
      <c r="C17" s="151" t="s">
        <v>331</v>
      </c>
      <c r="D17" s="152" t="s">
        <v>329</v>
      </c>
      <c r="E17" s="130">
        <v>0</v>
      </c>
    </row>
    <row r="18" spans="1:13" ht="30" customHeight="1" x14ac:dyDescent="0.25">
      <c r="A18" s="150">
        <v>2</v>
      </c>
      <c r="B18" s="122" t="s">
        <v>321</v>
      </c>
      <c r="C18" s="151" t="s">
        <v>332</v>
      </c>
      <c r="D18" s="152" t="s">
        <v>329</v>
      </c>
      <c r="E18" s="130">
        <v>0</v>
      </c>
    </row>
    <row r="19" spans="1:13" ht="30" customHeight="1" x14ac:dyDescent="0.25">
      <c r="A19" s="150">
        <v>3</v>
      </c>
      <c r="B19" s="122" t="s">
        <v>321</v>
      </c>
      <c r="C19" s="151" t="s">
        <v>333</v>
      </c>
      <c r="D19" s="152" t="s">
        <v>329</v>
      </c>
      <c r="E19" s="130">
        <v>0</v>
      </c>
    </row>
    <row r="20" spans="1:13" ht="30" customHeight="1" x14ac:dyDescent="0.25">
      <c r="A20" s="150">
        <v>4</v>
      </c>
      <c r="B20" s="122" t="s">
        <v>321</v>
      </c>
      <c r="C20" s="151" t="s">
        <v>334</v>
      </c>
      <c r="D20" s="152" t="s">
        <v>329</v>
      </c>
      <c r="E20" s="130">
        <v>0</v>
      </c>
    </row>
    <row r="21" spans="1:13" ht="30" customHeight="1" x14ac:dyDescent="0.25">
      <c r="A21" s="150">
        <v>5</v>
      </c>
      <c r="B21" s="122" t="s">
        <v>321</v>
      </c>
      <c r="C21" s="151" t="s">
        <v>335</v>
      </c>
      <c r="D21" s="152" t="s">
        <v>329</v>
      </c>
      <c r="E21" s="130">
        <v>0</v>
      </c>
    </row>
    <row r="22" spans="1:13" s="90" customFormat="1" ht="15" x14ac:dyDescent="0.25">
      <c r="A22" s="53"/>
      <c r="B22" s="54"/>
      <c r="C22" s="54"/>
      <c r="D22" s="54"/>
      <c r="E22" s="54"/>
      <c r="F22" s="54"/>
      <c r="G22" s="54"/>
      <c r="H22" s="55"/>
      <c r="I22" s="45"/>
      <c r="J22" s="45"/>
      <c r="K22" s="45"/>
      <c r="L22" s="45"/>
      <c r="M22" s="45"/>
    </row>
    <row r="23" spans="1:13" s="90" customFormat="1" ht="15" x14ac:dyDescent="0.25">
      <c r="A23" s="53"/>
      <c r="B23" s="54"/>
      <c r="C23" s="54"/>
      <c r="D23" s="54"/>
      <c r="E23" s="54"/>
      <c r="F23" s="54"/>
      <c r="G23" s="54"/>
      <c r="H23" s="55"/>
      <c r="I23" s="45"/>
      <c r="J23" s="45"/>
      <c r="K23" s="45"/>
      <c r="L23" s="45"/>
      <c r="M23" s="45"/>
    </row>
    <row r="24" spans="1:13" s="90" customFormat="1" ht="15" x14ac:dyDescent="0.25">
      <c r="A24" s="53"/>
      <c r="B24" s="54"/>
      <c r="C24" s="54"/>
      <c r="D24" s="54"/>
      <c r="E24" s="54"/>
      <c r="F24" s="54"/>
      <c r="G24" s="54"/>
      <c r="H24" s="55"/>
      <c r="I24" s="45"/>
      <c r="J24" s="45"/>
      <c r="K24" s="45"/>
      <c r="L24" s="45"/>
      <c r="M24" s="45"/>
    </row>
    <row r="25" spans="1:13" s="90" customFormat="1" ht="15" x14ac:dyDescent="0.25">
      <c r="A25" s="53"/>
      <c r="B25" s="54"/>
      <c r="C25" s="54"/>
      <c r="D25" s="54"/>
      <c r="E25" s="54"/>
      <c r="F25" s="54"/>
      <c r="G25" s="54"/>
      <c r="H25" s="55"/>
      <c r="I25" s="45"/>
      <c r="J25" s="45"/>
      <c r="K25" s="45"/>
      <c r="L25" s="45"/>
      <c r="M25" s="45"/>
    </row>
    <row r="26" spans="1:13" s="90" customFormat="1" ht="15" x14ac:dyDescent="0.25">
      <c r="A26" s="53"/>
      <c r="B26" s="54"/>
      <c r="C26" s="54"/>
      <c r="D26" s="54"/>
      <c r="E26" s="54"/>
      <c r="F26" s="54"/>
      <c r="G26" s="54"/>
      <c r="H26" s="55"/>
      <c r="I26" s="45"/>
      <c r="J26" s="45"/>
      <c r="K26" s="45"/>
      <c r="L26" s="45"/>
      <c r="M26" s="45"/>
    </row>
    <row r="27" spans="1:13" s="90" customFormat="1" ht="15" x14ac:dyDescent="0.25">
      <c r="A27" s="53"/>
      <c r="B27" s="54"/>
      <c r="C27" s="54"/>
      <c r="D27" s="54"/>
      <c r="E27" s="54"/>
      <c r="F27" s="54"/>
      <c r="G27" s="54"/>
      <c r="H27" s="54"/>
      <c r="I27" s="45"/>
      <c r="J27" s="45"/>
      <c r="K27" s="45"/>
      <c r="L27" s="45"/>
      <c r="M27" s="45"/>
    </row>
    <row r="28" spans="1:13" s="90" customFormat="1" ht="15" x14ac:dyDescent="0.25">
      <c r="A28" s="57"/>
      <c r="B28" s="54"/>
      <c r="C28" s="54"/>
      <c r="D28" s="54"/>
      <c r="E28" s="54"/>
      <c r="F28" s="54"/>
      <c r="G28" s="54"/>
      <c r="H28" s="55"/>
      <c r="I28" s="45"/>
      <c r="J28" s="45"/>
      <c r="K28" s="45"/>
      <c r="L28" s="45"/>
      <c r="M28" s="45"/>
    </row>
    <row r="29" spans="1:13" s="90" customFormat="1" ht="15" x14ac:dyDescent="0.25">
      <c r="A29" s="53"/>
      <c r="B29" s="54"/>
      <c r="C29" s="54"/>
      <c r="D29" s="54"/>
      <c r="E29" s="54"/>
      <c r="F29" s="54"/>
      <c r="G29" s="54"/>
      <c r="H29" s="55"/>
      <c r="I29" s="45"/>
      <c r="J29" s="45"/>
      <c r="K29" s="45"/>
      <c r="L29" s="45"/>
      <c r="M29" s="45"/>
    </row>
    <row r="30" spans="1:13" s="90" customFormat="1" ht="15" x14ac:dyDescent="0.25">
      <c r="A30" s="58"/>
      <c r="B30" s="59"/>
      <c r="C30" s="59"/>
      <c r="D30" s="45"/>
      <c r="E30" s="45"/>
      <c r="F30" s="50"/>
      <c r="G30" s="50"/>
      <c r="H30" s="51"/>
      <c r="I30" s="45"/>
      <c r="J30" s="45"/>
      <c r="K30" s="45"/>
      <c r="L30" s="45"/>
      <c r="M30" s="45"/>
    </row>
    <row r="31" spans="1:13" s="90" customFormat="1" ht="15" x14ac:dyDescent="0.25">
      <c r="A31" s="58"/>
      <c r="B31" s="59"/>
      <c r="C31" s="59"/>
      <c r="D31" s="45"/>
      <c r="E31" s="45"/>
      <c r="F31" s="50"/>
      <c r="G31" s="50"/>
      <c r="H31" s="51"/>
      <c r="I31" s="45"/>
      <c r="J31" s="45"/>
      <c r="K31" s="45"/>
      <c r="L31" s="45"/>
      <c r="M31" s="45"/>
    </row>
    <row r="32" spans="1:13" s="90" customFormat="1" ht="15" x14ac:dyDescent="0.25">
      <c r="A32" s="58"/>
      <c r="B32" s="59"/>
      <c r="C32" s="59"/>
      <c r="D32" s="45"/>
      <c r="E32" s="45"/>
      <c r="F32" s="50"/>
      <c r="G32" s="50"/>
      <c r="H32" s="51"/>
      <c r="I32" s="45"/>
      <c r="J32" s="45"/>
      <c r="K32" s="45"/>
      <c r="L32" s="45"/>
      <c r="M32" s="45"/>
    </row>
    <row r="33" spans="1:13" s="90" customFormat="1" ht="15" x14ac:dyDescent="0.25">
      <c r="A33" s="58"/>
      <c r="B33" s="59"/>
      <c r="C33" s="59"/>
      <c r="D33" s="45"/>
      <c r="E33" s="45"/>
      <c r="F33" s="50"/>
      <c r="G33" s="50"/>
      <c r="H33" s="51"/>
      <c r="I33" s="45"/>
      <c r="J33" s="45"/>
      <c r="K33" s="45"/>
      <c r="L33" s="45"/>
      <c r="M33" s="45"/>
    </row>
    <row r="34" spans="1:13" s="90" customFormat="1" ht="15" x14ac:dyDescent="0.25">
      <c r="A34" s="58"/>
      <c r="B34" s="59"/>
      <c r="C34" s="59"/>
      <c r="D34" s="45"/>
      <c r="E34" s="45"/>
      <c r="F34" s="50"/>
      <c r="G34" s="50"/>
      <c r="H34" s="51"/>
      <c r="I34" s="45"/>
      <c r="J34" s="45"/>
      <c r="K34" s="45"/>
      <c r="L34" s="45"/>
      <c r="M34" s="45"/>
    </row>
    <row r="35" spans="1:13" s="90" customFormat="1" ht="15" x14ac:dyDescent="0.25">
      <c r="A35" s="57"/>
      <c r="B35" s="59"/>
      <c r="C35" s="59"/>
      <c r="D35" s="45"/>
      <c r="E35" s="45"/>
      <c r="F35" s="50"/>
      <c r="G35" s="50"/>
      <c r="H35" s="51"/>
      <c r="I35" s="45"/>
      <c r="J35" s="45"/>
      <c r="K35" s="45"/>
      <c r="L35" s="45"/>
      <c r="M35" s="45"/>
    </row>
  </sheetData>
  <sheetProtection algorithmName="SHA-512" hashValue="RBOy0AU2aKkqCN/cu/oZ3N1RFc+isZOnTuEPQvRgj5urs5sLEF84MGLyDlI/Ji/uRofP/9VxV6EEX3S6wU/Smw==" saltValue="ZmHlAf+9G9KVdFt2OIBZXA==" spinCount="100000" sheet="1" objects="1" scenarios="1"/>
  <mergeCells count="2">
    <mergeCell ref="E14:E15"/>
    <mergeCell ref="A16:E1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8D5E8-F9CD-4436-946A-1DE968083CC9}">
  <dimension ref="A1:L41"/>
  <sheetViews>
    <sheetView workbookViewId="0">
      <selection activeCell="J57" sqref="J57"/>
    </sheetView>
  </sheetViews>
  <sheetFormatPr baseColWidth="10" defaultColWidth="11.42578125" defaultRowHeight="12.75" x14ac:dyDescent="0.25"/>
  <cols>
    <col min="1" max="1" width="5.28515625" style="159" customWidth="1"/>
    <col min="2" max="2" width="4.28515625" style="159" customWidth="1"/>
    <col min="3" max="3" width="10.7109375" style="159" customWidth="1"/>
    <col min="4" max="4" width="6.28515625" style="159" bestFit="1" customWidth="1"/>
    <col min="5" max="5" width="46.42578125" style="159" customWidth="1"/>
    <col min="6" max="6" width="20.28515625" style="159" bestFit="1" customWidth="1"/>
    <col min="7" max="7" width="11.7109375" style="159" bestFit="1" customWidth="1"/>
    <col min="8" max="8" width="23.5703125" style="159" bestFit="1" customWidth="1"/>
    <col min="9" max="9" width="19.140625" style="159" bestFit="1" customWidth="1"/>
    <col min="10" max="10" width="18.7109375" style="159" bestFit="1" customWidth="1"/>
    <col min="11" max="11" width="37.7109375" style="159" bestFit="1" customWidth="1"/>
    <col min="12" max="12" width="5.28515625" style="159" customWidth="1"/>
    <col min="13" max="13" width="57.28515625" style="159" customWidth="1"/>
    <col min="14" max="16384" width="11.42578125" style="159"/>
  </cols>
  <sheetData>
    <row r="1" spans="1:12" s="156" customFormat="1" ht="20.25" x14ac:dyDescent="0.25">
      <c r="A1" s="153"/>
      <c r="B1" s="154" t="s">
        <v>159</v>
      </c>
      <c r="C1" s="155"/>
      <c r="D1" s="155"/>
      <c r="E1" s="154" t="str">
        <f>Deckblatt!B13</f>
        <v>TEK2608046</v>
      </c>
      <c r="F1" s="155"/>
      <c r="G1" s="155"/>
      <c r="H1" s="155"/>
      <c r="I1" s="154"/>
      <c r="J1" s="154"/>
      <c r="K1" s="155"/>
      <c r="L1" s="153"/>
    </row>
    <row r="3" spans="1:12" s="157" customFormat="1" ht="15" x14ac:dyDescent="0.25">
      <c r="B3" s="199" t="s">
        <v>160</v>
      </c>
      <c r="C3" s="199" t="s">
        <v>108</v>
      </c>
      <c r="D3" s="199" t="s">
        <v>32</v>
      </c>
      <c r="E3" s="199" t="s">
        <v>290</v>
      </c>
      <c r="F3" s="201" t="s">
        <v>161</v>
      </c>
      <c r="G3" s="202"/>
      <c r="H3" s="198" t="s">
        <v>162</v>
      </c>
      <c r="I3" s="198"/>
      <c r="J3" s="198"/>
      <c r="K3" s="198"/>
    </row>
    <row r="4" spans="1:12" s="157" customFormat="1" ht="15" x14ac:dyDescent="0.25">
      <c r="B4" s="200"/>
      <c r="C4" s="200"/>
      <c r="D4" s="200"/>
      <c r="E4" s="200"/>
      <c r="F4" s="158" t="s">
        <v>33</v>
      </c>
      <c r="G4" s="158" t="s">
        <v>27</v>
      </c>
      <c r="H4" s="158" t="s">
        <v>29</v>
      </c>
      <c r="I4" s="158" t="s">
        <v>30</v>
      </c>
      <c r="J4" s="158" t="s">
        <v>163</v>
      </c>
      <c r="K4" s="158" t="s">
        <v>164</v>
      </c>
    </row>
    <row r="5" spans="1:12" ht="15" x14ac:dyDescent="0.25">
      <c r="B5" s="194">
        <v>1</v>
      </c>
      <c r="C5" s="194" t="s">
        <v>165</v>
      </c>
      <c r="D5" s="160" t="s">
        <v>34</v>
      </c>
      <c r="E5" s="160" t="s">
        <v>166</v>
      </c>
      <c r="F5" s="160" t="s">
        <v>35</v>
      </c>
      <c r="G5" s="160" t="s">
        <v>71</v>
      </c>
      <c r="H5" s="161" t="s">
        <v>167</v>
      </c>
      <c r="I5" s="161" t="s">
        <v>168</v>
      </c>
      <c r="J5" s="161" t="s">
        <v>169</v>
      </c>
      <c r="K5" s="162" t="s">
        <v>170</v>
      </c>
    </row>
    <row r="6" spans="1:12" ht="15" x14ac:dyDescent="0.25">
      <c r="B6" s="195"/>
      <c r="C6" s="195"/>
      <c r="D6" s="160" t="s">
        <v>36</v>
      </c>
      <c r="E6" s="160" t="s">
        <v>110</v>
      </c>
      <c r="F6" s="160" t="s">
        <v>37</v>
      </c>
      <c r="G6" s="160" t="s">
        <v>38</v>
      </c>
      <c r="H6" s="161" t="s">
        <v>171</v>
      </c>
      <c r="I6" s="161" t="s">
        <v>172</v>
      </c>
      <c r="J6" s="161" t="s">
        <v>173</v>
      </c>
      <c r="K6" s="162" t="s">
        <v>174</v>
      </c>
    </row>
    <row r="7" spans="1:12" ht="15" hidden="1" x14ac:dyDescent="0.25">
      <c r="B7" s="194">
        <v>2</v>
      </c>
      <c r="C7" s="194" t="s">
        <v>175</v>
      </c>
      <c r="D7" s="160" t="s">
        <v>39</v>
      </c>
      <c r="E7" s="160" t="s">
        <v>40</v>
      </c>
      <c r="F7" s="160" t="s">
        <v>41</v>
      </c>
      <c r="G7" s="160" t="s">
        <v>5</v>
      </c>
      <c r="H7" s="161" t="s">
        <v>176</v>
      </c>
      <c r="I7" s="161" t="s">
        <v>177</v>
      </c>
      <c r="J7" s="161" t="s">
        <v>178</v>
      </c>
      <c r="K7" s="162" t="s">
        <v>179</v>
      </c>
    </row>
    <row r="8" spans="1:12" ht="15" x14ac:dyDescent="0.25">
      <c r="B8" s="196"/>
      <c r="C8" s="196"/>
      <c r="D8" s="160" t="s">
        <v>42</v>
      </c>
      <c r="E8" s="160" t="s">
        <v>43</v>
      </c>
      <c r="F8" s="160" t="s">
        <v>44</v>
      </c>
      <c r="G8" s="160" t="s">
        <v>45</v>
      </c>
      <c r="H8" s="161" t="s">
        <v>180</v>
      </c>
      <c r="I8" s="161" t="s">
        <v>181</v>
      </c>
      <c r="J8" s="161" t="s">
        <v>182</v>
      </c>
      <c r="K8" s="162" t="s">
        <v>183</v>
      </c>
    </row>
    <row r="9" spans="1:12" ht="15" x14ac:dyDescent="0.25">
      <c r="B9" s="196"/>
      <c r="C9" s="196"/>
      <c r="D9" s="160" t="s">
        <v>289</v>
      </c>
      <c r="E9" s="160" t="s">
        <v>291</v>
      </c>
      <c r="F9" s="160" t="s">
        <v>292</v>
      </c>
      <c r="G9" s="160" t="s">
        <v>293</v>
      </c>
      <c r="H9" s="161" t="s">
        <v>176</v>
      </c>
      <c r="I9" s="161" t="s">
        <v>177</v>
      </c>
      <c r="J9" s="161" t="s">
        <v>178</v>
      </c>
      <c r="K9" s="162" t="s">
        <v>179</v>
      </c>
    </row>
    <row r="10" spans="1:12" ht="15" x14ac:dyDescent="0.25">
      <c r="B10" s="196"/>
      <c r="C10" s="196"/>
      <c r="D10" s="160" t="s">
        <v>47</v>
      </c>
      <c r="E10" s="160" t="s">
        <v>48</v>
      </c>
      <c r="F10" s="160" t="s">
        <v>49</v>
      </c>
      <c r="G10" s="160" t="s">
        <v>50</v>
      </c>
      <c r="H10" s="161" t="s">
        <v>184</v>
      </c>
      <c r="I10" s="161" t="s">
        <v>185</v>
      </c>
      <c r="J10" s="161" t="s">
        <v>186</v>
      </c>
      <c r="K10" s="162" t="s">
        <v>187</v>
      </c>
    </row>
    <row r="11" spans="1:12" ht="15" hidden="1" x14ac:dyDescent="0.25">
      <c r="B11" s="195"/>
      <c r="C11" s="195"/>
      <c r="D11" s="160" t="s">
        <v>116</v>
      </c>
      <c r="E11" s="160" t="s">
        <v>296</v>
      </c>
      <c r="F11" s="160" t="s">
        <v>117</v>
      </c>
      <c r="G11" s="160" t="s">
        <v>118</v>
      </c>
      <c r="H11" s="160" t="s">
        <v>299</v>
      </c>
      <c r="I11" s="160" t="s">
        <v>297</v>
      </c>
      <c r="J11" s="160"/>
      <c r="K11" s="163" t="s">
        <v>298</v>
      </c>
    </row>
    <row r="12" spans="1:12" ht="15" x14ac:dyDescent="0.25">
      <c r="B12" s="197">
        <v>3</v>
      </c>
      <c r="C12" s="197" t="s">
        <v>188</v>
      </c>
      <c r="D12" s="160" t="s">
        <v>51</v>
      </c>
      <c r="E12" s="160" t="s">
        <v>52</v>
      </c>
      <c r="F12" s="160" t="s">
        <v>53</v>
      </c>
      <c r="G12" s="160" t="s">
        <v>54</v>
      </c>
      <c r="H12" s="161" t="s">
        <v>189</v>
      </c>
      <c r="I12" s="164" t="s">
        <v>190</v>
      </c>
      <c r="J12" s="164" t="s">
        <v>191</v>
      </c>
      <c r="K12" s="162" t="s">
        <v>192</v>
      </c>
    </row>
    <row r="13" spans="1:12" ht="15" x14ac:dyDescent="0.25">
      <c r="B13" s="197"/>
      <c r="C13" s="197"/>
      <c r="D13" s="160" t="s">
        <v>55</v>
      </c>
      <c r="E13" s="160" t="s">
        <v>56</v>
      </c>
      <c r="F13" s="160" t="s">
        <v>57</v>
      </c>
      <c r="G13" s="160" t="s">
        <v>58</v>
      </c>
      <c r="H13" s="161" t="s">
        <v>193</v>
      </c>
      <c r="I13" s="161" t="s">
        <v>194</v>
      </c>
      <c r="J13" s="161" t="s">
        <v>195</v>
      </c>
      <c r="K13" s="162" t="s">
        <v>196</v>
      </c>
    </row>
    <row r="14" spans="1:12" ht="15" x14ac:dyDescent="0.25">
      <c r="B14" s="197"/>
      <c r="C14" s="197"/>
      <c r="D14" s="160" t="s">
        <v>59</v>
      </c>
      <c r="E14" s="160" t="s">
        <v>60</v>
      </c>
      <c r="F14" s="160" t="s">
        <v>61</v>
      </c>
      <c r="G14" s="160" t="s">
        <v>62</v>
      </c>
      <c r="H14" s="161" t="s">
        <v>197</v>
      </c>
      <c r="I14" s="161" t="s">
        <v>198</v>
      </c>
      <c r="J14" s="161" t="s">
        <v>199</v>
      </c>
      <c r="K14" s="162" t="s">
        <v>200</v>
      </c>
    </row>
    <row r="15" spans="1:12" ht="15" x14ac:dyDescent="0.25">
      <c r="B15" s="197"/>
      <c r="C15" s="197"/>
      <c r="D15" s="160" t="s">
        <v>63</v>
      </c>
      <c r="E15" s="160" t="s">
        <v>64</v>
      </c>
      <c r="F15" s="160" t="s">
        <v>201</v>
      </c>
      <c r="G15" s="160" t="s">
        <v>58</v>
      </c>
      <c r="H15" s="161" t="s">
        <v>193</v>
      </c>
      <c r="I15" s="161" t="s">
        <v>194</v>
      </c>
      <c r="J15" s="161" t="s">
        <v>195</v>
      </c>
      <c r="K15" s="162" t="s">
        <v>196</v>
      </c>
    </row>
    <row r="16" spans="1:12" ht="15" x14ac:dyDescent="0.25">
      <c r="B16" s="197"/>
      <c r="C16" s="197"/>
      <c r="D16" s="160" t="s">
        <v>65</v>
      </c>
      <c r="E16" s="160" t="s">
        <v>66</v>
      </c>
      <c r="F16" s="160" t="s">
        <v>67</v>
      </c>
      <c r="G16" s="160" t="s">
        <v>68</v>
      </c>
      <c r="H16" s="161" t="s">
        <v>189</v>
      </c>
      <c r="I16" s="164" t="s">
        <v>190</v>
      </c>
      <c r="J16" s="164" t="s">
        <v>191</v>
      </c>
      <c r="K16" s="162" t="s">
        <v>192</v>
      </c>
    </row>
    <row r="17" spans="2:11" ht="15" hidden="1" x14ac:dyDescent="0.25">
      <c r="B17" s="191">
        <v>4</v>
      </c>
      <c r="C17" s="192" t="s">
        <v>202</v>
      </c>
      <c r="D17" s="160" t="s">
        <v>121</v>
      </c>
      <c r="E17" s="165" t="s">
        <v>104</v>
      </c>
      <c r="F17" s="165" t="s">
        <v>105</v>
      </c>
      <c r="G17" s="165" t="s">
        <v>5</v>
      </c>
      <c r="H17" s="165" t="s">
        <v>203</v>
      </c>
      <c r="I17" s="165" t="s">
        <v>204</v>
      </c>
      <c r="J17" s="165" t="s">
        <v>205</v>
      </c>
      <c r="K17" s="162" t="s">
        <v>206</v>
      </c>
    </row>
    <row r="18" spans="2:11" ht="15" hidden="1" x14ac:dyDescent="0.25">
      <c r="B18" s="191"/>
      <c r="C18" s="192"/>
      <c r="D18" s="160" t="s">
        <v>122</v>
      </c>
      <c r="E18" s="165" t="s">
        <v>101</v>
      </c>
      <c r="F18" s="165" t="s">
        <v>102</v>
      </c>
      <c r="G18" s="165" t="s">
        <v>103</v>
      </c>
      <c r="H18" s="165" t="s">
        <v>207</v>
      </c>
      <c r="I18" s="165" t="s">
        <v>208</v>
      </c>
      <c r="J18" s="165" t="s">
        <v>209</v>
      </c>
      <c r="K18" s="162" t="s">
        <v>210</v>
      </c>
    </row>
    <row r="19" spans="2:11" ht="15" hidden="1" x14ac:dyDescent="0.25">
      <c r="B19" s="191"/>
      <c r="C19" s="192"/>
      <c r="D19" s="160" t="s">
        <v>123</v>
      </c>
      <c r="E19" s="165" t="s">
        <v>95</v>
      </c>
      <c r="F19" s="165" t="s">
        <v>211</v>
      </c>
      <c r="G19" s="165" t="s">
        <v>46</v>
      </c>
      <c r="H19" s="165" t="s">
        <v>207</v>
      </c>
      <c r="I19" s="165" t="s">
        <v>212</v>
      </c>
      <c r="J19" s="165" t="s">
        <v>213</v>
      </c>
      <c r="K19" s="162" t="s">
        <v>210</v>
      </c>
    </row>
    <row r="20" spans="2:11" ht="15" hidden="1" x14ac:dyDescent="0.25">
      <c r="B20" s="191"/>
      <c r="C20" s="192"/>
      <c r="D20" s="160" t="s">
        <v>124</v>
      </c>
      <c r="E20" s="165" t="s">
        <v>89</v>
      </c>
      <c r="F20" s="165" t="s">
        <v>90</v>
      </c>
      <c r="G20" s="165" t="s">
        <v>91</v>
      </c>
      <c r="H20" s="165" t="s">
        <v>214</v>
      </c>
      <c r="I20" s="165" t="s">
        <v>215</v>
      </c>
      <c r="J20" s="165" t="s">
        <v>216</v>
      </c>
      <c r="K20" s="162" t="s">
        <v>217</v>
      </c>
    </row>
    <row r="21" spans="2:11" ht="15" hidden="1" x14ac:dyDescent="0.25">
      <c r="B21" s="191"/>
      <c r="C21" s="192"/>
      <c r="D21" s="160" t="s">
        <v>125</v>
      </c>
      <c r="E21" s="165" t="s">
        <v>98</v>
      </c>
      <c r="F21" s="165" t="s">
        <v>99</v>
      </c>
      <c r="G21" s="165" t="s">
        <v>100</v>
      </c>
      <c r="H21" s="165" t="s">
        <v>218</v>
      </c>
      <c r="I21" s="165" t="s">
        <v>219</v>
      </c>
      <c r="J21" s="165" t="s">
        <v>220</v>
      </c>
      <c r="K21" s="162" t="s">
        <v>221</v>
      </c>
    </row>
    <row r="22" spans="2:11" ht="15" hidden="1" x14ac:dyDescent="0.25">
      <c r="B22" s="191"/>
      <c r="C22" s="192"/>
      <c r="D22" s="160" t="s">
        <v>126</v>
      </c>
      <c r="E22" s="165" t="s">
        <v>222</v>
      </c>
      <c r="F22" s="165" t="s">
        <v>83</v>
      </c>
      <c r="G22" s="165" t="s">
        <v>84</v>
      </c>
      <c r="H22" s="165" t="s">
        <v>223</v>
      </c>
      <c r="I22" s="165" t="s">
        <v>224</v>
      </c>
      <c r="J22" s="165" t="s">
        <v>225</v>
      </c>
      <c r="K22" s="162" t="s">
        <v>226</v>
      </c>
    </row>
    <row r="23" spans="2:11" ht="15" hidden="1" x14ac:dyDescent="0.25">
      <c r="B23" s="191"/>
      <c r="C23" s="192"/>
      <c r="D23" s="160" t="s">
        <v>127</v>
      </c>
      <c r="E23" s="165" t="s">
        <v>227</v>
      </c>
      <c r="F23" s="165" t="s">
        <v>228</v>
      </c>
      <c r="G23" s="165" t="s">
        <v>50</v>
      </c>
      <c r="H23" s="165" t="s">
        <v>223</v>
      </c>
      <c r="I23" s="165" t="s">
        <v>229</v>
      </c>
      <c r="J23" s="165" t="s">
        <v>230</v>
      </c>
      <c r="K23" s="162" t="s">
        <v>226</v>
      </c>
    </row>
    <row r="24" spans="2:11" ht="15" hidden="1" x14ac:dyDescent="0.25">
      <c r="B24" s="191"/>
      <c r="C24" s="192"/>
      <c r="D24" s="160" t="s">
        <v>128</v>
      </c>
      <c r="E24" s="165" t="s">
        <v>92</v>
      </c>
      <c r="F24" s="165" t="s">
        <v>93</v>
      </c>
      <c r="G24" s="165" t="s">
        <v>94</v>
      </c>
      <c r="H24" s="165" t="s">
        <v>231</v>
      </c>
      <c r="I24" s="165" t="s">
        <v>232</v>
      </c>
      <c r="J24" s="165" t="s">
        <v>233</v>
      </c>
      <c r="K24" s="162" t="s">
        <v>234</v>
      </c>
    </row>
    <row r="25" spans="2:11" ht="15" hidden="1" x14ac:dyDescent="0.25">
      <c r="B25" s="191"/>
      <c r="C25" s="192"/>
      <c r="D25" s="160" t="s">
        <v>129</v>
      </c>
      <c r="E25" s="165" t="s">
        <v>96</v>
      </c>
      <c r="F25" s="165" t="s">
        <v>235</v>
      </c>
      <c r="G25" s="165" t="s">
        <v>97</v>
      </c>
      <c r="H25" s="165" t="s">
        <v>236</v>
      </c>
      <c r="I25" s="165" t="s">
        <v>237</v>
      </c>
      <c r="J25" s="165" t="s">
        <v>238</v>
      </c>
      <c r="K25" s="162" t="s">
        <v>239</v>
      </c>
    </row>
    <row r="26" spans="2:11" ht="15" hidden="1" x14ac:dyDescent="0.25">
      <c r="B26" s="191"/>
      <c r="C26" s="192"/>
      <c r="D26" s="160" t="s">
        <v>130</v>
      </c>
      <c r="E26" s="165" t="s">
        <v>240</v>
      </c>
      <c r="F26" s="165" t="s">
        <v>57</v>
      </c>
      <c r="G26" s="165" t="s">
        <v>58</v>
      </c>
      <c r="H26" s="165" t="s">
        <v>241</v>
      </c>
      <c r="I26" s="165" t="s">
        <v>242</v>
      </c>
      <c r="J26" s="165" t="s">
        <v>243</v>
      </c>
      <c r="K26" s="162" t="s">
        <v>244</v>
      </c>
    </row>
    <row r="27" spans="2:11" ht="15" hidden="1" x14ac:dyDescent="0.25">
      <c r="B27" s="191"/>
      <c r="C27" s="192"/>
      <c r="D27" s="160" t="s">
        <v>131</v>
      </c>
      <c r="E27" s="165" t="s">
        <v>106</v>
      </c>
      <c r="F27" s="165" t="s">
        <v>107</v>
      </c>
      <c r="G27" s="165" t="s">
        <v>71</v>
      </c>
      <c r="H27" s="165" t="s">
        <v>245</v>
      </c>
      <c r="I27" s="165" t="s">
        <v>246</v>
      </c>
      <c r="J27" s="165" t="s">
        <v>247</v>
      </c>
      <c r="K27" s="162" t="s">
        <v>248</v>
      </c>
    </row>
    <row r="28" spans="2:11" ht="15" hidden="1" x14ac:dyDescent="0.25">
      <c r="B28" s="191"/>
      <c r="C28" s="192"/>
      <c r="D28" s="160" t="s">
        <v>132</v>
      </c>
      <c r="E28" s="165" t="s">
        <v>69</v>
      </c>
      <c r="F28" s="165" t="s">
        <v>70</v>
      </c>
      <c r="G28" s="165" t="s">
        <v>71</v>
      </c>
      <c r="H28" s="166" t="s">
        <v>249</v>
      </c>
      <c r="I28" s="165" t="s">
        <v>250</v>
      </c>
      <c r="J28" s="165" t="s">
        <v>251</v>
      </c>
      <c r="K28" s="162" t="s">
        <v>252</v>
      </c>
    </row>
    <row r="29" spans="2:11" ht="15" hidden="1" x14ac:dyDescent="0.25">
      <c r="B29" s="191"/>
      <c r="C29" s="192"/>
      <c r="D29" s="160" t="s">
        <v>80</v>
      </c>
      <c r="E29" s="165" t="s">
        <v>81</v>
      </c>
      <c r="F29" s="165" t="s">
        <v>82</v>
      </c>
      <c r="G29" s="165" t="s">
        <v>68</v>
      </c>
      <c r="H29" s="167" t="s">
        <v>236</v>
      </c>
      <c r="I29" s="167" t="s">
        <v>253</v>
      </c>
      <c r="J29" s="167" t="s">
        <v>254</v>
      </c>
      <c r="K29" s="168" t="s">
        <v>255</v>
      </c>
    </row>
    <row r="30" spans="2:11" ht="15" hidden="1" x14ac:dyDescent="0.25">
      <c r="B30" s="191"/>
      <c r="C30" s="192"/>
      <c r="D30" s="160" t="s">
        <v>72</v>
      </c>
      <c r="E30" s="165" t="s">
        <v>73</v>
      </c>
      <c r="F30" s="165" t="s">
        <v>74</v>
      </c>
      <c r="G30" s="165" t="s">
        <v>75</v>
      </c>
      <c r="H30" s="165" t="s">
        <v>241</v>
      </c>
      <c r="I30" s="165" t="s">
        <v>256</v>
      </c>
      <c r="J30" s="165" t="s">
        <v>257</v>
      </c>
      <c r="K30" s="162" t="s">
        <v>244</v>
      </c>
    </row>
    <row r="31" spans="2:11" ht="15" hidden="1" x14ac:dyDescent="0.25">
      <c r="B31" s="191"/>
      <c r="C31" s="192"/>
      <c r="D31" s="160" t="s">
        <v>85</v>
      </c>
      <c r="E31" s="165" t="s">
        <v>86</v>
      </c>
      <c r="F31" s="165" t="s">
        <v>87</v>
      </c>
      <c r="G31" s="165" t="s">
        <v>88</v>
      </c>
      <c r="H31" s="165" t="s">
        <v>258</v>
      </c>
      <c r="I31" s="165" t="s">
        <v>259</v>
      </c>
      <c r="J31" s="165" t="s">
        <v>260</v>
      </c>
      <c r="K31" s="162" t="s">
        <v>261</v>
      </c>
    </row>
    <row r="32" spans="2:11" ht="15" hidden="1" x14ac:dyDescent="0.25">
      <c r="B32" s="191"/>
      <c r="C32" s="192"/>
      <c r="D32" s="160" t="s">
        <v>76</v>
      </c>
      <c r="E32" s="165" t="s">
        <v>77</v>
      </c>
      <c r="F32" s="165" t="s">
        <v>78</v>
      </c>
      <c r="G32" s="165" t="s">
        <v>79</v>
      </c>
      <c r="H32" s="165" t="s">
        <v>262</v>
      </c>
      <c r="I32" s="165" t="s">
        <v>263</v>
      </c>
      <c r="J32" s="165" t="s">
        <v>264</v>
      </c>
      <c r="K32" s="162" t="s">
        <v>265</v>
      </c>
    </row>
    <row r="33" spans="2:11" ht="15" hidden="1" x14ac:dyDescent="0.25">
      <c r="B33" s="191"/>
      <c r="C33" s="192"/>
      <c r="D33" s="160" t="s">
        <v>133</v>
      </c>
      <c r="E33" s="165" t="s">
        <v>134</v>
      </c>
      <c r="F33" s="165" t="s">
        <v>102</v>
      </c>
      <c r="G33" s="165" t="s">
        <v>103</v>
      </c>
      <c r="H33" s="165" t="s">
        <v>207</v>
      </c>
      <c r="I33" s="165" t="s">
        <v>208</v>
      </c>
      <c r="J33" s="165" t="s">
        <v>209</v>
      </c>
      <c r="K33" s="162" t="s">
        <v>210</v>
      </c>
    </row>
    <row r="34" spans="2:11" ht="15" hidden="1" x14ac:dyDescent="0.25">
      <c r="B34" s="191"/>
      <c r="C34" s="192"/>
      <c r="D34" s="160" t="s">
        <v>135</v>
      </c>
      <c r="E34" s="165" t="s">
        <v>136</v>
      </c>
      <c r="F34" s="165" t="s">
        <v>87</v>
      </c>
      <c r="G34" s="165" t="s">
        <v>88</v>
      </c>
      <c r="H34" s="165" t="s">
        <v>258</v>
      </c>
      <c r="I34" s="165" t="s">
        <v>259</v>
      </c>
      <c r="J34" s="165" t="s">
        <v>260</v>
      </c>
      <c r="K34" s="162" t="s">
        <v>261</v>
      </c>
    </row>
    <row r="35" spans="2:11" ht="15" hidden="1" x14ac:dyDescent="0.25">
      <c r="B35" s="191"/>
      <c r="C35" s="192"/>
      <c r="D35" s="160" t="s">
        <v>266</v>
      </c>
      <c r="E35" s="165" t="s">
        <v>267</v>
      </c>
      <c r="F35" s="160" t="s">
        <v>67</v>
      </c>
      <c r="G35" s="160" t="s">
        <v>68</v>
      </c>
      <c r="H35" s="165" t="s">
        <v>268</v>
      </c>
      <c r="I35" s="165" t="s">
        <v>269</v>
      </c>
      <c r="J35" s="165"/>
      <c r="K35" s="162" t="s">
        <v>270</v>
      </c>
    </row>
    <row r="36" spans="2:11" ht="15" hidden="1" x14ac:dyDescent="0.25">
      <c r="B36" s="191"/>
      <c r="C36" s="192"/>
      <c r="D36" s="160" t="s">
        <v>137</v>
      </c>
      <c r="E36" s="165" t="s">
        <v>271</v>
      </c>
      <c r="F36" s="166" t="s">
        <v>201</v>
      </c>
      <c r="G36" s="166" t="s">
        <v>272</v>
      </c>
      <c r="H36" s="165" t="s">
        <v>273</v>
      </c>
      <c r="I36" s="165" t="s">
        <v>274</v>
      </c>
      <c r="J36" s="165" t="s">
        <v>275</v>
      </c>
      <c r="K36" s="162" t="s">
        <v>276</v>
      </c>
    </row>
    <row r="37" spans="2:11" ht="15" hidden="1" x14ac:dyDescent="0.25">
      <c r="B37" s="191"/>
      <c r="C37" s="192"/>
      <c r="D37" s="160" t="s">
        <v>138</v>
      </c>
      <c r="E37" s="165" t="s">
        <v>139</v>
      </c>
      <c r="F37" s="165" t="s">
        <v>211</v>
      </c>
      <c r="G37" s="165" t="s">
        <v>46</v>
      </c>
      <c r="H37" s="165" t="s">
        <v>207</v>
      </c>
      <c r="I37" s="165" t="s">
        <v>212</v>
      </c>
      <c r="J37" s="165" t="s">
        <v>213</v>
      </c>
      <c r="K37" s="162" t="s">
        <v>210</v>
      </c>
    </row>
    <row r="38" spans="2:11" ht="15" hidden="1" x14ac:dyDescent="0.25">
      <c r="B38" s="191"/>
      <c r="C38" s="192"/>
      <c r="D38" s="160" t="s">
        <v>114</v>
      </c>
      <c r="E38" s="165" t="s">
        <v>115</v>
      </c>
      <c r="F38" s="165" t="s">
        <v>277</v>
      </c>
      <c r="G38" s="165" t="s">
        <v>38</v>
      </c>
      <c r="H38" s="165" t="s">
        <v>218</v>
      </c>
      <c r="I38" s="165" t="s">
        <v>278</v>
      </c>
      <c r="J38" s="165" t="s">
        <v>279</v>
      </c>
      <c r="K38" s="162" t="s">
        <v>221</v>
      </c>
    </row>
    <row r="39" spans="2:11" ht="15" hidden="1" x14ac:dyDescent="0.25">
      <c r="B39" s="191"/>
      <c r="C39" s="192"/>
      <c r="D39" s="160" t="s">
        <v>111</v>
      </c>
      <c r="E39" s="165" t="s">
        <v>112</v>
      </c>
      <c r="F39" s="165" t="s">
        <v>280</v>
      </c>
      <c r="G39" s="165" t="s">
        <v>113</v>
      </c>
      <c r="H39" s="166" t="s">
        <v>281</v>
      </c>
      <c r="I39" s="165" t="s">
        <v>282</v>
      </c>
      <c r="J39" s="165" t="s">
        <v>283</v>
      </c>
      <c r="K39" s="162" t="s">
        <v>284</v>
      </c>
    </row>
    <row r="40" spans="2:11" ht="15" hidden="1" x14ac:dyDescent="0.25">
      <c r="B40" s="191"/>
      <c r="C40" s="192"/>
      <c r="D40" s="169"/>
      <c r="E40" s="165" t="s">
        <v>285</v>
      </c>
      <c r="F40" s="193" t="s">
        <v>286</v>
      </c>
      <c r="G40" s="193"/>
      <c r="H40" s="193"/>
      <c r="I40" s="193"/>
      <c r="J40" s="193"/>
      <c r="K40" s="193"/>
    </row>
    <row r="41" spans="2:11" ht="15" hidden="1" x14ac:dyDescent="0.25">
      <c r="B41" s="160">
        <v>4</v>
      </c>
      <c r="C41" s="160" t="s">
        <v>300</v>
      </c>
      <c r="D41" s="160" t="s">
        <v>116</v>
      </c>
      <c r="E41" s="160" t="s">
        <v>296</v>
      </c>
      <c r="F41" s="160" t="s">
        <v>301</v>
      </c>
      <c r="G41" s="160" t="s">
        <v>302</v>
      </c>
      <c r="H41" s="160" t="s">
        <v>299</v>
      </c>
      <c r="I41" s="160" t="s">
        <v>297</v>
      </c>
      <c r="J41" s="160"/>
      <c r="K41" s="163" t="s">
        <v>298</v>
      </c>
    </row>
  </sheetData>
  <sheetProtection algorithmName="SHA-512" hashValue="su5yfS6qDGNJKl1xsWJjAArjxWRt1ro22ijXfDAyZ+55RJb2u4GQzmjmdbVSyTA9HcEpxr/AX4FEB26HIUhTXA==" saltValue="3rN5NhyX4CrbAHM0WrLqHg==" spinCount="100000" sheet="1" objects="1" scenarios="1"/>
  <mergeCells count="15">
    <mergeCell ref="H3:K3"/>
    <mergeCell ref="B3:B4"/>
    <mergeCell ref="C3:C4"/>
    <mergeCell ref="D3:D4"/>
    <mergeCell ref="E3:E4"/>
    <mergeCell ref="F3:G3"/>
    <mergeCell ref="B17:B40"/>
    <mergeCell ref="C17:C40"/>
    <mergeCell ref="F40:K40"/>
    <mergeCell ref="B5:B6"/>
    <mergeCell ref="C5:C6"/>
    <mergeCell ref="B7:B11"/>
    <mergeCell ref="C7:C11"/>
    <mergeCell ref="B12:B16"/>
    <mergeCell ref="C12:C16"/>
  </mergeCells>
  <hyperlinks>
    <hyperlink ref="K5" r:id="rId1" xr:uid="{6EF35590-83D0-43D5-9035-8465A175E92D}"/>
    <hyperlink ref="K6" r:id="rId2" display="mailto:Sebastian.kemmer@vivantes.de" xr:uid="{3DFC054C-07B2-4238-9569-10D07B2F54CC}"/>
    <hyperlink ref="K8" r:id="rId3" xr:uid="{6F79ADC0-D34A-4FA7-A43F-D251F2958342}"/>
    <hyperlink ref="K10" r:id="rId4" display="mailto:rene.strache@vivantes.de" xr:uid="{8C2990C4-BB9F-48C3-976C-167F203B7506}"/>
    <hyperlink ref="K12" r:id="rId5" display="mailto:nicolai.vandebergh@vivantes.de" xr:uid="{4CABD8E0-7821-4D3F-97A8-DAC0CF1B21CE}"/>
    <hyperlink ref="K16" r:id="rId6" display="mailto:nicolai.vandebergh@vivantes.de" xr:uid="{65FF92D1-D523-4F6F-A53C-8B019DE03769}"/>
    <hyperlink ref="K7" r:id="rId7" xr:uid="{75827E22-867A-44B8-AB8B-542419E9BC85}"/>
    <hyperlink ref="K17" r:id="rId8" display="mailto:marion.voigt@vivantes.de" xr:uid="{50386792-F6A4-4C8F-8200-29C3243B6F1A}"/>
    <hyperlink ref="K18" r:id="rId9" display="mailto:heike.sporkhorst@vivantes.de" xr:uid="{650BBB85-F5E1-46A9-8F70-E508EBC1410A}"/>
    <hyperlink ref="K19" r:id="rId10" display="mailto:heike.sporkhorst@vivantes.de" xr:uid="{B721E8B9-4037-4F0D-A57A-FB11FE94B88F}"/>
    <hyperlink ref="K21" r:id="rId11" display="mailto:antje.stschepin-lohfing@vivantes.de" xr:uid="{81B46E44-95FA-4537-A21D-AE948D45FB12}"/>
    <hyperlink ref="K22" r:id="rId12" display="mailto:hans-juergen.duske@vivantes.de" xr:uid="{1C9F06D7-4412-48E4-8D1B-71C1FB39713B}"/>
    <hyperlink ref="K23" r:id="rId13" display="mailto:hans-juergen.duske@vivantes.de" xr:uid="{2FE91B85-EEAA-4B83-B4ED-646902EE1C74}"/>
    <hyperlink ref="K24" r:id="rId14" xr:uid="{392BB455-BD09-4ACD-8648-768AC9E9C1C9}"/>
    <hyperlink ref="K25" r:id="rId15" display="mailto:zinka.malkwitz@vivantes.de" xr:uid="{97A168E7-C8B4-4711-923C-5A8550A67973}"/>
    <hyperlink ref="K26" r:id="rId16" display="mailto:torsten.pestner@vivantes.de" xr:uid="{99D3F0F6-9C47-43E0-A2E1-2EFEF49C4D8E}"/>
    <hyperlink ref="K30" r:id="rId17" display="mailto:torsten.pestner@vivantes.de" xr:uid="{821825C1-D3A2-4C94-BEBB-3BAE5D66DC8F}"/>
    <hyperlink ref="K31" r:id="rId18" display="mailto:sandra.ebner@vivantes.de" xr:uid="{3D11364B-67C2-4C56-BE45-26E9D38E2856}"/>
    <hyperlink ref="K32" r:id="rId19" display="mailto:corinna.wiesner-andersch@vivantes.de" xr:uid="{88F10041-1B72-437D-8977-6BE91A0DEE17}"/>
    <hyperlink ref="K33" r:id="rId20" display="mailto:heike.sporkhorst@vivantes.de" xr:uid="{E34DCFF9-AF17-463B-8876-94A41B7696FD}"/>
    <hyperlink ref="K34" r:id="rId21" display="mailto:sandra.ebner@vivantes.de" xr:uid="{A67BA396-D610-4890-964A-6156CB57770A}"/>
    <hyperlink ref="K36" r:id="rId22" display="mailto:judith.hanisch@vivantes.de" xr:uid="{31D6E964-F971-4E0C-BA81-B4F90B9B3574}"/>
    <hyperlink ref="K37" r:id="rId23" display="mailto:heike.sporkhorst@vivantes.de" xr:uid="{3918BF7C-D470-4BBC-A90E-9EF9ADB6409B}"/>
    <hyperlink ref="K38" r:id="rId24" display="mailto:antje.stschepin-lohfing@vivantes.de" xr:uid="{A1F2E1C8-27D5-4086-A50D-FFFCCC84A093}"/>
    <hyperlink ref="K39" r:id="rId25" display="mailto:maria.galster@vivantes.de" xr:uid="{224DC258-A508-430C-8B94-AB437204788B}"/>
    <hyperlink ref="K14" r:id="rId26" xr:uid="{427BE52C-6EAF-4415-A0CF-5073970F90AA}"/>
    <hyperlink ref="K29" r:id="rId27" xr:uid="{F8CE6FFD-7700-4B7D-B1C1-E27A1276E019}"/>
    <hyperlink ref="K35" r:id="rId28" xr:uid="{0C4649EA-B907-4206-A932-C23C0A3C5D5B}"/>
    <hyperlink ref="K9" r:id="rId29" xr:uid="{A622652D-BC7B-49AA-84C8-6B2112655A9F}"/>
    <hyperlink ref="K13" r:id="rId30" xr:uid="{BDE0D5EB-F960-4C53-BE43-4718EA777069}"/>
    <hyperlink ref="K15" r:id="rId31" xr:uid="{F6F61FF0-71AA-4575-9B7F-58C0882B1BB3}"/>
    <hyperlink ref="K41" r:id="rId32" xr:uid="{F4479334-5461-494D-9762-C9E61EE5DADE}"/>
    <hyperlink ref="K11" r:id="rId33" xr:uid="{B5DF2CA1-61B6-4240-BA3A-8E66EF7897B4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Deckblatt</vt:lpstr>
      <vt:lpstr>Preisspiegel Los 1</vt:lpstr>
      <vt:lpstr>Preisspiegel Los 2</vt:lpstr>
      <vt:lpstr>Preisspiegel Los 3</vt:lpstr>
      <vt:lpstr>Preisspiegel Los 4</vt:lpstr>
      <vt:lpstr>Preisspiegel Los 5</vt:lpstr>
      <vt:lpstr>Epk SVS</vt:lpstr>
      <vt:lpstr>Epk Aufschläge</vt:lpstr>
      <vt:lpstr>Standortübersicht</vt:lpstr>
      <vt:lpstr>Deckblatt!Druckbereich</vt:lpstr>
    </vt:vector>
  </TitlesOfParts>
  <Company>Vivantes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Knaack, Hella</dc:creator>
  <cp:lastModifiedBy>Gillmeister, Fabian</cp:lastModifiedBy>
  <cp:lastPrinted>2021-02-10T16:03:04Z</cp:lastPrinted>
  <dcterms:created xsi:type="dcterms:W3CDTF">2019-04-24T09:54:44Z</dcterms:created>
  <dcterms:modified xsi:type="dcterms:W3CDTF">2026-10-08T12:06:09Z</dcterms:modified>
</cp:coreProperties>
</file>