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zug.team\Freigaben\Finanzen_und_Recht\26 Vergabewesen\2_Vergaben_2026\2_Kat. 3\030-N-2607_Ma_FR_RV Arbeitsmedizinische Betreuung\02_Durchführung\2_Versand_Unterlagen\"/>
    </mc:Choice>
  </mc:AlternateContent>
  <xr:revisionPtr revIDLastSave="0" documentId="13_ncr:1_{ED8053AA-D829-48F5-9383-9DF13852601E}" xr6:coauthVersionLast="47" xr6:coauthVersionMax="47" xr10:uidLastSave="{00000000-0000-0000-0000-000000000000}"/>
  <bookViews>
    <workbookView xWindow="-28920" yWindow="1620" windowWidth="29040" windowHeight="15720" activeTab="1" xr2:uid="{00000000-000D-0000-FFFF-FFFF00000000}"/>
  </bookViews>
  <sheets>
    <sheet name="Los 1_Bonn" sheetId="1" r:id="rId1"/>
    <sheet name="Los 2_Berlin, Rostock, Cottbus" sheetId="2" r:id="rId2"/>
  </sheets>
  <definedNames>
    <definedName name="_Hlk516485117" localSheetId="0">'Los 1_Bonn'!$A$5</definedName>
    <definedName name="_Hlk518902958" localSheetId="0">'Los 1_Bonn'!$A$3</definedName>
    <definedName name="_Hlk520281886" localSheetId="0">'Los 1_Bonn'!#REF!</definedName>
    <definedName name="_xlnm.Print_Area" localSheetId="0">'Los 1_Bonn'!$A$1:$E$76</definedName>
    <definedName name="_xlnm.Print_Titles" localSheetId="0">'Los 1_Bonn'!$8:$8</definedName>
    <definedName name="Text4" localSheetId="0">'Los 1_Bonn'!#REF!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E42" i="2"/>
  <c r="E51" i="1"/>
  <c r="E52" i="1"/>
  <c r="E53" i="1"/>
  <c r="E47" i="2"/>
  <c r="E40" i="2"/>
  <c r="E33" i="2"/>
  <c r="E26" i="2"/>
  <c r="E47" i="1"/>
  <c r="E40" i="1"/>
  <c r="E33" i="1"/>
  <c r="E26" i="1"/>
  <c r="C18" i="2"/>
  <c r="E18" i="2" s="1"/>
  <c r="C16" i="2"/>
  <c r="E16" i="2" s="1"/>
  <c r="C14" i="2"/>
  <c r="E14" i="2" s="1"/>
  <c r="C12" i="2"/>
  <c r="E12" i="2" s="1"/>
  <c r="D61" i="2"/>
  <c r="E53" i="2"/>
  <c r="E52" i="2"/>
  <c r="E51" i="2"/>
  <c r="E48" i="2"/>
  <c r="E46" i="2"/>
  <c r="E45" i="2"/>
  <c r="E44" i="2"/>
  <c r="E41" i="2"/>
  <c r="E39" i="2"/>
  <c r="E38" i="2"/>
  <c r="E37" i="2"/>
  <c r="E34" i="2"/>
  <c r="E32" i="2"/>
  <c r="E31" i="2"/>
  <c r="E30" i="2"/>
  <c r="E35" i="2" s="1"/>
  <c r="E27" i="2"/>
  <c r="E25" i="2"/>
  <c r="E24" i="2"/>
  <c r="E23" i="2"/>
  <c r="E28" i="2" s="1"/>
  <c r="C18" i="1"/>
  <c r="C16" i="1"/>
  <c r="C14" i="1"/>
  <c r="C12" i="1"/>
  <c r="E54" i="1" l="1"/>
  <c r="E49" i="2"/>
  <c r="E19" i="2"/>
  <c r="E54" i="2" l="1"/>
  <c r="E55" i="2" l="1"/>
  <c r="E56" i="2" s="1"/>
  <c r="E59" i="2"/>
  <c r="E60" i="2" s="1"/>
  <c r="E61" i="2" l="1"/>
  <c r="E62" i="2" s="1"/>
  <c r="E64" i="2"/>
  <c r="E41" i="1"/>
  <c r="E34" i="1"/>
  <c r="E12" i="1" l="1"/>
  <c r="E14" i="1"/>
  <c r="E16" i="1"/>
  <c r="E18" i="1"/>
  <c r="E23" i="1"/>
  <c r="E24" i="1"/>
  <c r="E25" i="1"/>
  <c r="E27" i="1"/>
  <c r="E30" i="1"/>
  <c r="E35" i="1" s="1"/>
  <c r="E32" i="1"/>
  <c r="E48" i="1"/>
  <c r="E45" i="1"/>
  <c r="E44" i="1"/>
  <c r="E38" i="1"/>
  <c r="E37" i="1"/>
  <c r="E31" i="1"/>
  <c r="E28" i="1" l="1"/>
  <c r="E19" i="1"/>
  <c r="D62" i="1" l="1"/>
  <c r="E39" i="1" l="1"/>
  <c r="E46" i="1" l="1"/>
  <c r="E49" i="1" s="1"/>
  <c r="E55" i="1" s="1"/>
  <c r="E60" i="1" l="1"/>
  <c r="E61" i="1" s="1"/>
  <c r="E56" i="1"/>
  <c r="E57" i="1" s="1"/>
  <c r="E65" i="1" l="1"/>
  <c r="E62" i="1"/>
  <c r="E63" i="1" s="1"/>
</calcChain>
</file>

<file path=xl/sharedStrings.xml><?xml version="1.0" encoding="utf-8"?>
<sst xmlns="http://schemas.openxmlformats.org/spreadsheetml/2006/main" count="181" uniqueCount="76">
  <si>
    <t>lfd. Nr.</t>
  </si>
  <si>
    <t>Leistungsposition</t>
  </si>
  <si>
    <t>Angebotssumme Netto</t>
  </si>
  <si>
    <t>zzgl. Umsatzsteuer</t>
  </si>
  <si>
    <t>Ust-Satz</t>
  </si>
  <si>
    <t xml:space="preserve">Bitte füllen Sie nur die grün unterlegten Zellen aus. </t>
  </si>
  <si>
    <t>Zwischensumme (1.)</t>
  </si>
  <si>
    <t>1.1</t>
  </si>
  <si>
    <t>1.2</t>
  </si>
  <si>
    <t>1.3</t>
  </si>
  <si>
    <t>1.4</t>
  </si>
  <si>
    <r>
      <t xml:space="preserve">Bieter </t>
    </r>
    <r>
      <rPr>
        <sz val="8"/>
        <color theme="1"/>
        <rFont val="Arial"/>
        <family val="2"/>
      </rPr>
      <t>(bei Bietergemeinschaft Name des bevollmächtigten Mitglieds)</t>
    </r>
  </si>
  <si>
    <r>
      <t xml:space="preserve">Netto-
</t>
    </r>
    <r>
      <rPr>
        <b/>
        <sz val="10"/>
        <color theme="1"/>
        <rFont val="Arial"/>
        <family val="2"/>
      </rPr>
      <t xml:space="preserve">Einzelpreis 
</t>
    </r>
    <r>
      <rPr>
        <sz val="10"/>
        <color theme="1"/>
        <rFont val="Arial"/>
        <family val="2"/>
      </rPr>
      <t xml:space="preserve">(EP) 
</t>
    </r>
    <r>
      <rPr>
        <b/>
        <sz val="10"/>
        <color theme="1"/>
        <rFont val="Arial"/>
        <family val="2"/>
      </rPr>
      <t xml:space="preserve">in € </t>
    </r>
  </si>
  <si>
    <r>
      <t xml:space="preserve">Netto- 
</t>
    </r>
    <r>
      <rPr>
        <b/>
        <sz val="10"/>
        <color theme="1"/>
        <rFont val="Arial"/>
        <family val="2"/>
      </rPr>
      <t>Gesamtpreis</t>
    </r>
    <r>
      <rPr>
        <sz val="10"/>
        <color theme="1"/>
        <rFont val="Arial"/>
        <family val="2"/>
      </rPr>
      <t xml:space="preserve">
(Menge x EP)
</t>
    </r>
    <r>
      <rPr>
        <b/>
        <sz val="10"/>
        <color theme="1"/>
        <rFont val="Arial"/>
        <family val="2"/>
      </rPr>
      <t>in €</t>
    </r>
    <r>
      <rPr>
        <sz val="10"/>
        <color theme="1"/>
        <rFont val="Arial"/>
        <family val="2"/>
      </rPr>
      <t xml:space="preserve"> </t>
    </r>
  </si>
  <si>
    <r>
      <t>Angebotssumme Brutto</t>
    </r>
    <r>
      <rPr>
        <sz val="10"/>
        <color theme="1"/>
        <rFont val="Arial"/>
        <family val="2"/>
      </rPr>
      <t xml:space="preserve"> </t>
    </r>
  </si>
  <si>
    <r>
      <t>Angaben zum Angebotspreis</t>
    </r>
    <r>
      <rPr>
        <sz val="8"/>
        <color theme="1"/>
        <rFont val="Arial"/>
        <family val="2"/>
      </rPr>
      <t xml:space="preserve"> </t>
    </r>
  </si>
  <si>
    <r>
      <t xml:space="preserve">Menge
</t>
    </r>
    <r>
      <rPr>
        <sz val="9"/>
        <color theme="1"/>
        <rFont val="Arial"/>
        <family val="2"/>
      </rPr>
      <t>(entsprechend Leistungs-beschreibung)</t>
    </r>
  </si>
  <si>
    <t>O.1</t>
  </si>
  <si>
    <t>O.2</t>
  </si>
  <si>
    <t>O.3</t>
  </si>
  <si>
    <r>
      <t>O.</t>
    </r>
    <r>
      <rPr>
        <b/>
        <sz val="7"/>
        <color theme="1"/>
        <rFont val="Arial"/>
        <family val="2"/>
      </rPr>
      <t xml:space="preserve">     </t>
    </r>
    <r>
      <rPr>
        <b/>
        <sz val="10"/>
        <color theme="1"/>
        <rFont val="Arial"/>
        <family val="2"/>
      </rPr>
      <t xml:space="preserve">Optionale Leistungspositionen: </t>
    </r>
  </si>
  <si>
    <t>Zwischensumme (Optionale Leistungspositionen)</t>
  </si>
  <si>
    <t>In Rechnung gestellt werden können nur die tatsächlich erbrachten Leistungen.</t>
  </si>
  <si>
    <t xml:space="preserve"> Hinweise:</t>
  </si>
  <si>
    <t>1.</t>
  </si>
  <si>
    <t>3.</t>
  </si>
  <si>
    <t>Mit der Abgabe des Preisblatts mit dem Angebot gilt dieses vom Bieter als unterschrieben.</t>
  </si>
  <si>
    <t xml:space="preserve">Der Bieter hat die angefragten Leistungen vollumfänglich zu kalkulieren und die aufgezeigten Positionen in den grün hinterlegten Feldern auszufüllen. 
WICHTIG: Fehlen wesentliche Preisangaben, wird das Angebot von der Wertung ausgeschlossen. </t>
  </si>
  <si>
    <t>Skonto in %</t>
  </si>
  <si>
    <t>Skonto zahlbar innerhalb von</t>
  </si>
  <si>
    <t>Tagen</t>
  </si>
  <si>
    <r>
      <t>Angebotssumme Brutto</t>
    </r>
    <r>
      <rPr>
        <sz val="10"/>
        <color theme="1"/>
        <rFont val="Arial"/>
        <family val="2"/>
      </rPr>
      <t xml:space="preserve"> inkl. Skonto</t>
    </r>
  </si>
  <si>
    <t xml:space="preserve">2. </t>
  </si>
  <si>
    <t xml:space="preserve">Die Auftraggeberin berücksichtigt das Angebot eines Skontos bei der Wertung nur dann, wenn eine Skontofrist von mindestens 14 Kalendertagen eingeräumt wird. </t>
  </si>
  <si>
    <t>2.        Betriebsspezifische Betreuung</t>
  </si>
  <si>
    <t>Bildschirmarbeitsplatzvorsorge (G37) nach Stück</t>
  </si>
  <si>
    <t>Einzeluntersuchung, -beratung, BEM nach Stunde</t>
  </si>
  <si>
    <t>Arbeitsmedizinische Grundbetreuung / Stunde</t>
  </si>
  <si>
    <t>Injektion von Impfstoff (exkl. Serum) nach Stück</t>
  </si>
  <si>
    <t>1.        Arbeitsmedizinische Grundbetreuung (geschätzte VZÄ * 0,5 * 0,4)</t>
  </si>
  <si>
    <t>Grippe - Impfstoff (U60) nach Stück</t>
  </si>
  <si>
    <t>2.1.1.1</t>
  </si>
  <si>
    <t>2.1.1.2</t>
  </si>
  <si>
    <t>2.1.1.3</t>
  </si>
  <si>
    <t>2.1.1.4</t>
  </si>
  <si>
    <t>2.1.2.1</t>
  </si>
  <si>
    <t>2.1.2.2</t>
  </si>
  <si>
    <t>2.1.2.3</t>
  </si>
  <si>
    <t>2.1.2.4</t>
  </si>
  <si>
    <t>2.1.3.1</t>
  </si>
  <si>
    <t>2.1.3.2</t>
  </si>
  <si>
    <t>2.1.3.3</t>
  </si>
  <si>
    <t>2.1.3.4</t>
  </si>
  <si>
    <t>2.1.4.1</t>
  </si>
  <si>
    <t>2.1.4.2</t>
  </si>
  <si>
    <t>2.1.4.3</t>
  </si>
  <si>
    <t>2.1.4.4</t>
  </si>
  <si>
    <t xml:space="preserve">           Bonn gemäß LB</t>
  </si>
  <si>
    <t>2.1.     Bonn gemäß LB</t>
  </si>
  <si>
    <r>
      <t xml:space="preserve">030-N-2607_Betriebsarzt 2027-30 - </t>
    </r>
    <r>
      <rPr>
        <sz val="10"/>
        <color rgb="FFFF0000"/>
        <rFont val="Arial"/>
        <family val="2"/>
      </rPr>
      <t>ZUG_Bonn</t>
    </r>
  </si>
  <si>
    <r>
      <t xml:space="preserve">030-N-2607_Betriebsarzt 2027-30 - </t>
    </r>
    <r>
      <rPr>
        <sz val="10"/>
        <color rgb="FFFF0000"/>
        <rFont val="Arial"/>
        <family val="2"/>
      </rPr>
      <t>ZUG_Berlin/Rostock/Cottbus</t>
    </r>
  </si>
  <si>
    <t>2.1.1.5</t>
  </si>
  <si>
    <t>Grippe - Impfstoff (Ü60) nach Stück</t>
  </si>
  <si>
    <t>2.1.2.5</t>
  </si>
  <si>
    <t>2.1.3.5</t>
  </si>
  <si>
    <t>2.1.4.5</t>
  </si>
  <si>
    <t>Wertungspreis</t>
  </si>
  <si>
    <t xml:space="preserve">           Berlin/Rostock /Cottbus gemäß LB</t>
  </si>
  <si>
    <t>2.1.     Berlin/Rostock/Cottbus gemäß LB</t>
  </si>
  <si>
    <t xml:space="preserve">Wertungspreis </t>
  </si>
  <si>
    <t xml:space="preserve">                                                                                        Zwischensumme (2.)</t>
  </si>
  <si>
    <t xml:space="preserve">                                                                                        Zwischensumme (3.)</t>
  </si>
  <si>
    <t xml:space="preserve">                                                                                        Zwischensumme (4.)</t>
  </si>
  <si>
    <t>Zwischensumme (5.)</t>
  </si>
  <si>
    <t>RV arbeitsmedizinische Betreuung, Los 2 Berlin,Rostock,Cottbus</t>
  </si>
  <si>
    <t>RV arbeitsmedizinische Betreuung Los 1 Bonn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</si>
</sst>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8"/>
      <color theme="1"/>
      <name val="Arial"/>
      <family val="2"/>
    </font>
    <font>
      <b/>
      <i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b/>
      <sz val="14"/>
      <color rgb="FFFF0000"/>
      <name val="Arial"/>
      <family val="2"/>
    </font>
    <font>
      <b/>
      <sz val="12"/>
      <color rgb="FF000000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9FDD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49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9" fillId="0" borderId="4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1" fillId="0" borderId="0" xfId="0" applyFont="1" applyAlignment="1">
      <alignment horizontal="right" vertical="top" wrapText="1"/>
    </xf>
    <xf numFmtId="0" fontId="2" fillId="0" borderId="0" xfId="0" applyFont="1" applyAlignment="1">
      <alignment vertical="top"/>
    </xf>
    <xf numFmtId="49" fontId="14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4" xfId="0" applyNumberFormat="1" applyFont="1" applyBorder="1" applyAlignment="1">
      <alignment horizontal="center" vertical="center" wrapText="1"/>
    </xf>
    <xf numFmtId="16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13" fillId="0" borderId="0" xfId="0" applyFont="1"/>
    <xf numFmtId="0" fontId="10" fillId="3" borderId="1" xfId="0" applyFont="1" applyFill="1" applyBorder="1" applyAlignment="1">
      <alignment vertical="center" wrapText="1"/>
    </xf>
    <xf numFmtId="49" fontId="4" fillId="0" borderId="0" xfId="0" applyNumberFormat="1" applyFont="1" applyAlignment="1">
      <alignment horizontal="center" vertical="top" wrapText="1"/>
    </xf>
    <xf numFmtId="0" fontId="11" fillId="4" borderId="2" xfId="0" applyFont="1" applyFill="1" applyBorder="1" applyAlignment="1" applyProtection="1">
      <alignment vertical="center" wrapText="1"/>
      <protection locked="0"/>
    </xf>
    <xf numFmtId="165" fontId="10" fillId="4" borderId="1" xfId="1" applyNumberFormat="1" applyFont="1" applyFill="1" applyBorder="1" applyAlignment="1" applyProtection="1">
      <alignment horizontal="center" vertical="center" wrapText="1"/>
      <protection locked="0"/>
    </xf>
    <xf numFmtId="9" fontId="3" fillId="0" borderId="1" xfId="1" applyFont="1" applyFill="1" applyBorder="1" applyAlignment="1" applyProtection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9" fontId="3" fillId="4" borderId="8" xfId="1" applyFont="1" applyFill="1" applyBorder="1" applyAlignment="1" applyProtection="1">
      <alignment horizontal="center" vertical="center" wrapText="1"/>
      <protection locked="0"/>
    </xf>
    <xf numFmtId="164" fontId="3" fillId="0" borderId="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164" fontId="17" fillId="7" borderId="0" xfId="0" applyNumberFormat="1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164" fontId="2" fillId="0" borderId="0" xfId="0" applyNumberFormat="1" applyFont="1"/>
    <xf numFmtId="0" fontId="9" fillId="0" borderId="0" xfId="0" applyFont="1" applyAlignment="1">
      <alignment horizontal="left" vertical="top"/>
    </xf>
    <xf numFmtId="4" fontId="9" fillId="0" borderId="1" xfId="0" applyNumberFormat="1" applyFont="1" applyBorder="1" applyAlignment="1">
      <alignment horizontal="center" vertical="center" wrapText="1"/>
    </xf>
    <xf numFmtId="164" fontId="3" fillId="2" borderId="13" xfId="0" applyNumberFormat="1" applyFont="1" applyFill="1" applyBorder="1" applyAlignment="1">
      <alignment horizontal="center" vertical="center" wrapText="1"/>
    </xf>
    <xf numFmtId="4" fontId="16" fillId="3" borderId="11" xfId="0" applyNumberFormat="1" applyFont="1" applyFill="1" applyBorder="1" applyAlignment="1">
      <alignment horizontal="center" vertical="center" wrapText="1"/>
    </xf>
    <xf numFmtId="164" fontId="6" fillId="2" borderId="1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1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 wrapText="1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right" vertical="center" wrapText="1"/>
    </xf>
    <xf numFmtId="0" fontId="10" fillId="3" borderId="10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11" fillId="3" borderId="1" xfId="0" applyFont="1" applyFill="1" applyBorder="1" applyAlignment="1">
      <alignment horizontal="right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18" fillId="7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left" vertical="top" wrapText="1"/>
    </xf>
    <xf numFmtId="0" fontId="10" fillId="3" borderId="1" xfId="0" applyFont="1" applyFill="1" applyBorder="1" applyAlignment="1">
      <alignment horizontal="right" vertical="center" wrapText="1"/>
    </xf>
    <xf numFmtId="0" fontId="6" fillId="2" borderId="14" xfId="0" applyFont="1" applyFill="1" applyBorder="1" applyAlignment="1">
      <alignment horizontal="right" vertical="center" wrapText="1"/>
    </xf>
    <xf numFmtId="0" fontId="6" fillId="2" borderId="15" xfId="0" applyFont="1" applyFill="1" applyBorder="1" applyAlignment="1">
      <alignment horizontal="right" vertical="center" wrapText="1"/>
    </xf>
    <xf numFmtId="0" fontId="6" fillId="2" borderId="16" xfId="0" applyFont="1" applyFill="1" applyBorder="1" applyAlignment="1">
      <alignment horizontal="right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DDDDDD"/>
      <color rgb="FFD9FDD7"/>
      <color rgb="FFFCE4D6"/>
      <color rgb="FFFF99CC"/>
      <color rgb="FFB2B2B2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"/>
  <sheetViews>
    <sheetView zoomScaleNormal="100" zoomScaleSheetLayoutView="115" workbookViewId="0">
      <selection activeCell="D23" sqref="D23"/>
    </sheetView>
  </sheetViews>
  <sheetFormatPr baseColWidth="10" defaultColWidth="11.453125" defaultRowHeight="14" x14ac:dyDescent="0.3"/>
  <cols>
    <col min="1" max="1" width="9" style="16" customWidth="1"/>
    <col min="2" max="2" width="31.54296875" style="15" customWidth="1"/>
    <col min="3" max="3" width="12.81640625" style="13" customWidth="1"/>
    <col min="4" max="4" width="13.1796875" style="32" customWidth="1"/>
    <col min="5" max="5" width="16.81640625" style="32" customWidth="1"/>
    <col min="6" max="6" width="11.453125" style="5"/>
    <col min="7" max="7" width="11.81640625" style="5" bestFit="1" customWidth="1"/>
    <col min="8" max="16384" width="11.453125" style="5"/>
  </cols>
  <sheetData>
    <row r="1" spans="1:5" ht="35.25" customHeight="1" x14ac:dyDescent="0.3">
      <c r="A1" s="52" t="s">
        <v>59</v>
      </c>
      <c r="B1" s="81" t="s">
        <v>75</v>
      </c>
      <c r="C1" s="81"/>
      <c r="D1" s="21"/>
      <c r="E1" s="21"/>
    </row>
    <row r="2" spans="1:5" s="33" customFormat="1" x14ac:dyDescent="0.3">
      <c r="A2" s="58" t="s">
        <v>5</v>
      </c>
      <c r="B2" s="58"/>
      <c r="C2" s="58"/>
      <c r="D2" s="58"/>
      <c r="E2" s="58"/>
    </row>
    <row r="3" spans="1:5" x14ac:dyDescent="0.3">
      <c r="A3" s="59" t="s">
        <v>11</v>
      </c>
      <c r="B3" s="59"/>
      <c r="C3" s="59"/>
      <c r="D3" s="59"/>
      <c r="E3" s="59"/>
    </row>
    <row r="4" spans="1:5" ht="28.4" customHeight="1" x14ac:dyDescent="0.3">
      <c r="A4" s="60"/>
      <c r="B4" s="61"/>
      <c r="C4" s="61"/>
      <c r="D4" s="61"/>
      <c r="E4" s="61"/>
    </row>
    <row r="5" spans="1:5" x14ac:dyDescent="0.3">
      <c r="A5" s="62"/>
      <c r="B5" s="62"/>
      <c r="C5" s="62"/>
      <c r="D5" s="62"/>
      <c r="E5" s="62"/>
    </row>
    <row r="6" spans="1:5" x14ac:dyDescent="0.3">
      <c r="A6" s="59" t="s">
        <v>15</v>
      </c>
      <c r="B6" s="62"/>
      <c r="C6" s="62"/>
      <c r="D6" s="62"/>
      <c r="E6" s="62"/>
    </row>
    <row r="7" spans="1:5" x14ac:dyDescent="0.3">
      <c r="A7" s="57" t="s">
        <v>22</v>
      </c>
      <c r="B7" s="57"/>
      <c r="C7" s="57"/>
      <c r="D7" s="57"/>
      <c r="E7" s="57"/>
    </row>
    <row r="8" spans="1:5" ht="51" x14ac:dyDescent="0.3">
      <c r="A8" s="1" t="s">
        <v>0</v>
      </c>
      <c r="B8" s="2" t="s">
        <v>1</v>
      </c>
      <c r="C8" s="3" t="s">
        <v>16</v>
      </c>
      <c r="D8" s="22" t="s">
        <v>12</v>
      </c>
      <c r="E8" s="22" t="s">
        <v>13</v>
      </c>
    </row>
    <row r="9" spans="1:5" s="6" customFormat="1" ht="13" x14ac:dyDescent="0.25">
      <c r="A9" s="66" t="s">
        <v>39</v>
      </c>
      <c r="B9" s="67"/>
      <c r="C9" s="67"/>
      <c r="D9" s="67"/>
      <c r="E9" s="68"/>
    </row>
    <row r="10" spans="1:5" s="6" customFormat="1" ht="13" x14ac:dyDescent="0.25">
      <c r="A10" s="66" t="s">
        <v>57</v>
      </c>
      <c r="B10" s="67"/>
      <c r="C10" s="67"/>
      <c r="D10" s="67"/>
      <c r="E10" s="68"/>
    </row>
    <row r="11" spans="1:5" s="6" customFormat="1" ht="13" customHeight="1" x14ac:dyDescent="0.25">
      <c r="A11" s="45">
        <v>2027</v>
      </c>
      <c r="B11" s="47"/>
      <c r="C11" s="46"/>
      <c r="D11" s="46"/>
      <c r="E11" s="48"/>
    </row>
    <row r="12" spans="1:5" ht="25" x14ac:dyDescent="0.3">
      <c r="A12" s="4" t="s">
        <v>7</v>
      </c>
      <c r="B12" s="7" t="s">
        <v>37</v>
      </c>
      <c r="C12" s="53">
        <f>49.75*0.5*0.4</f>
        <v>9.9500000000000011</v>
      </c>
      <c r="D12" s="23"/>
      <c r="E12" s="50">
        <f>C12*D12</f>
        <v>0</v>
      </c>
    </row>
    <row r="13" spans="1:5" s="6" customFormat="1" ht="13" customHeight="1" x14ac:dyDescent="0.25">
      <c r="A13" s="45">
        <v>2028</v>
      </c>
      <c r="B13" s="47"/>
      <c r="C13" s="46"/>
      <c r="D13" s="46"/>
      <c r="E13" s="48"/>
    </row>
    <row r="14" spans="1:5" ht="25" x14ac:dyDescent="0.3">
      <c r="A14" s="4" t="s">
        <v>8</v>
      </c>
      <c r="B14" s="7" t="s">
        <v>37</v>
      </c>
      <c r="C14" s="8">
        <f>49.75*0.5*0.4</f>
        <v>9.9500000000000011</v>
      </c>
      <c r="D14" s="23"/>
      <c r="E14" s="50">
        <f>C14*D14</f>
        <v>0</v>
      </c>
    </row>
    <row r="15" spans="1:5" s="6" customFormat="1" ht="13" customHeight="1" x14ac:dyDescent="0.25">
      <c r="A15" s="45">
        <v>2029</v>
      </c>
      <c r="B15" s="47"/>
      <c r="C15" s="46"/>
      <c r="D15" s="46"/>
      <c r="E15" s="48"/>
    </row>
    <row r="16" spans="1:5" ht="25" x14ac:dyDescent="0.3">
      <c r="A16" s="4" t="s">
        <v>9</v>
      </c>
      <c r="B16" s="7" t="s">
        <v>37</v>
      </c>
      <c r="C16" s="8">
        <f>49.75*0.5*0.4</f>
        <v>9.9500000000000011</v>
      </c>
      <c r="D16" s="23"/>
      <c r="E16" s="50">
        <f>C16*D16</f>
        <v>0</v>
      </c>
    </row>
    <row r="17" spans="1:7" s="6" customFormat="1" ht="13" customHeight="1" x14ac:dyDescent="0.25">
      <c r="A17" s="45">
        <v>2030</v>
      </c>
      <c r="B17" s="47"/>
      <c r="C17" s="46"/>
      <c r="D17" s="46"/>
      <c r="E17" s="48"/>
    </row>
    <row r="18" spans="1:7" ht="26.25" customHeight="1" x14ac:dyDescent="0.3">
      <c r="A18" s="4" t="s">
        <v>10</v>
      </c>
      <c r="B18" s="7" t="s">
        <v>37</v>
      </c>
      <c r="C18" s="8">
        <f>49.75*0.5*0.4</f>
        <v>9.9500000000000011</v>
      </c>
      <c r="D18" s="23"/>
      <c r="E18" s="50">
        <f>C18*D18</f>
        <v>0</v>
      </c>
    </row>
    <row r="19" spans="1:7" ht="14.15" customHeight="1" x14ac:dyDescent="0.3">
      <c r="A19" s="69" t="s">
        <v>6</v>
      </c>
      <c r="B19" s="70"/>
      <c r="C19" s="70"/>
      <c r="D19" s="71"/>
      <c r="E19" s="49">
        <f>SUM(E12:E18)</f>
        <v>0</v>
      </c>
    </row>
    <row r="20" spans="1:7" s="6" customFormat="1" ht="12.65" customHeight="1" x14ac:dyDescent="0.25">
      <c r="A20" s="66" t="s">
        <v>34</v>
      </c>
      <c r="B20" s="67"/>
      <c r="C20" s="67"/>
      <c r="D20" s="67"/>
      <c r="E20" s="68"/>
    </row>
    <row r="21" spans="1:7" s="6" customFormat="1" ht="13" x14ac:dyDescent="0.25">
      <c r="A21" s="66" t="s">
        <v>58</v>
      </c>
      <c r="B21" s="67"/>
      <c r="C21" s="67"/>
      <c r="D21" s="67"/>
      <c r="E21" s="68"/>
    </row>
    <row r="22" spans="1:7" s="6" customFormat="1" ht="12.65" customHeight="1" x14ac:dyDescent="0.25">
      <c r="A22" s="45">
        <v>2027</v>
      </c>
      <c r="B22" s="47"/>
      <c r="C22" s="46"/>
      <c r="D22" s="46"/>
      <c r="E22" s="48"/>
    </row>
    <row r="23" spans="1:7" ht="25" x14ac:dyDescent="0.3">
      <c r="A23" s="4" t="s">
        <v>41</v>
      </c>
      <c r="B23" s="7" t="s">
        <v>35</v>
      </c>
      <c r="C23" s="8">
        <v>12</v>
      </c>
      <c r="D23" s="23"/>
      <c r="E23" s="24">
        <f>C23*D23</f>
        <v>0</v>
      </c>
    </row>
    <row r="24" spans="1:7" ht="25" x14ac:dyDescent="0.3">
      <c r="A24" s="4" t="s">
        <v>42</v>
      </c>
      <c r="B24" s="7" t="s">
        <v>36</v>
      </c>
      <c r="C24" s="8">
        <v>1</v>
      </c>
      <c r="D24" s="23"/>
      <c r="E24" s="24">
        <f>C24*D24</f>
        <v>0</v>
      </c>
    </row>
    <row r="25" spans="1:7" ht="25" x14ac:dyDescent="0.3">
      <c r="A25" s="4" t="s">
        <v>43</v>
      </c>
      <c r="B25" s="7" t="s">
        <v>38</v>
      </c>
      <c r="C25" s="8">
        <v>10</v>
      </c>
      <c r="D25" s="23"/>
      <c r="E25" s="24">
        <f>C25*D25</f>
        <v>0</v>
      </c>
    </row>
    <row r="26" spans="1:7" x14ac:dyDescent="0.3">
      <c r="A26" s="4" t="s">
        <v>44</v>
      </c>
      <c r="B26" s="7" t="s">
        <v>40</v>
      </c>
      <c r="C26" s="8">
        <v>9</v>
      </c>
      <c r="D26" s="23"/>
      <c r="E26" s="24">
        <f>C26*D26</f>
        <v>0</v>
      </c>
      <c r="G26" s="51"/>
    </row>
    <row r="27" spans="1:7" x14ac:dyDescent="0.3">
      <c r="A27" s="4" t="s">
        <v>61</v>
      </c>
      <c r="B27" s="7" t="s">
        <v>62</v>
      </c>
      <c r="C27" s="8">
        <v>1</v>
      </c>
      <c r="D27" s="23"/>
      <c r="E27" s="24">
        <f>C27*D27</f>
        <v>0</v>
      </c>
      <c r="G27" s="51"/>
    </row>
    <row r="28" spans="1:7" x14ac:dyDescent="0.3">
      <c r="A28" s="82" t="s">
        <v>70</v>
      </c>
      <c r="B28" s="85"/>
      <c r="C28" s="85"/>
      <c r="D28" s="86"/>
      <c r="E28" s="56">
        <f>SUM(E23:E27)</f>
        <v>0</v>
      </c>
      <c r="G28" s="51"/>
    </row>
    <row r="29" spans="1:7" s="6" customFormat="1" ht="12.65" customHeight="1" x14ac:dyDescent="0.25">
      <c r="A29" s="45">
        <v>2028</v>
      </c>
      <c r="B29" s="47"/>
      <c r="C29" s="46"/>
      <c r="D29" s="46"/>
      <c r="E29" s="48"/>
    </row>
    <row r="30" spans="1:7" ht="25" x14ac:dyDescent="0.3">
      <c r="A30" s="4" t="s">
        <v>45</v>
      </c>
      <c r="B30" s="7" t="s">
        <v>35</v>
      </c>
      <c r="C30" s="8">
        <v>12</v>
      </c>
      <c r="D30" s="23"/>
      <c r="E30" s="24">
        <f>C30*D30</f>
        <v>0</v>
      </c>
    </row>
    <row r="31" spans="1:7" ht="25" x14ac:dyDescent="0.3">
      <c r="A31" s="4" t="s">
        <v>46</v>
      </c>
      <c r="B31" s="7" t="s">
        <v>36</v>
      </c>
      <c r="C31" s="8">
        <v>1</v>
      </c>
      <c r="D31" s="23"/>
      <c r="E31" s="24">
        <f>C31*D31</f>
        <v>0</v>
      </c>
    </row>
    <row r="32" spans="1:7" ht="25" x14ac:dyDescent="0.3">
      <c r="A32" s="4" t="s">
        <v>47</v>
      </c>
      <c r="B32" s="7" t="s">
        <v>38</v>
      </c>
      <c r="C32" s="8">
        <v>10</v>
      </c>
      <c r="D32" s="23"/>
      <c r="E32" s="24">
        <f>C32*D32</f>
        <v>0</v>
      </c>
    </row>
    <row r="33" spans="1:7" x14ac:dyDescent="0.3">
      <c r="A33" s="4" t="s">
        <v>48</v>
      </c>
      <c r="B33" s="7" t="s">
        <v>40</v>
      </c>
      <c r="C33" s="8">
        <v>9</v>
      </c>
      <c r="D33" s="23"/>
      <c r="E33" s="24">
        <f>C33*D33</f>
        <v>0</v>
      </c>
      <c r="G33" s="51"/>
    </row>
    <row r="34" spans="1:7" x14ac:dyDescent="0.3">
      <c r="A34" s="4" t="s">
        <v>63</v>
      </c>
      <c r="B34" s="7" t="s">
        <v>62</v>
      </c>
      <c r="C34" s="8">
        <v>1</v>
      </c>
      <c r="D34" s="23"/>
      <c r="E34" s="24">
        <f>C34*D34</f>
        <v>0</v>
      </c>
      <c r="G34" s="51"/>
    </row>
    <row r="35" spans="1:7" x14ac:dyDescent="0.3">
      <c r="A35" s="82" t="s">
        <v>71</v>
      </c>
      <c r="B35" s="85"/>
      <c r="C35" s="85"/>
      <c r="D35" s="86"/>
      <c r="E35" s="54">
        <f>SUM(E30:E34)</f>
        <v>0</v>
      </c>
      <c r="G35" s="51"/>
    </row>
    <row r="36" spans="1:7" s="6" customFormat="1" ht="12.65" customHeight="1" x14ac:dyDescent="0.25">
      <c r="A36" s="45">
        <v>2029</v>
      </c>
      <c r="B36" s="47"/>
      <c r="C36" s="46"/>
      <c r="D36" s="46"/>
      <c r="E36" s="48"/>
    </row>
    <row r="37" spans="1:7" ht="25" x14ac:dyDescent="0.3">
      <c r="A37" s="4" t="s">
        <v>49</v>
      </c>
      <c r="B37" s="7" t="s">
        <v>35</v>
      </c>
      <c r="C37" s="9">
        <v>12</v>
      </c>
      <c r="D37" s="25"/>
      <c r="E37" s="24">
        <f>C37*D37</f>
        <v>0</v>
      </c>
    </row>
    <row r="38" spans="1:7" ht="25" x14ac:dyDescent="0.3">
      <c r="A38" s="4" t="s">
        <v>50</v>
      </c>
      <c r="B38" s="7" t="s">
        <v>36</v>
      </c>
      <c r="C38" s="9">
        <v>1</v>
      </c>
      <c r="D38" s="25"/>
      <c r="E38" s="24">
        <f>C38*D38</f>
        <v>0</v>
      </c>
    </row>
    <row r="39" spans="1:7" ht="25" x14ac:dyDescent="0.3">
      <c r="A39" s="4" t="s">
        <v>51</v>
      </c>
      <c r="B39" s="7" t="s">
        <v>38</v>
      </c>
      <c r="C39" s="9">
        <v>10</v>
      </c>
      <c r="D39" s="25"/>
      <c r="E39" s="24">
        <f>C39*D39</f>
        <v>0</v>
      </c>
    </row>
    <row r="40" spans="1:7" x14ac:dyDescent="0.3">
      <c r="A40" s="4" t="s">
        <v>52</v>
      </c>
      <c r="B40" s="7" t="s">
        <v>40</v>
      </c>
      <c r="C40" s="8">
        <v>9</v>
      </c>
      <c r="D40" s="23"/>
      <c r="E40" s="24">
        <f>C40*D40</f>
        <v>0</v>
      </c>
      <c r="G40" s="51"/>
    </row>
    <row r="41" spans="1:7" x14ac:dyDescent="0.3">
      <c r="A41" s="4" t="s">
        <v>64</v>
      </c>
      <c r="B41" s="7" t="s">
        <v>62</v>
      </c>
      <c r="C41" s="8">
        <v>1</v>
      </c>
      <c r="D41" s="23"/>
      <c r="E41" s="24">
        <f>C41*D41</f>
        <v>0</v>
      </c>
      <c r="G41" s="51"/>
    </row>
    <row r="42" spans="1:7" x14ac:dyDescent="0.3">
      <c r="A42" s="82" t="s">
        <v>72</v>
      </c>
      <c r="B42" s="85"/>
      <c r="C42" s="85"/>
      <c r="D42" s="86"/>
      <c r="E42" s="56">
        <f>SUM(E37:E41)</f>
        <v>0</v>
      </c>
      <c r="G42" s="51"/>
    </row>
    <row r="43" spans="1:7" s="6" customFormat="1" ht="12.65" customHeight="1" x14ac:dyDescent="0.25">
      <c r="A43" s="45">
        <v>2030</v>
      </c>
      <c r="B43" s="47"/>
      <c r="C43" s="46"/>
      <c r="D43" s="46"/>
      <c r="E43" s="48"/>
    </row>
    <row r="44" spans="1:7" ht="25" x14ac:dyDescent="0.3">
      <c r="A44" s="4" t="s">
        <v>53</v>
      </c>
      <c r="B44" s="7" t="s">
        <v>35</v>
      </c>
      <c r="C44" s="8">
        <v>12</v>
      </c>
      <c r="D44" s="23"/>
      <c r="E44" s="24">
        <f>C44*D44</f>
        <v>0</v>
      </c>
    </row>
    <row r="45" spans="1:7" ht="25" x14ac:dyDescent="0.3">
      <c r="A45" s="4" t="s">
        <v>54</v>
      </c>
      <c r="B45" s="7" t="s">
        <v>36</v>
      </c>
      <c r="C45" s="8">
        <v>1</v>
      </c>
      <c r="D45" s="23"/>
      <c r="E45" s="24">
        <f>C45*D45</f>
        <v>0</v>
      </c>
    </row>
    <row r="46" spans="1:7" ht="25" x14ac:dyDescent="0.3">
      <c r="A46" s="4" t="s">
        <v>55</v>
      </c>
      <c r="B46" s="7" t="s">
        <v>38</v>
      </c>
      <c r="C46" s="8">
        <v>10</v>
      </c>
      <c r="D46" s="23"/>
      <c r="E46" s="24">
        <f>C46*D46</f>
        <v>0</v>
      </c>
    </row>
    <row r="47" spans="1:7" x14ac:dyDescent="0.3">
      <c r="A47" s="4" t="s">
        <v>56</v>
      </c>
      <c r="B47" s="7" t="s">
        <v>40</v>
      </c>
      <c r="C47" s="8">
        <v>9</v>
      </c>
      <c r="D47" s="23"/>
      <c r="E47" s="24">
        <f>C47*D47</f>
        <v>0</v>
      </c>
      <c r="G47" s="51"/>
    </row>
    <row r="48" spans="1:7" x14ac:dyDescent="0.3">
      <c r="A48" s="4" t="s">
        <v>65</v>
      </c>
      <c r="B48" s="7" t="s">
        <v>62</v>
      </c>
      <c r="C48" s="8">
        <v>1</v>
      </c>
      <c r="D48" s="23"/>
      <c r="E48" s="24">
        <f>C48*D48</f>
        <v>0</v>
      </c>
      <c r="G48" s="51"/>
    </row>
    <row r="49" spans="1:7" ht="15" customHeight="1" thickBot="1" x14ac:dyDescent="0.35">
      <c r="A49" s="69" t="s">
        <v>73</v>
      </c>
      <c r="B49" s="70"/>
      <c r="C49" s="70"/>
      <c r="D49" s="71"/>
      <c r="E49" s="26">
        <f>SUM(E44:E48)</f>
        <v>0</v>
      </c>
      <c r="G49" s="51"/>
    </row>
    <row r="50" spans="1:7" s="10" customFormat="1" hidden="1" x14ac:dyDescent="0.35">
      <c r="A50" s="66" t="s">
        <v>20</v>
      </c>
      <c r="B50" s="67"/>
      <c r="C50" s="67"/>
      <c r="D50" s="67"/>
      <c r="E50" s="68"/>
    </row>
    <row r="51" spans="1:7" s="6" customFormat="1" ht="12.65" hidden="1" customHeight="1" x14ac:dyDescent="0.25">
      <c r="A51" s="4" t="s">
        <v>17</v>
      </c>
      <c r="B51" s="7"/>
      <c r="C51" s="9"/>
      <c r="D51" s="25"/>
      <c r="E51" s="24">
        <f t="shared" ref="E51" si="0">C51*D51</f>
        <v>0</v>
      </c>
    </row>
    <row r="52" spans="1:7" s="6" customFormat="1" ht="12.65" hidden="1" customHeight="1" x14ac:dyDescent="0.25">
      <c r="A52" s="4" t="s">
        <v>18</v>
      </c>
      <c r="B52" s="7"/>
      <c r="C52" s="9"/>
      <c r="D52" s="25"/>
      <c r="E52" s="24">
        <f t="shared" ref="E52" si="1">C52*D52</f>
        <v>0</v>
      </c>
    </row>
    <row r="53" spans="1:7" s="6" customFormat="1" ht="12.65" hidden="1" customHeight="1" x14ac:dyDescent="0.25">
      <c r="A53" s="4" t="s">
        <v>19</v>
      </c>
      <c r="B53" s="7"/>
      <c r="C53" s="9"/>
      <c r="D53" s="25"/>
      <c r="E53" s="24">
        <f t="shared" ref="E53" si="2">C53*D53</f>
        <v>0</v>
      </c>
    </row>
    <row r="54" spans="1:7" ht="14.5" hidden="1" thickBot="1" x14ac:dyDescent="0.35">
      <c r="A54" s="93" t="s">
        <v>21</v>
      </c>
      <c r="B54" s="94"/>
      <c r="C54" s="94"/>
      <c r="D54" s="95"/>
      <c r="E54" s="39">
        <f>SUM(E51:E53)</f>
        <v>0</v>
      </c>
    </row>
    <row r="55" spans="1:7" ht="14.5" thickBot="1" x14ac:dyDescent="0.35">
      <c r="A55" s="73" t="s">
        <v>2</v>
      </c>
      <c r="B55" s="74"/>
      <c r="C55" s="74"/>
      <c r="D55" s="74"/>
      <c r="E55" s="55">
        <f>SUM(E35+E28+E49+E19+E42)</f>
        <v>0</v>
      </c>
    </row>
    <row r="56" spans="1:7" x14ac:dyDescent="0.3">
      <c r="A56" s="75" t="s">
        <v>3</v>
      </c>
      <c r="B56" s="76"/>
      <c r="C56" s="40" t="s">
        <v>4</v>
      </c>
      <c r="D56" s="41"/>
      <c r="E56" s="42">
        <f>E55*D56</f>
        <v>0</v>
      </c>
    </row>
    <row r="57" spans="1:7" x14ac:dyDescent="0.3">
      <c r="A57" s="77" t="s">
        <v>14</v>
      </c>
      <c r="B57" s="77"/>
      <c r="C57" s="77"/>
      <c r="D57" s="77"/>
      <c r="E57" s="27">
        <f>E56+E55</f>
        <v>0</v>
      </c>
    </row>
    <row r="58" spans="1:7" x14ac:dyDescent="0.3">
      <c r="A58" s="78"/>
      <c r="B58" s="79"/>
      <c r="C58" s="79"/>
      <c r="D58" s="79"/>
      <c r="E58" s="80"/>
      <c r="G58" s="51"/>
    </row>
    <row r="59" spans="1:7" s="10" customFormat="1" x14ac:dyDescent="0.35">
      <c r="A59" s="63" t="s">
        <v>29</v>
      </c>
      <c r="B59" s="64"/>
      <c r="C59" s="64"/>
      <c r="D59" s="64"/>
      <c r="E59" s="65"/>
    </row>
    <row r="60" spans="1:7" s="10" customFormat="1" x14ac:dyDescent="0.35">
      <c r="A60" s="36"/>
      <c r="B60" s="34" t="s">
        <v>30</v>
      </c>
      <c r="C60" s="34" t="s">
        <v>28</v>
      </c>
      <c r="D60" s="37"/>
      <c r="E60" s="27">
        <f>(E55*D60)*-1</f>
        <v>0</v>
      </c>
    </row>
    <row r="61" spans="1:7" x14ac:dyDescent="0.3">
      <c r="A61" s="92"/>
      <c r="B61" s="92"/>
      <c r="C61" s="92"/>
      <c r="D61" s="92"/>
      <c r="E61" s="27">
        <f>E55+E60</f>
        <v>0</v>
      </c>
    </row>
    <row r="62" spans="1:7" x14ac:dyDescent="0.3">
      <c r="A62" s="88" t="s">
        <v>3</v>
      </c>
      <c r="B62" s="89"/>
      <c r="C62" s="8" t="s">
        <v>4</v>
      </c>
      <c r="D62" s="38">
        <f>D56</f>
        <v>0</v>
      </c>
      <c r="E62" s="28">
        <f>E61*D62</f>
        <v>0</v>
      </c>
    </row>
    <row r="63" spans="1:7" x14ac:dyDescent="0.3">
      <c r="A63" s="77" t="s">
        <v>31</v>
      </c>
      <c r="B63" s="77"/>
      <c r="C63" s="77"/>
      <c r="D63" s="77"/>
      <c r="E63" s="27">
        <f>E61+E62</f>
        <v>0</v>
      </c>
    </row>
    <row r="64" spans="1:7" ht="3.65" customHeight="1" x14ac:dyDescent="0.3">
      <c r="A64" s="43"/>
      <c r="B64" s="43"/>
      <c r="C64" s="43"/>
      <c r="D64" s="43"/>
      <c r="E64" s="31"/>
    </row>
    <row r="65" spans="1:5" ht="18" x14ac:dyDescent="0.3">
      <c r="A65" s="90" t="s">
        <v>66</v>
      </c>
      <c r="B65" s="90"/>
      <c r="C65" s="90"/>
      <c r="D65" s="90"/>
      <c r="E65" s="44">
        <f>IF(A60&lt;14,E55,E61)</f>
        <v>0</v>
      </c>
    </row>
    <row r="66" spans="1:5" ht="26.15" customHeight="1" x14ac:dyDescent="0.3">
      <c r="A66" s="17"/>
      <c r="B66" s="17"/>
      <c r="C66" s="29"/>
      <c r="D66" s="30"/>
      <c r="E66" s="31"/>
    </row>
    <row r="67" spans="1:5" x14ac:dyDescent="0.3">
      <c r="A67" s="19" t="s">
        <v>23</v>
      </c>
      <c r="B67" s="20"/>
      <c r="D67" s="13"/>
    </row>
    <row r="68" spans="1:5" ht="44" customHeight="1" x14ac:dyDescent="0.3">
      <c r="A68" s="35" t="s">
        <v>24</v>
      </c>
      <c r="B68" s="87" t="s">
        <v>27</v>
      </c>
      <c r="C68" s="87"/>
      <c r="D68" s="87"/>
      <c r="E68" s="87"/>
    </row>
    <row r="69" spans="1:5" ht="34" customHeight="1" x14ac:dyDescent="0.3">
      <c r="A69" s="35" t="s">
        <v>32</v>
      </c>
      <c r="B69" s="87" t="s">
        <v>33</v>
      </c>
      <c r="C69" s="87"/>
      <c r="D69" s="87"/>
      <c r="E69" s="87"/>
    </row>
    <row r="70" spans="1:5" ht="25.5" customHeight="1" x14ac:dyDescent="0.3">
      <c r="A70" s="35" t="s">
        <v>25</v>
      </c>
      <c r="B70" s="87" t="s">
        <v>26</v>
      </c>
      <c r="C70" s="87"/>
      <c r="D70" s="87"/>
      <c r="E70" s="87"/>
    </row>
    <row r="71" spans="1:5" ht="23.15" customHeight="1" x14ac:dyDescent="0.3">
      <c r="A71" s="35"/>
      <c r="B71" s="87"/>
      <c r="C71" s="87"/>
      <c r="D71" s="87"/>
      <c r="E71" s="87"/>
    </row>
    <row r="72" spans="1:5" s="18" customFormat="1" ht="31.5" customHeight="1" x14ac:dyDescent="0.35">
      <c r="A72" s="35"/>
      <c r="B72" s="87"/>
      <c r="C72" s="87"/>
      <c r="D72" s="87"/>
      <c r="E72" s="87"/>
    </row>
    <row r="73" spans="1:5" s="18" customFormat="1" ht="40.5" customHeight="1" x14ac:dyDescent="0.35">
      <c r="A73" s="35"/>
      <c r="B73" s="87"/>
      <c r="C73" s="87"/>
      <c r="D73" s="87"/>
      <c r="E73" s="87"/>
    </row>
    <row r="74" spans="1:5" s="18" customFormat="1" ht="78.5" customHeight="1" x14ac:dyDescent="0.35">
      <c r="A74" s="35"/>
      <c r="B74" s="91"/>
      <c r="C74" s="87"/>
      <c r="D74" s="87"/>
      <c r="E74" s="87"/>
    </row>
    <row r="75" spans="1:5" s="18" customFormat="1" ht="36" customHeight="1" x14ac:dyDescent="0.35">
      <c r="A75" s="35"/>
    </row>
    <row r="76" spans="1:5" s="18" customFormat="1" ht="38.15" customHeight="1" x14ac:dyDescent="0.35">
      <c r="A76" s="35"/>
      <c r="B76" s="87"/>
      <c r="C76" s="87"/>
      <c r="D76" s="87"/>
      <c r="E76" s="87"/>
    </row>
    <row r="77" spans="1:5" s="18" customFormat="1" ht="38.5" customHeight="1" x14ac:dyDescent="0.35">
      <c r="A77" s="11"/>
      <c r="B77" s="12"/>
      <c r="C77" s="13"/>
      <c r="D77" s="32"/>
      <c r="E77" s="32"/>
    </row>
    <row r="78" spans="1:5" s="18" customFormat="1" ht="26.5" customHeight="1" x14ac:dyDescent="0.3">
      <c r="A78" s="14"/>
      <c r="B78" s="15"/>
      <c r="C78" s="13"/>
      <c r="D78" s="32"/>
      <c r="E78" s="32"/>
    </row>
    <row r="79" spans="1:5" s="18" customFormat="1" ht="75.650000000000006" customHeight="1" x14ac:dyDescent="0.3">
      <c r="A79" s="14"/>
      <c r="B79" s="15"/>
      <c r="C79" s="13"/>
      <c r="D79" s="32"/>
      <c r="E79" s="32"/>
    </row>
    <row r="80" spans="1:5" s="18" customFormat="1" ht="89.25" customHeight="1" x14ac:dyDescent="0.3">
      <c r="A80" s="14"/>
      <c r="B80" s="15"/>
      <c r="C80" s="13"/>
      <c r="D80" s="32"/>
      <c r="E80" s="32"/>
    </row>
    <row r="81" spans="1:5" s="18" customFormat="1" ht="24" customHeight="1" x14ac:dyDescent="0.3">
      <c r="A81" s="14"/>
      <c r="B81" s="15"/>
      <c r="C81" s="13"/>
      <c r="D81" s="32"/>
      <c r="E81" s="32"/>
    </row>
    <row r="82" spans="1:5" s="18" customFormat="1" ht="34.75" customHeight="1" x14ac:dyDescent="0.3">
      <c r="A82" s="14"/>
      <c r="B82" s="15"/>
      <c r="C82" s="13"/>
      <c r="D82" s="32"/>
      <c r="E82" s="32"/>
    </row>
    <row r="83" spans="1:5" x14ac:dyDescent="0.3">
      <c r="A83" s="14"/>
    </row>
    <row r="84" spans="1:5" x14ac:dyDescent="0.3">
      <c r="A84" s="14"/>
    </row>
    <row r="85" spans="1:5" x14ac:dyDescent="0.3">
      <c r="A85" s="14"/>
    </row>
  </sheetData>
  <sheetProtection algorithmName="SHA-512" hashValue="C69dkWPrAxpJlOXQD7np8e4S7xqqpwanaoziM+FXxmkcP3ltY/51p+YWVrJCzbmdsnSm77yK45F2IkXvkmXePQ==" saltValue="IxmHqm9lB7l2Q7llBXnw8w==" spinCount="100000" sheet="1" objects="1" scenarios="1" selectLockedCells="1"/>
  <protectedRanges>
    <protectedRange algorithmName="SHA-512" hashValue="1zkyHo9EOzwYFj45vvau19ko3o1gVFsSgNpKD0JVCswVrln5QLtx66pgJeju4scz88QmiOOFhvXTHCS/1Rz8NA==" saltValue="KGlmQ+QZ3nFwg8qFCuinsg==" spinCount="100000" sqref="A20:E22 A13:E13 A15:E15 A17:E17 A29:E29 A36:E36 A43:E43 A3:E11" name="Bereich1_1"/>
    <protectedRange algorithmName="SHA-512" hashValue="1zkyHo9EOzwYFj45vvau19ko3o1gVFsSgNpKD0JVCswVrln5QLtx66pgJeju4scz88QmiOOFhvXTHCS/1Rz8NA==" saltValue="KGlmQ+QZ3nFwg8qFCuinsg==" spinCount="100000" sqref="A2:E2" name="Bereich1_2"/>
  </protectedRanges>
  <mergeCells count="35">
    <mergeCell ref="B1:C1"/>
    <mergeCell ref="A28:D28"/>
    <mergeCell ref="A35:D35"/>
    <mergeCell ref="A42:D42"/>
    <mergeCell ref="A10:E10"/>
    <mergeCell ref="A21:E21"/>
    <mergeCell ref="A9:E9"/>
    <mergeCell ref="A2:E2"/>
    <mergeCell ref="A3:E3"/>
    <mergeCell ref="A5:E5"/>
    <mergeCell ref="A6:E6"/>
    <mergeCell ref="A7:E7"/>
    <mergeCell ref="A4:E4"/>
    <mergeCell ref="A63:D63"/>
    <mergeCell ref="A54:D54"/>
    <mergeCell ref="A55:D55"/>
    <mergeCell ref="A19:D19"/>
    <mergeCell ref="A20:E20"/>
    <mergeCell ref="A49:D49"/>
    <mergeCell ref="A50:E50"/>
    <mergeCell ref="A62:B62"/>
    <mergeCell ref="A59:E59"/>
    <mergeCell ref="A57:D57"/>
    <mergeCell ref="A56:B56"/>
    <mergeCell ref="A61:D61"/>
    <mergeCell ref="A58:E58"/>
    <mergeCell ref="A65:D65"/>
    <mergeCell ref="B74:E74"/>
    <mergeCell ref="B70:E70"/>
    <mergeCell ref="B76:E76"/>
    <mergeCell ref="B68:E68"/>
    <mergeCell ref="B71:E71"/>
    <mergeCell ref="B72:E72"/>
    <mergeCell ref="B73:E73"/>
    <mergeCell ref="B69:E69"/>
  </mergeCells>
  <pageMargins left="0.98425196850393704" right="0.59055118110236227" top="0.96590909090909094" bottom="0.59055118110236227" header="0.19685039370078741" footer="0.19685039370078741"/>
  <pageSetup paperSize="9" orientation="portrait" r:id="rId1"/>
  <headerFooter>
    <oddHeader>&amp;L&amp;"Arial,Standard"&amp;18Preisblatt&amp;R&amp;G</oddHeader>
    <oddFooter>&amp;L&amp;"Arial,Standard"&amp;9ZUG | 04_Preisblatt | Stand: 18.09.2023&amp;R&amp;"Arial,Standard"&amp;9Seite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684FF-0660-41FB-B5E1-AAB1D027D1DC}">
  <dimension ref="A1:G84"/>
  <sheetViews>
    <sheetView tabSelected="1" workbookViewId="0">
      <selection activeCell="D16" sqref="D16"/>
    </sheetView>
  </sheetViews>
  <sheetFormatPr baseColWidth="10" defaultColWidth="11.453125" defaultRowHeight="14" x14ac:dyDescent="0.3"/>
  <cols>
    <col min="1" max="1" width="9" style="16" customWidth="1"/>
    <col min="2" max="2" width="31.54296875" style="15" customWidth="1"/>
    <col min="3" max="3" width="12.81640625" style="13" customWidth="1"/>
    <col min="4" max="4" width="13.1796875" style="32" customWidth="1"/>
    <col min="5" max="5" width="16.81640625" style="32" customWidth="1"/>
    <col min="6" max="6" width="11.453125" style="5"/>
    <col min="7" max="7" width="11.81640625" style="5" bestFit="1" customWidth="1"/>
    <col min="8" max="16384" width="11.453125" style="5"/>
  </cols>
  <sheetData>
    <row r="1" spans="1:5" ht="35.25" customHeight="1" x14ac:dyDescent="0.3">
      <c r="A1" s="52" t="s">
        <v>60</v>
      </c>
      <c r="B1" s="81" t="s">
        <v>74</v>
      </c>
      <c r="C1" s="81"/>
      <c r="D1" s="81"/>
      <c r="E1" s="21"/>
    </row>
    <row r="2" spans="1:5" s="33" customFormat="1" x14ac:dyDescent="0.3">
      <c r="A2" s="58" t="s">
        <v>5</v>
      </c>
      <c r="B2" s="58"/>
      <c r="C2" s="58"/>
      <c r="D2" s="58"/>
      <c r="E2" s="58"/>
    </row>
    <row r="3" spans="1:5" x14ac:dyDescent="0.3">
      <c r="A3" s="59" t="s">
        <v>11</v>
      </c>
      <c r="B3" s="59"/>
      <c r="C3" s="59"/>
      <c r="D3" s="59"/>
      <c r="E3" s="59"/>
    </row>
    <row r="4" spans="1:5" ht="28.4" customHeight="1" x14ac:dyDescent="0.3">
      <c r="A4" s="60"/>
      <c r="B4" s="61"/>
      <c r="C4" s="61"/>
      <c r="D4" s="61"/>
      <c r="E4" s="61"/>
    </row>
    <row r="5" spans="1:5" x14ac:dyDescent="0.3">
      <c r="A5" s="62"/>
      <c r="B5" s="62"/>
      <c r="C5" s="62"/>
      <c r="D5" s="62"/>
      <c r="E5" s="62"/>
    </row>
    <row r="6" spans="1:5" x14ac:dyDescent="0.3">
      <c r="A6" s="59" t="s">
        <v>15</v>
      </c>
      <c r="B6" s="62"/>
      <c r="C6" s="62"/>
      <c r="D6" s="62"/>
      <c r="E6" s="62"/>
    </row>
    <row r="7" spans="1:5" x14ac:dyDescent="0.3">
      <c r="A7" s="57" t="s">
        <v>22</v>
      </c>
      <c r="B7" s="57"/>
      <c r="C7" s="57"/>
      <c r="D7" s="57"/>
      <c r="E7" s="57"/>
    </row>
    <row r="8" spans="1:5" ht="51" x14ac:dyDescent="0.3">
      <c r="A8" s="1" t="s">
        <v>0</v>
      </c>
      <c r="B8" s="2" t="s">
        <v>1</v>
      </c>
      <c r="C8" s="3" t="s">
        <v>16</v>
      </c>
      <c r="D8" s="22" t="s">
        <v>12</v>
      </c>
      <c r="E8" s="22" t="s">
        <v>13</v>
      </c>
    </row>
    <row r="9" spans="1:5" s="6" customFormat="1" ht="13" x14ac:dyDescent="0.25">
      <c r="A9" s="66" t="s">
        <v>39</v>
      </c>
      <c r="B9" s="67"/>
      <c r="C9" s="67"/>
      <c r="D9" s="67"/>
      <c r="E9" s="68"/>
    </row>
    <row r="10" spans="1:5" s="6" customFormat="1" ht="13" x14ac:dyDescent="0.25">
      <c r="A10" s="66" t="s">
        <v>67</v>
      </c>
      <c r="B10" s="67"/>
      <c r="C10" s="67"/>
      <c r="D10" s="67"/>
      <c r="E10" s="68"/>
    </row>
    <row r="11" spans="1:5" s="6" customFormat="1" ht="13" customHeight="1" x14ac:dyDescent="0.25">
      <c r="A11" s="45">
        <v>2027</v>
      </c>
      <c r="B11" s="47"/>
      <c r="C11" s="46"/>
      <c r="D11" s="46"/>
      <c r="E11" s="48"/>
    </row>
    <row r="12" spans="1:5" ht="25" x14ac:dyDescent="0.3">
      <c r="A12" s="4" t="s">
        <v>7</v>
      </c>
      <c r="B12" s="7" t="s">
        <v>37</v>
      </c>
      <c r="C12" s="53">
        <f>919.5*0.5*0.4</f>
        <v>183.9</v>
      </c>
      <c r="D12" s="23"/>
      <c r="E12" s="50">
        <f>C12*D12</f>
        <v>0</v>
      </c>
    </row>
    <row r="13" spans="1:5" s="6" customFormat="1" ht="13" customHeight="1" x14ac:dyDescent="0.25">
      <c r="A13" s="45">
        <v>2028</v>
      </c>
      <c r="B13" s="47"/>
      <c r="C13" s="46"/>
      <c r="D13" s="46"/>
      <c r="E13" s="48"/>
    </row>
    <row r="14" spans="1:5" ht="25" x14ac:dyDescent="0.3">
      <c r="A14" s="4" t="s">
        <v>8</v>
      </c>
      <c r="B14" s="7" t="s">
        <v>37</v>
      </c>
      <c r="C14" s="8">
        <f>927.5*0.5*0.4</f>
        <v>185.5</v>
      </c>
      <c r="D14" s="23"/>
      <c r="E14" s="50">
        <f>C14*D14</f>
        <v>0</v>
      </c>
    </row>
    <row r="15" spans="1:5" s="6" customFormat="1" ht="13" customHeight="1" x14ac:dyDescent="0.25">
      <c r="A15" s="45">
        <v>2029</v>
      </c>
      <c r="B15" s="47"/>
      <c r="C15" s="46"/>
      <c r="D15" s="46"/>
      <c r="E15" s="48"/>
    </row>
    <row r="16" spans="1:5" ht="25" x14ac:dyDescent="0.3">
      <c r="A16" s="4" t="s">
        <v>9</v>
      </c>
      <c r="B16" s="7" t="s">
        <v>37</v>
      </c>
      <c r="C16" s="8">
        <f>927.5*0.5*0.4</f>
        <v>185.5</v>
      </c>
      <c r="D16" s="23"/>
      <c r="E16" s="50">
        <f>C16*D16</f>
        <v>0</v>
      </c>
    </row>
    <row r="17" spans="1:7" s="6" customFormat="1" ht="13" customHeight="1" x14ac:dyDescent="0.25">
      <c r="A17" s="45">
        <v>2030</v>
      </c>
      <c r="B17" s="47"/>
      <c r="C17" s="46"/>
      <c r="D17" s="46"/>
      <c r="E17" s="48"/>
    </row>
    <row r="18" spans="1:7" ht="26.25" customHeight="1" x14ac:dyDescent="0.3">
      <c r="A18" s="4" t="s">
        <v>10</v>
      </c>
      <c r="B18" s="7" t="s">
        <v>37</v>
      </c>
      <c r="C18" s="8">
        <f>927.5*0.5*0.4</f>
        <v>185.5</v>
      </c>
      <c r="D18" s="23"/>
      <c r="E18" s="50">
        <f>C18*D18</f>
        <v>0</v>
      </c>
    </row>
    <row r="19" spans="1:7" ht="14.15" customHeight="1" x14ac:dyDescent="0.3">
      <c r="A19" s="69" t="s">
        <v>6</v>
      </c>
      <c r="B19" s="70"/>
      <c r="C19" s="70"/>
      <c r="D19" s="71"/>
      <c r="E19" s="49">
        <f>SUM(E12:E18)</f>
        <v>0</v>
      </c>
    </row>
    <row r="20" spans="1:7" s="6" customFormat="1" ht="12.65" customHeight="1" x14ac:dyDescent="0.25">
      <c r="A20" s="66" t="s">
        <v>34</v>
      </c>
      <c r="B20" s="67"/>
      <c r="C20" s="67"/>
      <c r="D20" s="67"/>
      <c r="E20" s="68"/>
    </row>
    <row r="21" spans="1:7" s="6" customFormat="1" ht="13" x14ac:dyDescent="0.25">
      <c r="A21" s="66" t="s">
        <v>68</v>
      </c>
      <c r="B21" s="67"/>
      <c r="C21" s="67"/>
      <c r="D21" s="67"/>
      <c r="E21" s="68"/>
    </row>
    <row r="22" spans="1:7" s="6" customFormat="1" ht="12.65" customHeight="1" x14ac:dyDescent="0.25">
      <c r="A22" s="45">
        <v>2027</v>
      </c>
      <c r="B22" s="47"/>
      <c r="C22" s="46"/>
      <c r="D22" s="46"/>
      <c r="E22" s="48"/>
    </row>
    <row r="23" spans="1:7" ht="25" x14ac:dyDescent="0.3">
      <c r="A23" s="4" t="s">
        <v>41</v>
      </c>
      <c r="B23" s="7" t="s">
        <v>35</v>
      </c>
      <c r="C23" s="8">
        <v>188</v>
      </c>
      <c r="D23" s="23"/>
      <c r="E23" s="24">
        <f>C23*D23</f>
        <v>0</v>
      </c>
    </row>
    <row r="24" spans="1:7" ht="25" x14ac:dyDescent="0.3">
      <c r="A24" s="4" t="s">
        <v>42</v>
      </c>
      <c r="B24" s="7" t="s">
        <v>36</v>
      </c>
      <c r="C24" s="8">
        <v>9</v>
      </c>
      <c r="D24" s="23"/>
      <c r="E24" s="24">
        <f>C24*D24</f>
        <v>0</v>
      </c>
    </row>
    <row r="25" spans="1:7" ht="25" x14ac:dyDescent="0.3">
      <c r="A25" s="4" t="s">
        <v>43</v>
      </c>
      <c r="B25" s="7" t="s">
        <v>38</v>
      </c>
      <c r="C25" s="8">
        <v>220</v>
      </c>
      <c r="D25" s="23"/>
      <c r="E25" s="24">
        <f>C25*D25</f>
        <v>0</v>
      </c>
    </row>
    <row r="26" spans="1:7" x14ac:dyDescent="0.3">
      <c r="A26" s="4" t="s">
        <v>44</v>
      </c>
      <c r="B26" s="7" t="s">
        <v>40</v>
      </c>
      <c r="C26" s="8">
        <v>215</v>
      </c>
      <c r="D26" s="23"/>
      <c r="E26" s="24">
        <f>C26*D26</f>
        <v>0</v>
      </c>
      <c r="G26" s="51"/>
    </row>
    <row r="27" spans="1:7" x14ac:dyDescent="0.3">
      <c r="A27" s="4" t="s">
        <v>61</v>
      </c>
      <c r="B27" s="7" t="s">
        <v>62</v>
      </c>
      <c r="C27" s="8">
        <v>5</v>
      </c>
      <c r="D27" s="23"/>
      <c r="E27" s="24">
        <f>C27*D27</f>
        <v>0</v>
      </c>
      <c r="G27" s="51"/>
    </row>
    <row r="28" spans="1:7" ht="20" customHeight="1" x14ac:dyDescent="0.3">
      <c r="A28" s="82" t="s">
        <v>70</v>
      </c>
      <c r="B28" s="83"/>
      <c r="C28" s="83"/>
      <c r="D28" s="84"/>
      <c r="E28" s="54">
        <f>SUM(E23:E27)</f>
        <v>0</v>
      </c>
      <c r="G28" s="51"/>
    </row>
    <row r="29" spans="1:7" s="6" customFormat="1" ht="12.65" customHeight="1" x14ac:dyDescent="0.25">
      <c r="A29" s="45">
        <v>2028</v>
      </c>
      <c r="B29" s="47"/>
      <c r="C29" s="46"/>
      <c r="D29" s="46"/>
      <c r="E29" s="48"/>
    </row>
    <row r="30" spans="1:7" ht="25" x14ac:dyDescent="0.3">
      <c r="A30" s="4" t="s">
        <v>45</v>
      </c>
      <c r="B30" s="7" t="s">
        <v>35</v>
      </c>
      <c r="C30" s="8">
        <v>188</v>
      </c>
      <c r="D30" s="23"/>
      <c r="E30" s="24">
        <f>C30*D30</f>
        <v>0</v>
      </c>
    </row>
    <row r="31" spans="1:7" ht="25" x14ac:dyDescent="0.3">
      <c r="A31" s="4" t="s">
        <v>46</v>
      </c>
      <c r="B31" s="7" t="s">
        <v>36</v>
      </c>
      <c r="C31" s="8">
        <v>9</v>
      </c>
      <c r="D31" s="23"/>
      <c r="E31" s="24">
        <f>C31*D31</f>
        <v>0</v>
      </c>
    </row>
    <row r="32" spans="1:7" ht="25" x14ac:dyDescent="0.3">
      <c r="A32" s="4" t="s">
        <v>47</v>
      </c>
      <c r="B32" s="7" t="s">
        <v>38</v>
      </c>
      <c r="C32" s="8">
        <v>220</v>
      </c>
      <c r="D32" s="23"/>
      <c r="E32" s="24">
        <f>C32*D32</f>
        <v>0</v>
      </c>
    </row>
    <row r="33" spans="1:7" x14ac:dyDescent="0.3">
      <c r="A33" s="4" t="s">
        <v>48</v>
      </c>
      <c r="B33" s="7" t="s">
        <v>40</v>
      </c>
      <c r="C33" s="8">
        <v>215</v>
      </c>
      <c r="D33" s="23"/>
      <c r="E33" s="24">
        <f>C33*D33</f>
        <v>0</v>
      </c>
      <c r="G33" s="51"/>
    </row>
    <row r="34" spans="1:7" x14ac:dyDescent="0.3">
      <c r="A34" s="4" t="s">
        <v>63</v>
      </c>
      <c r="B34" s="7" t="s">
        <v>62</v>
      </c>
      <c r="C34" s="8">
        <v>5</v>
      </c>
      <c r="D34" s="23"/>
      <c r="E34" s="24">
        <f>C34*D34</f>
        <v>0</v>
      </c>
      <c r="G34" s="51"/>
    </row>
    <row r="35" spans="1:7" x14ac:dyDescent="0.3">
      <c r="A35" s="82" t="s">
        <v>71</v>
      </c>
      <c r="B35" s="85"/>
      <c r="C35" s="85"/>
      <c r="D35" s="86"/>
      <c r="E35" s="54">
        <f>SUM(E30:E34)</f>
        <v>0</v>
      </c>
      <c r="G35" s="51"/>
    </row>
    <row r="36" spans="1:7" s="6" customFormat="1" ht="12.65" customHeight="1" x14ac:dyDescent="0.25">
      <c r="A36" s="45">
        <v>2029</v>
      </c>
      <c r="B36" s="47"/>
      <c r="C36" s="46"/>
      <c r="D36" s="46"/>
      <c r="E36" s="48"/>
    </row>
    <row r="37" spans="1:7" ht="25" x14ac:dyDescent="0.3">
      <c r="A37" s="4" t="s">
        <v>49</v>
      </c>
      <c r="B37" s="7" t="s">
        <v>35</v>
      </c>
      <c r="C37" s="8">
        <v>188</v>
      </c>
      <c r="D37" s="25"/>
      <c r="E37" s="24">
        <f>C37*D37</f>
        <v>0</v>
      </c>
    </row>
    <row r="38" spans="1:7" ht="25" x14ac:dyDescent="0.3">
      <c r="A38" s="4" t="s">
        <v>50</v>
      </c>
      <c r="B38" s="7" t="s">
        <v>36</v>
      </c>
      <c r="C38" s="9">
        <v>9</v>
      </c>
      <c r="D38" s="25"/>
      <c r="E38" s="24">
        <f>C38*D38</f>
        <v>0</v>
      </c>
    </row>
    <row r="39" spans="1:7" ht="25" x14ac:dyDescent="0.3">
      <c r="A39" s="4" t="s">
        <v>51</v>
      </c>
      <c r="B39" s="7" t="s">
        <v>38</v>
      </c>
      <c r="C39" s="8">
        <v>220</v>
      </c>
      <c r="D39" s="25"/>
      <c r="E39" s="24">
        <f>C39*D39</f>
        <v>0</v>
      </c>
    </row>
    <row r="40" spans="1:7" x14ac:dyDescent="0.3">
      <c r="A40" s="4" t="s">
        <v>52</v>
      </c>
      <c r="B40" s="7" t="s">
        <v>40</v>
      </c>
      <c r="C40" s="8">
        <v>215</v>
      </c>
      <c r="D40" s="23"/>
      <c r="E40" s="24">
        <f>C40*D40</f>
        <v>0</v>
      </c>
      <c r="G40" s="51"/>
    </row>
    <row r="41" spans="1:7" x14ac:dyDescent="0.3">
      <c r="A41" s="4" t="s">
        <v>64</v>
      </c>
      <c r="B41" s="7" t="s">
        <v>62</v>
      </c>
      <c r="C41" s="8">
        <v>5</v>
      </c>
      <c r="D41" s="23"/>
      <c r="E41" s="24">
        <f>C41*D41</f>
        <v>0</v>
      </c>
      <c r="G41" s="51"/>
    </row>
    <row r="42" spans="1:7" x14ac:dyDescent="0.3">
      <c r="A42" s="82" t="s">
        <v>72</v>
      </c>
      <c r="B42" s="85"/>
      <c r="C42" s="85"/>
      <c r="D42" s="85"/>
      <c r="E42" s="54">
        <f>SUM(E37:E41)</f>
        <v>0</v>
      </c>
      <c r="G42" s="51"/>
    </row>
    <row r="43" spans="1:7" s="6" customFormat="1" ht="12.65" customHeight="1" x14ac:dyDescent="0.25">
      <c r="A43" s="45">
        <v>2030</v>
      </c>
      <c r="B43" s="47"/>
      <c r="C43" s="46"/>
      <c r="D43" s="46"/>
      <c r="E43" s="48"/>
    </row>
    <row r="44" spans="1:7" ht="25" x14ac:dyDescent="0.3">
      <c r="A44" s="4" t="s">
        <v>53</v>
      </c>
      <c r="B44" s="7" t="s">
        <v>35</v>
      </c>
      <c r="C44" s="8">
        <v>188</v>
      </c>
      <c r="D44" s="23"/>
      <c r="E44" s="24">
        <f>C44*D44</f>
        <v>0</v>
      </c>
    </row>
    <row r="45" spans="1:7" ht="25" x14ac:dyDescent="0.3">
      <c r="A45" s="4" t="s">
        <v>54</v>
      </c>
      <c r="B45" s="7" t="s">
        <v>36</v>
      </c>
      <c r="C45" s="8">
        <v>9</v>
      </c>
      <c r="D45" s="23"/>
      <c r="E45" s="24">
        <f>C45*D45</f>
        <v>0</v>
      </c>
    </row>
    <row r="46" spans="1:7" ht="25" x14ac:dyDescent="0.3">
      <c r="A46" s="4" t="s">
        <v>55</v>
      </c>
      <c r="B46" s="7" t="s">
        <v>38</v>
      </c>
      <c r="C46" s="8">
        <v>220</v>
      </c>
      <c r="D46" s="23"/>
      <c r="E46" s="24">
        <f>C46*D46</f>
        <v>0</v>
      </c>
    </row>
    <row r="47" spans="1:7" x14ac:dyDescent="0.3">
      <c r="A47" s="4" t="s">
        <v>56</v>
      </c>
      <c r="B47" s="7" t="s">
        <v>40</v>
      </c>
      <c r="C47" s="8">
        <v>215</v>
      </c>
      <c r="D47" s="23"/>
      <c r="E47" s="24">
        <f>C47*D47</f>
        <v>0</v>
      </c>
      <c r="G47" s="51"/>
    </row>
    <row r="48" spans="1:7" x14ac:dyDescent="0.3">
      <c r="A48" s="4" t="s">
        <v>65</v>
      </c>
      <c r="B48" s="7" t="s">
        <v>62</v>
      </c>
      <c r="C48" s="8">
        <v>5</v>
      </c>
      <c r="D48" s="23"/>
      <c r="E48" s="24">
        <f>C48*D48</f>
        <v>0</v>
      </c>
      <c r="G48" s="51"/>
    </row>
    <row r="49" spans="1:7" ht="15" customHeight="1" x14ac:dyDescent="0.3">
      <c r="A49" s="69" t="s">
        <v>73</v>
      </c>
      <c r="B49" s="70"/>
      <c r="C49" s="70"/>
      <c r="D49" s="71"/>
      <c r="E49" s="26">
        <f>SUM(E44:E48)</f>
        <v>0</v>
      </c>
      <c r="G49" s="51"/>
    </row>
    <row r="50" spans="1:7" s="10" customFormat="1" hidden="1" x14ac:dyDescent="0.35">
      <c r="A50" s="72" t="s">
        <v>20</v>
      </c>
      <c r="B50" s="72"/>
      <c r="C50" s="72"/>
      <c r="D50" s="72"/>
      <c r="E50" s="72"/>
    </row>
    <row r="51" spans="1:7" s="6" customFormat="1" ht="12.65" hidden="1" customHeight="1" x14ac:dyDescent="0.25">
      <c r="A51" s="4" t="s">
        <v>17</v>
      </c>
      <c r="B51" s="7"/>
      <c r="C51" s="9"/>
      <c r="D51" s="25"/>
      <c r="E51" s="24">
        <f t="shared" ref="E51:E53" si="0">C51*D51</f>
        <v>0</v>
      </c>
    </row>
    <row r="52" spans="1:7" s="6" customFormat="1" ht="12.65" hidden="1" customHeight="1" x14ac:dyDescent="0.25">
      <c r="A52" s="4" t="s">
        <v>18</v>
      </c>
      <c r="B52" s="7"/>
      <c r="C52" s="9"/>
      <c r="D52" s="25"/>
      <c r="E52" s="24">
        <f t="shared" si="0"/>
        <v>0</v>
      </c>
    </row>
    <row r="53" spans="1:7" s="6" customFormat="1" ht="12.65" hidden="1" customHeight="1" x14ac:dyDescent="0.25">
      <c r="A53" s="4" t="s">
        <v>19</v>
      </c>
      <c r="B53" s="7"/>
      <c r="C53" s="9"/>
      <c r="D53" s="25"/>
      <c r="E53" s="24">
        <f t="shared" si="0"/>
        <v>0</v>
      </c>
    </row>
    <row r="54" spans="1:7" x14ac:dyDescent="0.3">
      <c r="A54" s="73" t="s">
        <v>2</v>
      </c>
      <c r="B54" s="74"/>
      <c r="C54" s="74"/>
      <c r="D54" s="74"/>
      <c r="E54" s="55">
        <f>SUM(E19+E28+E35+E42+E49)</f>
        <v>0</v>
      </c>
    </row>
    <row r="55" spans="1:7" x14ac:dyDescent="0.3">
      <c r="A55" s="75" t="s">
        <v>3</v>
      </c>
      <c r="B55" s="76"/>
      <c r="C55" s="40" t="s">
        <v>4</v>
      </c>
      <c r="D55" s="41"/>
      <c r="E55" s="42">
        <f>E54*D55</f>
        <v>0</v>
      </c>
    </row>
    <row r="56" spans="1:7" x14ac:dyDescent="0.3">
      <c r="A56" s="77" t="s">
        <v>14</v>
      </c>
      <c r="B56" s="77"/>
      <c r="C56" s="77"/>
      <c r="D56" s="77"/>
      <c r="E56" s="27">
        <f>E55+E54</f>
        <v>0</v>
      </c>
    </row>
    <row r="57" spans="1:7" x14ac:dyDescent="0.3">
      <c r="A57" s="78"/>
      <c r="B57" s="79"/>
      <c r="C57" s="79"/>
      <c r="D57" s="79"/>
      <c r="E57" s="80"/>
      <c r="G57" s="51"/>
    </row>
    <row r="58" spans="1:7" s="10" customFormat="1" x14ac:dyDescent="0.35">
      <c r="A58" s="63" t="s">
        <v>29</v>
      </c>
      <c r="B58" s="64"/>
      <c r="C58" s="64"/>
      <c r="D58" s="64"/>
      <c r="E58" s="65"/>
    </row>
    <row r="59" spans="1:7" s="10" customFormat="1" x14ac:dyDescent="0.35">
      <c r="A59" s="36"/>
      <c r="B59" s="34" t="s">
        <v>30</v>
      </c>
      <c r="C59" s="34" t="s">
        <v>28</v>
      </c>
      <c r="D59" s="37"/>
      <c r="E59" s="27">
        <f>(E54*D59)*-1</f>
        <v>0</v>
      </c>
    </row>
    <row r="60" spans="1:7" x14ac:dyDescent="0.3">
      <c r="A60" s="92"/>
      <c r="B60" s="92"/>
      <c r="C60" s="92"/>
      <c r="D60" s="92"/>
      <c r="E60" s="27">
        <f>E54+E59</f>
        <v>0</v>
      </c>
    </row>
    <row r="61" spans="1:7" x14ac:dyDescent="0.3">
      <c r="A61" s="88" t="s">
        <v>3</v>
      </c>
      <c r="B61" s="89"/>
      <c r="C61" s="8" t="s">
        <v>4</v>
      </c>
      <c r="D61" s="38">
        <f>D55</f>
        <v>0</v>
      </c>
      <c r="E61" s="28">
        <f>E60*D61</f>
        <v>0</v>
      </c>
    </row>
    <row r="62" spans="1:7" x14ac:dyDescent="0.3">
      <c r="A62" s="77" t="s">
        <v>31</v>
      </c>
      <c r="B62" s="77"/>
      <c r="C62" s="77"/>
      <c r="D62" s="77"/>
      <c r="E62" s="27">
        <f>E60+E61</f>
        <v>0</v>
      </c>
    </row>
    <row r="63" spans="1:7" ht="3.65" customHeight="1" x14ac:dyDescent="0.3">
      <c r="A63" s="43"/>
      <c r="B63" s="43"/>
      <c r="C63" s="43"/>
      <c r="D63" s="43"/>
      <c r="E63" s="31"/>
    </row>
    <row r="64" spans="1:7" ht="18" x14ac:dyDescent="0.3">
      <c r="A64" s="90" t="s">
        <v>69</v>
      </c>
      <c r="B64" s="90"/>
      <c r="C64" s="90"/>
      <c r="D64" s="90"/>
      <c r="E64" s="44">
        <f>IF(A59&lt;14,E54,E60)</f>
        <v>0</v>
      </c>
    </row>
    <row r="65" spans="1:5" ht="26.15" customHeight="1" x14ac:dyDescent="0.3">
      <c r="A65" s="17"/>
      <c r="B65" s="17"/>
      <c r="C65" s="29"/>
      <c r="D65" s="30"/>
      <c r="E65" s="31"/>
    </row>
    <row r="66" spans="1:5" x14ac:dyDescent="0.3">
      <c r="A66" s="19" t="s">
        <v>23</v>
      </c>
      <c r="B66" s="20"/>
      <c r="D66" s="13"/>
    </row>
    <row r="67" spans="1:5" ht="44.5" customHeight="1" x14ac:dyDescent="0.3">
      <c r="A67" s="35" t="s">
        <v>24</v>
      </c>
      <c r="B67" s="87" t="s">
        <v>27</v>
      </c>
      <c r="C67" s="87"/>
      <c r="D67" s="87"/>
      <c r="E67" s="87"/>
    </row>
    <row r="68" spans="1:5" ht="29" customHeight="1" x14ac:dyDescent="0.3">
      <c r="A68" s="35" t="s">
        <v>32</v>
      </c>
      <c r="B68" s="87" t="s">
        <v>33</v>
      </c>
      <c r="C68" s="87"/>
      <c r="D68" s="87"/>
      <c r="E68" s="87"/>
    </row>
    <row r="69" spans="1:5" x14ac:dyDescent="0.3">
      <c r="A69" s="35" t="s">
        <v>25</v>
      </c>
      <c r="B69" s="87" t="s">
        <v>26</v>
      </c>
      <c r="C69" s="87"/>
      <c r="D69" s="87"/>
      <c r="E69" s="87"/>
    </row>
    <row r="70" spans="1:5" ht="23.15" customHeight="1" x14ac:dyDescent="0.3">
      <c r="A70" s="35"/>
      <c r="B70" s="87"/>
      <c r="C70" s="87"/>
      <c r="D70" s="87"/>
      <c r="E70" s="87"/>
    </row>
    <row r="71" spans="1:5" s="18" customFormat="1" x14ac:dyDescent="0.35">
      <c r="A71" s="35"/>
      <c r="B71" s="87"/>
      <c r="C71" s="87"/>
      <c r="D71" s="87"/>
      <c r="E71" s="87"/>
    </row>
    <row r="72" spans="1:5" s="18" customFormat="1" x14ac:dyDescent="0.35">
      <c r="A72" s="35"/>
      <c r="B72" s="87"/>
      <c r="C72" s="87"/>
      <c r="D72" s="87"/>
      <c r="E72" s="87"/>
    </row>
    <row r="73" spans="1:5" s="18" customFormat="1" ht="36" customHeight="1" x14ac:dyDescent="0.35">
      <c r="A73" s="35"/>
      <c r="B73" s="91"/>
      <c r="C73" s="87"/>
      <c r="D73" s="87"/>
      <c r="E73" s="87"/>
    </row>
    <row r="74" spans="1:5" s="18" customFormat="1" ht="36" customHeight="1" x14ac:dyDescent="0.35">
      <c r="A74" s="35"/>
    </row>
    <row r="75" spans="1:5" s="18" customFormat="1" ht="38.15" customHeight="1" x14ac:dyDescent="0.35">
      <c r="A75" s="35"/>
      <c r="B75" s="87"/>
      <c r="C75" s="87"/>
      <c r="D75" s="87"/>
      <c r="E75" s="87"/>
    </row>
    <row r="76" spans="1:5" s="18" customFormat="1" ht="38.5" customHeight="1" x14ac:dyDescent="0.35">
      <c r="A76" s="11"/>
      <c r="B76" s="12"/>
      <c r="C76" s="13"/>
      <c r="D76" s="32"/>
      <c r="E76" s="32"/>
    </row>
    <row r="77" spans="1:5" s="18" customFormat="1" ht="26.5" customHeight="1" x14ac:dyDescent="0.3">
      <c r="A77" s="14"/>
      <c r="B77" s="15"/>
      <c r="C77" s="13"/>
      <c r="D77" s="32"/>
      <c r="E77" s="32"/>
    </row>
    <row r="78" spans="1:5" s="18" customFormat="1" ht="75.650000000000006" customHeight="1" x14ac:dyDescent="0.3">
      <c r="A78" s="14"/>
      <c r="B78" s="15"/>
      <c r="C78" s="13"/>
      <c r="D78" s="32"/>
      <c r="E78" s="32"/>
    </row>
    <row r="79" spans="1:5" s="18" customFormat="1" ht="89.25" customHeight="1" x14ac:dyDescent="0.3">
      <c r="A79" s="14"/>
      <c r="B79" s="15"/>
      <c r="C79" s="13"/>
      <c r="D79" s="32"/>
      <c r="E79" s="32"/>
    </row>
    <row r="80" spans="1:5" s="18" customFormat="1" ht="24" customHeight="1" x14ac:dyDescent="0.3">
      <c r="A80" s="14"/>
      <c r="B80" s="15"/>
      <c r="C80" s="13"/>
      <c r="D80" s="32"/>
      <c r="E80" s="32"/>
    </row>
    <row r="81" spans="1:5" s="18" customFormat="1" ht="34.75" customHeight="1" x14ac:dyDescent="0.3">
      <c r="A81" s="14"/>
      <c r="B81" s="15"/>
      <c r="C81" s="13"/>
      <c r="D81" s="32"/>
      <c r="E81" s="32"/>
    </row>
    <row r="82" spans="1:5" x14ac:dyDescent="0.3">
      <c r="A82" s="14"/>
    </row>
    <row r="83" spans="1:5" x14ac:dyDescent="0.3">
      <c r="A83" s="14"/>
    </row>
    <row r="84" spans="1:5" x14ac:dyDescent="0.3">
      <c r="A84" s="14"/>
    </row>
  </sheetData>
  <sheetProtection algorithmName="SHA-512" hashValue="fr67gDbY5zjI+uGfHSEiDC/ozvRqOcdB1lvP6pMGbY+YUvn+uO4sRVZ6NNnKuhoCh7p/IQZ/4dbtolviH9t3jw==" saltValue="I7s2UbpsMmZaBjw4Spv10w==" spinCount="100000" sheet="1" objects="1" scenarios="1" selectLockedCells="1"/>
  <protectedRanges>
    <protectedRange algorithmName="SHA-512" hashValue="1zkyHo9EOzwYFj45vvau19ko3o1gVFsSgNpKD0JVCswVrln5QLtx66pgJeju4scz88QmiOOFhvXTHCS/1Rz8NA==" saltValue="KGlmQ+QZ3nFwg8qFCuinsg==" spinCount="100000" sqref="A20:E22 A13:E13 A15:E15 A17:E17 A29:E29 A36:E36 A43:E43 A3:E11" name="Bereich1_1_1"/>
    <protectedRange algorithmName="SHA-512" hashValue="1zkyHo9EOzwYFj45vvau19ko3o1gVFsSgNpKD0JVCswVrln5QLtx66pgJeju4scz88QmiOOFhvXTHCS/1Rz8NA==" saltValue="KGlmQ+QZ3nFwg8qFCuinsg==" spinCount="100000" sqref="A2:E2" name="Bereich1_2_1"/>
  </protectedRanges>
  <mergeCells count="34">
    <mergeCell ref="B1:D1"/>
    <mergeCell ref="A28:D28"/>
    <mergeCell ref="A35:D35"/>
    <mergeCell ref="A42:D42"/>
    <mergeCell ref="B75:E75"/>
    <mergeCell ref="A61:B61"/>
    <mergeCell ref="A62:D62"/>
    <mergeCell ref="A64:D64"/>
    <mergeCell ref="B67:E67"/>
    <mergeCell ref="B68:E68"/>
    <mergeCell ref="B70:E70"/>
    <mergeCell ref="B71:E71"/>
    <mergeCell ref="B72:E72"/>
    <mergeCell ref="B73:E73"/>
    <mergeCell ref="B69:E69"/>
    <mergeCell ref="A60:D60"/>
    <mergeCell ref="A9:E9"/>
    <mergeCell ref="A54:D54"/>
    <mergeCell ref="A55:B55"/>
    <mergeCell ref="A56:D56"/>
    <mergeCell ref="A57:E57"/>
    <mergeCell ref="A58:E58"/>
    <mergeCell ref="A10:E10"/>
    <mergeCell ref="A19:D19"/>
    <mergeCell ref="A20:E20"/>
    <mergeCell ref="A21:E21"/>
    <mergeCell ref="A49:D49"/>
    <mergeCell ref="A50:E50"/>
    <mergeCell ref="A7:E7"/>
    <mergeCell ref="A2:E2"/>
    <mergeCell ref="A3:E3"/>
    <mergeCell ref="A4:E4"/>
    <mergeCell ref="A5:E5"/>
    <mergeCell ref="A6:E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Los 1_Bonn</vt:lpstr>
      <vt:lpstr>Los 2_Berlin, Rostock, Cottbus</vt:lpstr>
      <vt:lpstr>'Los 1_Bonn'!_Hlk516485117</vt:lpstr>
      <vt:lpstr>'Los 1_Bonn'!_Hlk518902958</vt:lpstr>
      <vt:lpstr>'Los 1_Bonn'!Druckbereich</vt:lpstr>
      <vt:lpstr>'Los 1_Bonn'!Drucktitel</vt:lpstr>
    </vt:vector>
  </TitlesOfParts>
  <Company>Zukunft – Umwelt – Gesellschaft (ZUG) gGmbH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Cornelia Schulte</dc:creator>
  <cp:lastModifiedBy>Silke Matusch</cp:lastModifiedBy>
  <cp:lastPrinted>2023-03-24T14:25:43Z</cp:lastPrinted>
  <dcterms:created xsi:type="dcterms:W3CDTF">2019-12-13T10:19:43Z</dcterms:created>
  <dcterms:modified xsi:type="dcterms:W3CDTF">2026-10-26T10:41:28Z</dcterms:modified>
</cp:coreProperties>
</file>