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ZSE-II\II1\ZVS_II_5\HSD\01_Ausschreibungen\2026\SPK-2026-00131_Technischer Betrieb Pergamonmuseum\02_Vergabeunterlagen\"/>
    </mc:Choice>
  </mc:AlternateContent>
  <xr:revisionPtr revIDLastSave="0" documentId="14_{851E7F51-28DB-4BA0-854A-049C7928161F}" xr6:coauthVersionLast="47" xr6:coauthVersionMax="47" xr10:uidLastSave="{00000000-0000-0000-0000-000000000000}"/>
  <bookViews>
    <workbookView xWindow="-120" yWindow="-120" windowWidth="29040" windowHeight="15720" xr2:uid="{2B1DCEA5-9A13-44B0-80AC-6DC281DDD56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51" i="1" l="1"/>
  <c r="P51" i="1" s="1"/>
  <c r="M50" i="1"/>
  <c r="P50" i="1" s="1"/>
  <c r="M49" i="1"/>
  <c r="P49" i="1" s="1"/>
  <c r="P47" i="1"/>
  <c r="S47" i="1" s="1"/>
  <c r="O47" i="1"/>
  <c r="P46" i="1"/>
  <c r="S46" i="1" s="1"/>
  <c r="O46" i="1"/>
  <c r="P45" i="1"/>
  <c r="P44" i="1"/>
  <c r="S44" i="1" s="1"/>
  <c r="V44" i="1" s="1"/>
  <c r="P43" i="1"/>
  <c r="P42" i="1"/>
  <c r="P41" i="1"/>
  <c r="S41" i="1" s="1"/>
  <c r="O41" i="1"/>
  <c r="P40" i="1"/>
  <c r="S40" i="1" s="1"/>
  <c r="O40" i="1"/>
  <c r="P39" i="1"/>
  <c r="O38" i="1"/>
  <c r="P38" i="1"/>
  <c r="P37" i="1"/>
  <c r="P36" i="1"/>
  <c r="P35" i="1"/>
  <c r="P34" i="1"/>
  <c r="P33" i="1"/>
  <c r="S33" i="1" s="1"/>
  <c r="O33" i="1"/>
  <c r="P32" i="1"/>
  <c r="S32" i="1" s="1"/>
  <c r="O32" i="1"/>
  <c r="P29" i="1"/>
  <c r="S29" i="1" s="1"/>
  <c r="O29" i="1"/>
  <c r="P28" i="1"/>
  <c r="S28" i="1" s="1"/>
  <c r="O28" i="1"/>
  <c r="S27" i="1"/>
  <c r="V27" i="1" s="1"/>
  <c r="X27" i="1" s="1"/>
  <c r="R27" i="1"/>
  <c r="P27" i="1"/>
  <c r="O27" i="1"/>
  <c r="P26" i="1"/>
  <c r="S26" i="1" s="1"/>
  <c r="O26" i="1"/>
  <c r="P25" i="1"/>
  <c r="S25" i="1" s="1"/>
  <c r="O25" i="1"/>
  <c r="P24" i="1"/>
  <c r="S24" i="1" s="1"/>
  <c r="O24" i="1"/>
  <c r="S23" i="1"/>
  <c r="V23" i="1" s="1"/>
  <c r="X23" i="1" s="1"/>
  <c r="P23" i="1"/>
  <c r="R23" i="1" s="1"/>
  <c r="O23" i="1"/>
  <c r="S22" i="1"/>
  <c r="V22" i="1" s="1"/>
  <c r="X22" i="1" s="1"/>
  <c r="R22" i="1"/>
  <c r="P22" i="1"/>
  <c r="O22" i="1"/>
  <c r="P21" i="1"/>
  <c r="S21" i="1" s="1"/>
  <c r="O21" i="1"/>
  <c r="P20" i="1"/>
  <c r="S20" i="1" s="1"/>
  <c r="O20" i="1"/>
  <c r="S19" i="1"/>
  <c r="V19" i="1" s="1"/>
  <c r="X19" i="1" s="1"/>
  <c r="R19" i="1"/>
  <c r="P19" i="1"/>
  <c r="O19" i="1"/>
  <c r="P18" i="1"/>
  <c r="S18" i="1" s="1"/>
  <c r="O18" i="1"/>
  <c r="P17" i="1"/>
  <c r="S17" i="1" s="1"/>
  <c r="O17" i="1"/>
  <c r="P16" i="1"/>
  <c r="S16" i="1" s="1"/>
  <c r="O16" i="1"/>
  <c r="S15" i="1"/>
  <c r="V15" i="1" s="1"/>
  <c r="X15" i="1" s="1"/>
  <c r="P15" i="1"/>
  <c r="R15" i="1" s="1"/>
  <c r="O15" i="1"/>
  <c r="S14" i="1"/>
  <c r="V14" i="1" s="1"/>
  <c r="X14" i="1" s="1"/>
  <c r="R14" i="1"/>
  <c r="P14" i="1"/>
  <c r="O14" i="1"/>
  <c r="X13" i="1"/>
  <c r="L12" i="1"/>
  <c r="L11" i="1"/>
  <c r="L10" i="1"/>
  <c r="L54" i="1" s="1"/>
  <c r="V20" i="1" l="1"/>
  <c r="X20" i="1" s="1"/>
  <c r="U20" i="1"/>
  <c r="U16" i="1"/>
  <c r="V16" i="1"/>
  <c r="X16" i="1" s="1"/>
  <c r="U25" i="1"/>
  <c r="V25" i="1"/>
  <c r="X25" i="1" s="1"/>
  <c r="V26" i="1"/>
  <c r="X26" i="1" s="1"/>
  <c r="U26" i="1"/>
  <c r="V18" i="1"/>
  <c r="X18" i="1" s="1"/>
  <c r="U18" i="1"/>
  <c r="V21" i="1"/>
  <c r="X21" i="1" s="1"/>
  <c r="U21" i="1"/>
  <c r="U17" i="1"/>
  <c r="V17" i="1"/>
  <c r="X17" i="1" s="1"/>
  <c r="V28" i="1"/>
  <c r="X28" i="1" s="1"/>
  <c r="U28" i="1"/>
  <c r="V24" i="1"/>
  <c r="X24" i="1" s="1"/>
  <c r="U24" i="1"/>
  <c r="V29" i="1"/>
  <c r="X29" i="1" s="1"/>
  <c r="U29" i="1"/>
  <c r="U15" i="1"/>
  <c r="R21" i="1"/>
  <c r="U23" i="1"/>
  <c r="R29" i="1"/>
  <c r="U14" i="1"/>
  <c r="R20" i="1"/>
  <c r="U22" i="1"/>
  <c r="R28" i="1"/>
  <c r="R18" i="1"/>
  <c r="R26" i="1"/>
  <c r="R17" i="1"/>
  <c r="U19" i="1"/>
  <c r="R25" i="1"/>
  <c r="U27" i="1"/>
  <c r="R24" i="1"/>
  <c r="R16" i="1"/>
  <c r="R39" i="1"/>
  <c r="S39" i="1"/>
  <c r="V41" i="1"/>
  <c r="X41" i="1" s="1"/>
  <c r="U41" i="1"/>
  <c r="V32" i="1"/>
  <c r="X32" i="1" s="1"/>
  <c r="U32" i="1"/>
  <c r="R45" i="1"/>
  <c r="S45" i="1"/>
  <c r="S36" i="1"/>
  <c r="R36" i="1"/>
  <c r="S49" i="1"/>
  <c r="R49" i="1"/>
  <c r="S35" i="1"/>
  <c r="R35" i="1"/>
  <c r="V47" i="1"/>
  <c r="X47" i="1" s="1"/>
  <c r="U47" i="1"/>
  <c r="S42" i="1"/>
  <c r="R42" i="1"/>
  <c r="V33" i="1"/>
  <c r="X33" i="1" s="1"/>
  <c r="U33" i="1"/>
  <c r="S37" i="1"/>
  <c r="R37" i="1"/>
  <c r="V46" i="1"/>
  <c r="X46" i="1" s="1"/>
  <c r="U46" i="1"/>
  <c r="S50" i="1"/>
  <c r="R50" i="1"/>
  <c r="V40" i="1"/>
  <c r="X40" i="1" s="1"/>
  <c r="U40" i="1"/>
  <c r="S43" i="1"/>
  <c r="R43" i="1"/>
  <c r="S34" i="1"/>
  <c r="R34" i="1"/>
  <c r="R38" i="1"/>
  <c r="S38" i="1"/>
  <c r="S51" i="1"/>
  <c r="R51" i="1"/>
  <c r="R32" i="1"/>
  <c r="O34" i="1"/>
  <c r="R40" i="1"/>
  <c r="O42" i="1"/>
  <c r="R46" i="1"/>
  <c r="O49" i="1"/>
  <c r="R33" i="1"/>
  <c r="O35" i="1"/>
  <c r="R41" i="1"/>
  <c r="O43" i="1"/>
  <c r="R47" i="1"/>
  <c r="O50" i="1"/>
  <c r="O36" i="1"/>
  <c r="O51" i="1"/>
  <c r="O37" i="1"/>
  <c r="O39" i="1"/>
  <c r="O45" i="1"/>
  <c r="R54" i="1" l="1"/>
  <c r="O54" i="1"/>
  <c r="U51" i="1"/>
  <c r="V51" i="1"/>
  <c r="X51" i="1" s="1"/>
  <c r="V38" i="1"/>
  <c r="X38" i="1" s="1"/>
  <c r="U38" i="1"/>
  <c r="V34" i="1"/>
  <c r="X34" i="1" s="1"/>
  <c r="U34" i="1"/>
  <c r="V42" i="1"/>
  <c r="X42" i="1" s="1"/>
  <c r="U42" i="1"/>
  <c r="U36" i="1"/>
  <c r="V36" i="1"/>
  <c r="X36" i="1" s="1"/>
  <c r="V39" i="1"/>
  <c r="X39" i="1" s="1"/>
  <c r="U39" i="1"/>
  <c r="V45" i="1"/>
  <c r="X45" i="1" s="1"/>
  <c r="U45" i="1"/>
  <c r="V35" i="1"/>
  <c r="X35" i="1" s="1"/>
  <c r="U35" i="1"/>
  <c r="V50" i="1"/>
  <c r="X50" i="1" s="1"/>
  <c r="U50" i="1"/>
  <c r="V49" i="1"/>
  <c r="X49" i="1" s="1"/>
  <c r="U49" i="1"/>
  <c r="V43" i="1"/>
  <c r="X43" i="1" s="1"/>
  <c r="U43" i="1"/>
  <c r="V37" i="1"/>
  <c r="X37" i="1" s="1"/>
  <c r="U37" i="1"/>
  <c r="X54" i="1" l="1"/>
  <c r="U54" i="1"/>
  <c r="L55" i="1" l="1"/>
</calcChain>
</file>

<file path=xl/sharedStrings.xml><?xml version="1.0" encoding="utf-8"?>
<sst xmlns="http://schemas.openxmlformats.org/spreadsheetml/2006/main" count="260" uniqueCount="165">
  <si>
    <t>Preisblatt / Leistungsverzeichnis</t>
  </si>
  <si>
    <t>Preisanpassung pro Jahr in %</t>
  </si>
  <si>
    <t>Vergabenummer</t>
  </si>
  <si>
    <t>Technik</t>
  </si>
  <si>
    <t>OZ</t>
  </si>
  <si>
    <t>Typ *</t>
  </si>
  <si>
    <t>Bezeichnung *</t>
  </si>
  <si>
    <t>Menge ¹</t>
  </si>
  <si>
    <t>Einheit ¹</t>
  </si>
  <si>
    <t>Beginn</t>
  </si>
  <si>
    <t>Ende</t>
  </si>
  <si>
    <t>Beschreibung</t>
  </si>
  <si>
    <t>Anmerkung Wertung</t>
  </si>
  <si>
    <t>Menge 2026</t>
  </si>
  <si>
    <t>Einzelpreis 2026</t>
  </si>
  <si>
    <t>Jahr 2026</t>
  </si>
  <si>
    <t>Menge 2027</t>
  </si>
  <si>
    <t>Einzelpreis 2027</t>
  </si>
  <si>
    <t>Jahr 2027</t>
  </si>
  <si>
    <t>Menge 2028</t>
  </si>
  <si>
    <t>Einzelpreis 2028</t>
  </si>
  <si>
    <t>Jahr 2028</t>
  </si>
  <si>
    <t>Menge 2029</t>
  </si>
  <si>
    <t>Einzelpreis 2029</t>
  </si>
  <si>
    <t>Jahr 2029</t>
  </si>
  <si>
    <t>Menge 2030</t>
  </si>
  <si>
    <t>Einzelpreis 2030</t>
  </si>
  <si>
    <t>Jahr 2030</t>
  </si>
  <si>
    <t>Ordnungszahl, nach der die Baumstruktur gebildet wird</t>
  </si>
  <si>
    <t>Einer der Werte: 
Gruppe, Leistung, Alternative, Option</t>
  </si>
  <si>
    <t>Menge der zu beschaffenden Leistung / Option</t>
  </si>
  <si>
    <t>Mengeneinheit der zu beschaffenden Leistung / Option 
(z. B. St., Tonne, m)</t>
  </si>
  <si>
    <t>Datum für den Beginn der Ausführung</t>
  </si>
  <si>
    <t>Datum für das Ende der Ausführung</t>
  </si>
  <si>
    <t>Preis pro Einheit der zu beschaffenden Leistung / Option</t>
  </si>
  <si>
    <t>3</t>
  </si>
  <si>
    <t>Gruppe</t>
  </si>
  <si>
    <t>Einmalige Leistungen</t>
  </si>
  <si>
    <t>3.1</t>
  </si>
  <si>
    <t>Leistung</t>
  </si>
  <si>
    <t>Implementierung</t>
  </si>
  <si>
    <t>psch</t>
  </si>
  <si>
    <t>Einrichtung der organisatorischen und technischen Voraussetzungen für den Betriebsstart.</t>
  </si>
  <si>
    <t>nur Wertung in 2026</t>
  </si>
  <si>
    <t>3.1.4</t>
  </si>
  <si>
    <t>Aufbau von Strukturen und Vorgaben, IT-Integration</t>
  </si>
  <si>
    <t>Einrichtung von CAFM-System, Kommunikations- und Berichtsroutinen.</t>
  </si>
  <si>
    <t>3.1.5</t>
  </si>
  <si>
    <t>Datenaufnahme und Datenabgleich</t>
  </si>
  <si>
    <t>Erfassung und Abgleich technischer Bestandsdaten nach CAFM-Connect.</t>
  </si>
  <si>
    <t>3.2</t>
  </si>
  <si>
    <t>Explementierung</t>
  </si>
  <si>
    <t>Geordnete Rückführung der Leistungen zum Vertragsende. Parallel zu den letzten 2 Monaten des Regelbetriebs.</t>
  </si>
  <si>
    <t>nur Wertung in 2030</t>
  </si>
  <si>
    <t>4.1</t>
  </si>
  <si>
    <t>Objektbetrieb leiten: Objektmanagement</t>
  </si>
  <si>
    <t>psch/pro Monat</t>
  </si>
  <si>
    <t>Leitung und Koordination des technischen und infrastrukturellen Betriebs.</t>
  </si>
  <si>
    <t>4.2</t>
  </si>
  <si>
    <t>Energiemanagement im Objektmanagement</t>
  </si>
  <si>
    <t>Erfassung und Analyse von Energieverbräuchen und Effizienzmaßnahmen.</t>
  </si>
  <si>
    <t>4.3</t>
  </si>
  <si>
    <t>Vertrags- und Gewährleistungsmanagement</t>
  </si>
  <si>
    <t>Erfassung und Nachverfolgung von Gewährleistungsmängeln im CAFM-System.</t>
  </si>
  <si>
    <t>4.5.1</t>
  </si>
  <si>
    <t>CAFM-System bereitstellen und anwenden (System des AN)</t>
  </si>
  <si>
    <t>Einrichtung und Nutzung des CAFM-Systems zur Steuerung aller FM-Prozesse.</t>
  </si>
  <si>
    <t>4.5.2</t>
  </si>
  <si>
    <t>Option</t>
  </si>
  <si>
    <t>Unterstützung bei Integration des AG-Systems</t>
  </si>
  <si>
    <t>Mitwirkung bei Migration und Schnittstellenabstimmung zum AG-System.
Einmalleistung.</t>
  </si>
  <si>
    <t>nur Wertung in 2027</t>
  </si>
  <si>
    <t>4.5.3.1</t>
  </si>
  <si>
    <t>Kosten für Datenintegration und Doppelpflege</t>
  </si>
  <si>
    <t>Initiale Datenübertragung in das AG-System.
Einmalleistung.</t>
  </si>
  <si>
    <t>4.5.3.2</t>
  </si>
  <si>
    <t>Monatliche Mehrkosten für Doppelpflege (Parallelbetrieb)</t>
  </si>
  <si>
    <t>Laufende Synchronisierung zwischen AN- und AG-System.</t>
  </si>
  <si>
    <t>4.6</t>
  </si>
  <si>
    <t>(Bestands-)Dokumentationen</t>
  </si>
  <si>
    <t>Digitale Führung und Pflege der Bestands- und Betriebsdokumentation.</t>
  </si>
  <si>
    <t>4.6.3</t>
  </si>
  <si>
    <t>Reporting durchführen und Datenaustausch</t>
  </si>
  <si>
    <t>Erstellung regelmäßiger Reports und Betreibererklärungen.</t>
  </si>
  <si>
    <t>4.7</t>
  </si>
  <si>
    <t>Brandschutz sicherstellen (Brandschutzbeauftragter)</t>
  </si>
  <si>
    <t>Wahrnehmung der Aufgaben des Brandschutzbeauftragten.</t>
  </si>
  <si>
    <t>5.3</t>
  </si>
  <si>
    <t>Betriebsführung</t>
  </si>
  <si>
    <t>Operativer Betrieb der technischen Anlagen im Regelbetrieb.</t>
  </si>
  <si>
    <t>5.3.1</t>
  </si>
  <si>
    <t>Aufzugswärterleistungen</t>
  </si>
  <si>
    <t>Aufzugswärterleistungen nach BetrSichV / TRBS 3121 (Sicht- und Funktionsprüfungen, Notruftests, Führung des Aufzugsbuchs). Die Aufzugsbefreiung ist nicht Bestandteil des AN-Umfangs und wird durch einen vom AG separat gebundenen Dienstleister erbracht; der AN unterstützt vor Ort.</t>
  </si>
  <si>
    <t>5.3.2</t>
  </si>
  <si>
    <t>Fremdfirmenkoordination</t>
  </si>
  <si>
    <t>Organisation und Überwachung externer Dienstleister im Objekt.</t>
  </si>
  <si>
    <t>5.3.4</t>
  </si>
  <si>
    <t>Gestellung Techniker für Veranstaltungen</t>
  </si>
  <si>
    <t>Std</t>
  </si>
  <si>
    <t>First-Level-Support TGA während Veranstaltungen (Theodor-Wiegand-Saal, Tempietto, Altarsaal, Mschattasaal, Stehempfänge). Stundenverrechnungssatz exkl. Zuschläge (vgl. 7.2).</t>
  </si>
  <si>
    <t>5.4</t>
  </si>
  <si>
    <t>Prüfung durch Sachverständige und Sachkundige</t>
  </si>
  <si>
    <t>Koordination Prüfung durch Sachverständige und Sachkundige</t>
  </si>
  <si>
    <t>5.5.3</t>
  </si>
  <si>
    <t>Störmeldungen (First-Level-Support)</t>
  </si>
  <si>
    <t>First-Level-Support: Erreichbarkeit rund um die Uhr, Erstdiagnose sowie Erstmaßnahmen im Rahmen des Bedienens, Schaltens, Steuerns und Regelns der Anlagen. Anlageneingriffe erfolgen durch die AG-seitig gebundenen Errichter.</t>
  </si>
  <si>
    <t>7.</t>
  </si>
  <si>
    <t>Zusätzliche Leistungen</t>
  </si>
  <si>
    <t>Erbringung optionaler oder bedarfsabhängiger Leistungen.</t>
  </si>
  <si>
    <t>7.1</t>
  </si>
  <si>
    <t>Stundensätze</t>
  </si>
  <si>
    <t>Bereitstellung von Fachpersonal für Zusatzleistungen, inkl. aller Nebenkosten und Zuschlagssätze für Nacht-, Sonn- und Feiertagsarbeit.</t>
  </si>
  <si>
    <t>7.1.2</t>
  </si>
  <si>
    <t>Objektleiter</t>
  </si>
  <si>
    <t xml:space="preserve">Stundenverrechnungssatz </t>
  </si>
  <si>
    <t>7.1.3</t>
  </si>
  <si>
    <t>Energiemanager</t>
  </si>
  <si>
    <t>7.1.4</t>
  </si>
  <si>
    <t>Brandschutzbeauftragter</t>
  </si>
  <si>
    <t>7.1.5</t>
  </si>
  <si>
    <t>Haustechniker Elektro</t>
  </si>
  <si>
    <t>7.1.6</t>
  </si>
  <si>
    <t>Haustechniker HLSK</t>
  </si>
  <si>
    <t>7.1.7</t>
  </si>
  <si>
    <t>Servicetechniker Elektro</t>
  </si>
  <si>
    <t>7.1.8</t>
  </si>
  <si>
    <t>Servicetechniker HLSK</t>
  </si>
  <si>
    <t>7.1.9</t>
  </si>
  <si>
    <t>Servicetechniker Sicherheitstechnik</t>
  </si>
  <si>
    <t>7.1.10</t>
  </si>
  <si>
    <t>Projektleiter / Ingenieur Sonderleistungen</t>
  </si>
  <si>
    <t>7.1.11</t>
  </si>
  <si>
    <t>psch/Einsatz</t>
  </si>
  <si>
    <t>7.1.22</t>
  </si>
  <si>
    <t>Scherenarbeitsbühne (innen, elektrisch) bis 9 m Arbeitshöhe,</t>
  </si>
  <si>
    <t>Tagessatz, einschl. Transport, Bedienung, An- und Abfahrt, Rüstzeiten und Sicherheitsunterweisung</t>
  </si>
  <si>
    <t>7.1.23</t>
  </si>
  <si>
    <t>7.2</t>
  </si>
  <si>
    <t>Zuschläge</t>
  </si>
  <si>
    <t>7.2.1</t>
  </si>
  <si>
    <t>Zuschlag für Sonntagsarbeit [%]</t>
  </si>
  <si>
    <t>Prozent</t>
  </si>
  <si>
    <t>über Tarif nachzuweisen. Keine Wertung</t>
  </si>
  <si>
    <t>7.2.2</t>
  </si>
  <si>
    <t>Zuschlag für Feiertagsarbeit [%]</t>
  </si>
  <si>
    <t>7.2.3</t>
  </si>
  <si>
    <t>Zuschlag für Nachtarbeit [%]</t>
  </si>
  <si>
    <t>7.3</t>
  </si>
  <si>
    <t>Ersatzteilvergütung</t>
  </si>
  <si>
    <t>Vergütung von Ersatzteilen inkl. Handlingsaufschlag.</t>
  </si>
  <si>
    <t>7.3.1</t>
  </si>
  <si>
    <t>Handlingsaufschlag auf Ersatzteile kleiner 500 Euro</t>
  </si>
  <si>
    <t>Anzahl erwartete Angebote pro 12 Monate (in Spalte D) x Handlingsaufschlag</t>
  </si>
  <si>
    <t xml:space="preserve">Wertung Handlingsfee in % x 20 Angebote für 12 Monate zu je 500 Euro </t>
  </si>
  <si>
    <t>7.3.2</t>
  </si>
  <si>
    <t>Handlingsaufschlag auf Ersatzteile kleiner 1.000 Euro</t>
  </si>
  <si>
    <t xml:space="preserve">Wertung Handlingsfee in % x 15 Angebote für 12 Monate zu je 1.000 Euro </t>
  </si>
  <si>
    <t>7.3.3</t>
  </si>
  <si>
    <t>Handlingsaufschlag auf Ersatzteile ab 1.000 Euro in</t>
  </si>
  <si>
    <t xml:space="preserve">Wertung Handlingsfee in % x 10 Angebote für 12 Monate zu je 2.500 Euro </t>
  </si>
  <si>
    <t>Wertungssumme pro Jahr</t>
  </si>
  <si>
    <t>Wertungssumme gesamt</t>
  </si>
  <si>
    <t xml:space="preserve">Anfahrt </t>
  </si>
  <si>
    <t>Teleskop- oder Gelenkarmbühne (mit Schwenkarm) bis 25 m Arbeitshöhe</t>
  </si>
  <si>
    <t>SPK-2026-00131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</si>
</sst>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_-* #,##0.00_-;\-* #,##0.00_-;_-* \-??_-;_-@_-"/>
    <numFmt numFmtId="166" formatCode="#,##0.00\ _€"/>
    <numFmt numFmtId="167" formatCode="m/d/yyyy"/>
  </numFmts>
  <fonts count="6" x14ac:knownFonts="1">
    <font>
      <sz val="11"/>
      <color theme="1"/>
      <name val="Aptos Narrow"/>
      <family val="2"/>
      <scheme val="minor"/>
    </font>
    <font>
      <b/>
      <sz val="14"/>
      <name val="Arial"/>
      <family val="2"/>
      <charset val="1"/>
    </font>
    <font>
      <sz val="8"/>
      <name val="Arial"/>
      <family val="2"/>
      <charset val="1"/>
    </font>
    <font>
      <b/>
      <sz val="10"/>
      <name val="Arial"/>
      <family val="2"/>
      <charset val="1"/>
    </font>
    <font>
      <b/>
      <sz val="11"/>
      <color theme="1"/>
      <name val="Calibri"/>
      <family val="2"/>
      <charset val="1"/>
    </font>
    <font>
      <sz val="6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C00"/>
        <bgColor rgb="FFFFC000"/>
      </patternFill>
    </fill>
    <fill>
      <patternFill patternType="solid">
        <fgColor rgb="FFFFC000"/>
        <b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vertical="center"/>
    </xf>
    <xf numFmtId="1" fontId="0" fillId="0" borderId="0" xfId="0" applyNumberFormat="1" applyAlignment="1">
      <alignment vertical="center"/>
    </xf>
    <xf numFmtId="49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vertical="center"/>
    </xf>
    <xf numFmtId="165" fontId="4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top" wrapText="1"/>
    </xf>
    <xf numFmtId="2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6" fontId="5" fillId="0" borderId="0" xfId="0" applyNumberFormat="1" applyFont="1" applyAlignment="1">
      <alignment vertical="top" wrapText="1"/>
    </xf>
    <xf numFmtId="165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/>
    </xf>
    <xf numFmtId="16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horizontal="center" vertical="top"/>
    </xf>
    <xf numFmtId="166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  <xf numFmtId="0" fontId="4" fillId="0" borderId="0" xfId="0" applyFont="1" applyAlignment="1">
      <alignment horizontal="right" vertical="center"/>
    </xf>
    <xf numFmtId="167" fontId="0" fillId="0" borderId="0" xfId="0" applyNumberFormat="1" applyAlignment="1">
      <alignment vertical="top"/>
    </xf>
    <xf numFmtId="49" fontId="3" fillId="0" borderId="0" xfId="0" applyNumberFormat="1" applyFont="1" applyAlignment="1">
      <alignment horizontal="left" vertical="center"/>
    </xf>
    <xf numFmtId="49" fontId="1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166" fontId="0" fillId="3" borderId="0" xfId="0" applyNumberFormat="1" applyFill="1" applyAlignment="1" applyProtection="1">
      <alignment vertical="top"/>
      <protection locked="0"/>
    </xf>
    <xf numFmtId="9" fontId="0" fillId="3" borderId="0" xfId="0" applyNumberFormat="1" applyFill="1" applyAlignment="1" applyProtection="1">
      <alignment vertical="top"/>
      <protection locked="0"/>
    </xf>
    <xf numFmtId="9" fontId="0" fillId="3" borderId="0" xfId="0" applyNumberFormat="1" applyFill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3937-B938-43BB-A835-474A00CB661F}">
  <dimension ref="A1:AC60"/>
  <sheetViews>
    <sheetView tabSelected="1" topLeftCell="D1" workbookViewId="0">
      <selection activeCell="N51" sqref="N51"/>
    </sheetView>
  </sheetViews>
  <sheetFormatPr baseColWidth="10" defaultRowHeight="15" x14ac:dyDescent="0.25"/>
  <cols>
    <col min="1" max="1" width="10.28515625" bestFit="1" customWidth="1"/>
    <col min="2" max="2" width="9.140625" bestFit="1" customWidth="1"/>
    <col min="3" max="3" width="32.140625" customWidth="1"/>
    <col min="4" max="4" width="7.42578125" customWidth="1"/>
    <col min="5" max="5" width="15.42578125" customWidth="1"/>
    <col min="6" max="6" width="10.5703125" bestFit="1" customWidth="1"/>
    <col min="7" max="7" width="11.28515625" customWidth="1"/>
    <col min="8" max="8" width="61.42578125" customWidth="1"/>
    <col min="9" max="9" width="34.28515625" bestFit="1" customWidth="1"/>
    <col min="10" max="10" width="22.28515625" bestFit="1" customWidth="1"/>
    <col min="11" max="11" width="15" bestFit="1" customWidth="1"/>
    <col min="12" max="12" width="10.28515625" bestFit="1" customWidth="1"/>
    <col min="13" max="13" width="25.5703125" bestFit="1" customWidth="1"/>
    <col min="14" max="14" width="16.28515625" bestFit="1" customWidth="1"/>
    <col min="15" max="15" width="10.28515625" bestFit="1" customWidth="1"/>
    <col min="16" max="16" width="12.140625" bestFit="1" customWidth="1"/>
    <col min="17" max="17" width="16.28515625" bestFit="1" customWidth="1"/>
    <col min="18" max="18" width="10.28515625" bestFit="1" customWidth="1"/>
    <col min="19" max="19" width="12.140625" bestFit="1" customWidth="1"/>
    <col min="20" max="20" width="16.28515625" bestFit="1" customWidth="1"/>
    <col min="21" max="21" width="10.28515625" bestFit="1" customWidth="1"/>
    <col min="22" max="22" width="12.140625" bestFit="1" customWidth="1"/>
    <col min="23" max="23" width="16.28515625" bestFit="1" customWidth="1"/>
    <col min="24" max="24" width="10.28515625" bestFit="1" customWidth="1"/>
  </cols>
  <sheetData>
    <row r="1" spans="1:29" x14ac:dyDescent="0.25">
      <c r="A1" s="44" t="s">
        <v>0</v>
      </c>
      <c r="B1" s="44"/>
      <c r="C1" s="44"/>
      <c r="D1" s="44"/>
      <c r="E1" s="44"/>
      <c r="F1" s="44"/>
      <c r="G1" s="45"/>
      <c r="H1" s="45"/>
      <c r="I1" s="45"/>
      <c r="J1" s="1"/>
      <c r="K1" s="1"/>
      <c r="L1" s="2"/>
      <c r="M1" s="3" t="s">
        <v>1</v>
      </c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3"/>
      <c r="Z1" s="3"/>
      <c r="AA1" s="3"/>
      <c r="AB1" s="3"/>
      <c r="AC1" s="3"/>
    </row>
    <row r="2" spans="1:29" x14ac:dyDescent="0.25">
      <c r="A2" s="44"/>
      <c r="B2" s="44"/>
      <c r="C2" s="44"/>
      <c r="D2" s="44"/>
      <c r="E2" s="44"/>
      <c r="F2" s="44"/>
      <c r="G2" s="46"/>
      <c r="H2" s="46"/>
      <c r="I2" s="46"/>
      <c r="J2" s="5"/>
      <c r="K2" s="5"/>
      <c r="L2" s="2"/>
      <c r="M2" s="6">
        <v>2027</v>
      </c>
      <c r="N2" s="6">
        <v>2028</v>
      </c>
      <c r="O2" s="6">
        <v>2029</v>
      </c>
      <c r="P2" s="6">
        <v>2030</v>
      </c>
      <c r="Q2" s="4"/>
      <c r="R2" s="2"/>
      <c r="S2" s="2"/>
      <c r="T2" s="2"/>
      <c r="U2" s="2"/>
      <c r="V2" s="2"/>
      <c r="W2" s="2"/>
      <c r="X2" s="2"/>
      <c r="Y2" s="3"/>
      <c r="Z2" s="3"/>
      <c r="AA2" s="3"/>
      <c r="AB2" s="3"/>
      <c r="AC2" s="3"/>
    </row>
    <row r="3" spans="1:29" x14ac:dyDescent="0.25">
      <c r="A3" s="43" t="s">
        <v>2</v>
      </c>
      <c r="B3" s="43"/>
      <c r="C3" s="7" t="s">
        <v>164</v>
      </c>
      <c r="D3" s="8"/>
      <c r="E3" s="7"/>
      <c r="F3" s="9"/>
      <c r="G3" s="47"/>
      <c r="H3" s="47"/>
      <c r="I3" s="47"/>
      <c r="J3" s="3"/>
      <c r="K3" s="3"/>
      <c r="L3" s="2" t="s">
        <v>3</v>
      </c>
      <c r="M3" s="51"/>
      <c r="N3" s="51"/>
      <c r="O3" s="51"/>
      <c r="P3" s="51"/>
      <c r="Q3" s="2"/>
      <c r="R3" s="2"/>
      <c r="S3" s="2"/>
      <c r="T3" s="2"/>
      <c r="U3" s="2"/>
      <c r="V3" s="2"/>
      <c r="W3" s="2"/>
      <c r="X3" s="2"/>
      <c r="Y3" s="3"/>
      <c r="Z3" s="3"/>
      <c r="AA3" s="3"/>
      <c r="AB3" s="3"/>
      <c r="AC3" s="3"/>
    </row>
    <row r="4" spans="1:29" x14ac:dyDescent="0.25">
      <c r="A4" s="43"/>
      <c r="B4" s="43"/>
      <c r="C4" s="48"/>
      <c r="D4" s="48"/>
      <c r="E4" s="48"/>
      <c r="F4" s="48"/>
      <c r="G4" s="1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1"/>
      <c r="T4" s="3"/>
      <c r="U4" s="11"/>
      <c r="V4" s="11"/>
      <c r="W4" s="11"/>
      <c r="X4" s="3"/>
      <c r="Y4" s="3"/>
      <c r="Z4" s="3"/>
      <c r="AA4" s="3"/>
      <c r="AB4" s="3"/>
      <c r="AC4" s="3"/>
    </row>
    <row r="5" spans="1:29" x14ac:dyDescent="0.25">
      <c r="A5" s="43"/>
      <c r="B5" s="43"/>
      <c r="C5" s="12"/>
      <c r="D5" s="12"/>
      <c r="E5" s="12"/>
      <c r="F5" s="13"/>
      <c r="G5" s="13"/>
      <c r="H5" s="12"/>
      <c r="I5" s="12"/>
      <c r="J5" s="3"/>
      <c r="K5" s="14"/>
      <c r="L5" s="2"/>
      <c r="M5" s="3"/>
      <c r="N5" s="3"/>
      <c r="O5" s="3"/>
      <c r="P5" s="3"/>
      <c r="Q5" s="3"/>
      <c r="R5" s="11"/>
      <c r="S5" s="11"/>
      <c r="T5" s="11"/>
      <c r="U5" s="11"/>
      <c r="V5" s="11"/>
      <c r="W5" s="11"/>
      <c r="X5" s="11"/>
      <c r="Y5" s="3"/>
      <c r="Z5" s="3"/>
      <c r="AA5" s="3"/>
      <c r="AB5" s="3"/>
      <c r="AC5" s="3"/>
    </row>
    <row r="6" spans="1:29" x14ac:dyDescent="0.25">
      <c r="A6" s="15"/>
      <c r="B6" s="15"/>
      <c r="C6" s="16"/>
      <c r="D6" s="17"/>
      <c r="E6" s="15"/>
      <c r="F6" s="10"/>
      <c r="G6" s="10"/>
      <c r="H6" s="16"/>
      <c r="I6" s="17"/>
      <c r="J6" s="17"/>
      <c r="K6" s="17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5">
      <c r="A7" s="18" t="s">
        <v>4</v>
      </c>
      <c r="B7" s="18" t="s">
        <v>5</v>
      </c>
      <c r="C7" s="19" t="s">
        <v>6</v>
      </c>
      <c r="D7" s="20" t="s">
        <v>7</v>
      </c>
      <c r="E7" s="18" t="s">
        <v>8</v>
      </c>
      <c r="F7" s="21" t="s">
        <v>9</v>
      </c>
      <c r="G7" s="21" t="s">
        <v>10</v>
      </c>
      <c r="H7" s="19" t="s">
        <v>11</v>
      </c>
      <c r="I7" s="22" t="s">
        <v>12</v>
      </c>
      <c r="J7" s="22" t="s">
        <v>13</v>
      </c>
      <c r="K7" s="22" t="s">
        <v>14</v>
      </c>
      <c r="L7" s="23" t="s">
        <v>15</v>
      </c>
      <c r="M7" s="23" t="s">
        <v>16</v>
      </c>
      <c r="N7" s="23" t="s">
        <v>17</v>
      </c>
      <c r="O7" s="24" t="s">
        <v>18</v>
      </c>
      <c r="P7" s="24" t="s">
        <v>19</v>
      </c>
      <c r="Q7" s="24" t="s">
        <v>20</v>
      </c>
      <c r="R7" s="24" t="s">
        <v>21</v>
      </c>
      <c r="S7" s="24" t="s">
        <v>22</v>
      </c>
      <c r="T7" s="24" t="s">
        <v>23</v>
      </c>
      <c r="U7" s="24" t="s">
        <v>24</v>
      </c>
      <c r="V7" s="24" t="s">
        <v>25</v>
      </c>
      <c r="W7" s="24" t="s">
        <v>26</v>
      </c>
      <c r="X7" s="24" t="s">
        <v>27</v>
      </c>
      <c r="Y7" s="22"/>
      <c r="Z7" s="22"/>
      <c r="AA7" s="22"/>
      <c r="AB7" s="22"/>
      <c r="AC7" s="22"/>
    </row>
    <row r="8" spans="1:29" ht="33" x14ac:dyDescent="0.25">
      <c r="A8" s="25" t="s">
        <v>28</v>
      </c>
      <c r="B8" s="25" t="s">
        <v>29</v>
      </c>
      <c r="C8" s="25"/>
      <c r="D8" s="26" t="s">
        <v>30</v>
      </c>
      <c r="E8" s="25" t="s">
        <v>31</v>
      </c>
      <c r="F8" s="27" t="s">
        <v>32</v>
      </c>
      <c r="G8" s="27" t="s">
        <v>33</v>
      </c>
      <c r="H8" s="25"/>
      <c r="I8" s="25"/>
      <c r="J8" s="25"/>
      <c r="K8" s="28" t="s">
        <v>34</v>
      </c>
      <c r="L8" s="29"/>
      <c r="M8" s="29"/>
      <c r="N8" s="28" t="s">
        <v>34</v>
      </c>
      <c r="O8" s="29"/>
      <c r="P8" s="29"/>
      <c r="Q8" s="28" t="s">
        <v>34</v>
      </c>
      <c r="R8" s="29"/>
      <c r="S8" s="29"/>
      <c r="T8" s="28" t="s">
        <v>34</v>
      </c>
      <c r="U8" s="29"/>
      <c r="V8" s="29"/>
      <c r="W8" s="28" t="s">
        <v>34</v>
      </c>
      <c r="X8" s="29"/>
      <c r="Y8" s="25"/>
      <c r="Z8" s="25"/>
      <c r="AA8" s="25"/>
      <c r="AB8" s="25"/>
      <c r="AC8" s="25"/>
    </row>
    <row r="9" spans="1:29" x14ac:dyDescent="0.25">
      <c r="A9" s="30" t="s">
        <v>35</v>
      </c>
      <c r="B9" s="30" t="s">
        <v>36</v>
      </c>
      <c r="C9" s="31" t="s">
        <v>37</v>
      </c>
      <c r="D9" s="32"/>
      <c r="E9" s="30"/>
      <c r="F9" s="33"/>
      <c r="G9" s="33"/>
      <c r="H9" s="31"/>
      <c r="I9" s="32"/>
      <c r="J9" s="32"/>
      <c r="K9" s="32"/>
      <c r="L9" s="34"/>
      <c r="M9" s="34"/>
      <c r="N9" s="29"/>
      <c r="O9" s="29"/>
      <c r="P9" s="29"/>
      <c r="Q9" s="29"/>
      <c r="R9" s="29"/>
      <c r="S9" s="29"/>
      <c r="T9" s="29"/>
      <c r="U9" s="29"/>
      <c r="V9" s="29"/>
      <c r="W9" s="29"/>
      <c r="X9" s="35"/>
      <c r="Y9" s="34"/>
      <c r="Z9" s="34"/>
      <c r="AA9" s="34"/>
      <c r="AB9" s="34"/>
      <c r="AC9" s="34"/>
    </row>
    <row r="10" spans="1:29" ht="30" x14ac:dyDescent="0.25">
      <c r="A10" s="30" t="s">
        <v>38</v>
      </c>
      <c r="B10" s="30" t="s">
        <v>39</v>
      </c>
      <c r="C10" s="31" t="s">
        <v>40</v>
      </c>
      <c r="D10" s="32"/>
      <c r="E10" s="30" t="s">
        <v>41</v>
      </c>
      <c r="F10" s="36">
        <v>46327</v>
      </c>
      <c r="G10" s="36">
        <v>46387</v>
      </c>
      <c r="H10" s="31" t="s">
        <v>42</v>
      </c>
      <c r="I10" s="32" t="s">
        <v>43</v>
      </c>
      <c r="J10" s="32">
        <v>1</v>
      </c>
      <c r="K10" s="49"/>
      <c r="L10" s="29">
        <f>K10*J10</f>
        <v>0</v>
      </c>
      <c r="M10" s="29"/>
      <c r="N10" s="29"/>
      <c r="O10" s="29"/>
      <c r="P10" s="29"/>
      <c r="Q10" s="29"/>
      <c r="R10" s="29"/>
      <c r="S10" s="29">
        <v>0</v>
      </c>
      <c r="T10" s="29"/>
      <c r="U10" s="29"/>
      <c r="V10" s="29">
        <v>0</v>
      </c>
      <c r="W10" s="29"/>
      <c r="X10" s="37"/>
      <c r="Y10" s="34"/>
      <c r="Z10" s="34"/>
      <c r="AA10" s="34"/>
      <c r="AB10" s="34"/>
      <c r="AC10" s="34"/>
    </row>
    <row r="11" spans="1:29" ht="30" x14ac:dyDescent="0.25">
      <c r="A11" s="30" t="s">
        <v>44</v>
      </c>
      <c r="B11" s="30" t="s">
        <v>39</v>
      </c>
      <c r="C11" s="31" t="s">
        <v>45</v>
      </c>
      <c r="D11" s="32"/>
      <c r="E11" s="30" t="s">
        <v>41</v>
      </c>
      <c r="F11" s="36">
        <v>46327</v>
      </c>
      <c r="G11" s="36">
        <v>46387</v>
      </c>
      <c r="H11" s="31" t="s">
        <v>46</v>
      </c>
      <c r="I11" s="32" t="s">
        <v>43</v>
      </c>
      <c r="J11" s="32">
        <v>1</v>
      </c>
      <c r="K11" s="49"/>
      <c r="L11" s="29">
        <f t="shared" ref="L11:L12" si="0">K11*J11</f>
        <v>0</v>
      </c>
      <c r="M11" s="29"/>
      <c r="N11" s="29"/>
      <c r="O11" s="29"/>
      <c r="P11" s="29"/>
      <c r="Q11" s="29"/>
      <c r="R11" s="29"/>
      <c r="S11" s="29">
        <v>0</v>
      </c>
      <c r="T11" s="29"/>
      <c r="U11" s="29"/>
      <c r="V11" s="29">
        <v>0</v>
      </c>
      <c r="W11" s="29"/>
      <c r="X11" s="37"/>
      <c r="Y11" s="34"/>
      <c r="Z11" s="34"/>
      <c r="AA11" s="34"/>
      <c r="AB11" s="34"/>
      <c r="AC11" s="34"/>
    </row>
    <row r="12" spans="1:29" ht="30" x14ac:dyDescent="0.25">
      <c r="A12" s="30" t="s">
        <v>47</v>
      </c>
      <c r="B12" s="30" t="s">
        <v>39</v>
      </c>
      <c r="C12" s="31" t="s">
        <v>48</v>
      </c>
      <c r="D12" s="32"/>
      <c r="E12" s="30" t="s">
        <v>41</v>
      </c>
      <c r="F12" s="36">
        <v>46327</v>
      </c>
      <c r="G12" s="36">
        <v>46387</v>
      </c>
      <c r="H12" s="31" t="s">
        <v>49</v>
      </c>
      <c r="I12" s="32" t="s">
        <v>43</v>
      </c>
      <c r="J12" s="32">
        <v>1</v>
      </c>
      <c r="K12" s="49"/>
      <c r="L12" s="29">
        <f t="shared" si="0"/>
        <v>0</v>
      </c>
      <c r="M12" s="29"/>
      <c r="N12" s="29"/>
      <c r="O12" s="29"/>
      <c r="P12" s="29"/>
      <c r="Q12" s="29"/>
      <c r="R12" s="29"/>
      <c r="S12" s="29">
        <v>0</v>
      </c>
      <c r="T12" s="29"/>
      <c r="U12" s="29"/>
      <c r="V12" s="29">
        <v>0</v>
      </c>
      <c r="W12" s="29"/>
      <c r="X12" s="37"/>
      <c r="Y12" s="34"/>
      <c r="Z12" s="34"/>
      <c r="AA12" s="34"/>
      <c r="AB12" s="34"/>
      <c r="AC12" s="34"/>
    </row>
    <row r="13" spans="1:29" ht="30" x14ac:dyDescent="0.25">
      <c r="A13" s="30" t="s">
        <v>50</v>
      </c>
      <c r="B13" s="30" t="s">
        <v>39</v>
      </c>
      <c r="C13" s="31" t="s">
        <v>51</v>
      </c>
      <c r="D13" s="32"/>
      <c r="E13" s="30" t="s">
        <v>41</v>
      </c>
      <c r="F13" s="36">
        <v>47788</v>
      </c>
      <c r="G13" s="36">
        <v>47848</v>
      </c>
      <c r="H13" s="31" t="s">
        <v>52</v>
      </c>
      <c r="I13" s="32" t="s">
        <v>53</v>
      </c>
      <c r="J13" s="32"/>
      <c r="K13" s="38"/>
      <c r="L13" s="29"/>
      <c r="M13" s="29"/>
      <c r="N13" s="29"/>
      <c r="O13" s="29"/>
      <c r="P13" s="29"/>
      <c r="Q13" s="29"/>
      <c r="R13" s="29"/>
      <c r="S13" s="29">
        <v>0</v>
      </c>
      <c r="T13" s="29"/>
      <c r="U13" s="29"/>
      <c r="V13" s="29">
        <v>1</v>
      </c>
      <c r="W13" s="49"/>
      <c r="X13" s="37">
        <f>W13*V13</f>
        <v>0</v>
      </c>
      <c r="Y13" s="34"/>
      <c r="Z13" s="34"/>
      <c r="AA13" s="34"/>
      <c r="AB13" s="34"/>
      <c r="AC13" s="34"/>
    </row>
    <row r="14" spans="1:29" ht="30" x14ac:dyDescent="0.25">
      <c r="A14" s="30" t="s">
        <v>54</v>
      </c>
      <c r="B14" s="30" t="s">
        <v>39</v>
      </c>
      <c r="C14" s="31" t="s">
        <v>55</v>
      </c>
      <c r="D14" s="32"/>
      <c r="E14" s="30" t="s">
        <v>56</v>
      </c>
      <c r="F14" s="36">
        <v>46388</v>
      </c>
      <c r="G14" s="36">
        <v>47848</v>
      </c>
      <c r="H14" s="31" t="s">
        <v>57</v>
      </c>
      <c r="I14" s="32"/>
      <c r="J14" s="32"/>
      <c r="K14" s="38"/>
      <c r="L14" s="29"/>
      <c r="M14" s="29">
        <v>12</v>
      </c>
      <c r="N14" s="49"/>
      <c r="O14" s="37">
        <f t="shared" ref="O14:O50" si="1">N14*M14</f>
        <v>0</v>
      </c>
      <c r="P14" s="37">
        <f t="shared" ref="P14:P29" si="2">M14</f>
        <v>12</v>
      </c>
      <c r="Q14" s="49"/>
      <c r="R14" s="37">
        <f t="shared" ref="R14:R29" si="3">Q14*P14</f>
        <v>0</v>
      </c>
      <c r="S14" s="37">
        <f t="shared" ref="S14:S29" si="4">P14</f>
        <v>12</v>
      </c>
      <c r="T14" s="49"/>
      <c r="U14" s="37">
        <f t="shared" ref="U14:U29" si="5">T14*S14</f>
        <v>0</v>
      </c>
      <c r="V14" s="37">
        <f t="shared" ref="V14:V29" si="6">S14</f>
        <v>12</v>
      </c>
      <c r="W14" s="49"/>
      <c r="X14" s="37">
        <f t="shared" ref="X14:X29" si="7">W14*V14</f>
        <v>0</v>
      </c>
      <c r="Y14" s="34"/>
      <c r="Z14" s="34"/>
      <c r="AA14" s="34"/>
      <c r="AB14" s="34"/>
      <c r="AC14" s="34"/>
    </row>
    <row r="15" spans="1:29" ht="30" x14ac:dyDescent="0.25">
      <c r="A15" s="30" t="s">
        <v>58</v>
      </c>
      <c r="B15" s="30" t="s">
        <v>39</v>
      </c>
      <c r="C15" s="31" t="s">
        <v>59</v>
      </c>
      <c r="D15" s="32"/>
      <c r="E15" s="30" t="s">
        <v>56</v>
      </c>
      <c r="F15" s="36">
        <v>46388</v>
      </c>
      <c r="G15" s="36">
        <v>47848</v>
      </c>
      <c r="H15" s="31" t="s">
        <v>60</v>
      </c>
      <c r="I15" s="32"/>
      <c r="J15" s="32"/>
      <c r="K15" s="38"/>
      <c r="L15" s="29"/>
      <c r="M15" s="29">
        <v>12</v>
      </c>
      <c r="N15" s="49"/>
      <c r="O15" s="37">
        <f t="shared" si="1"/>
        <v>0</v>
      </c>
      <c r="P15" s="37">
        <f t="shared" si="2"/>
        <v>12</v>
      </c>
      <c r="Q15" s="49"/>
      <c r="R15" s="37">
        <f t="shared" si="3"/>
        <v>0</v>
      </c>
      <c r="S15" s="37">
        <f t="shared" si="4"/>
        <v>12</v>
      </c>
      <c r="T15" s="49"/>
      <c r="U15" s="37">
        <f t="shared" si="5"/>
        <v>0</v>
      </c>
      <c r="V15" s="37">
        <f t="shared" si="6"/>
        <v>12</v>
      </c>
      <c r="W15" s="49"/>
      <c r="X15" s="37">
        <f t="shared" si="7"/>
        <v>0</v>
      </c>
      <c r="Y15" s="34"/>
      <c r="Z15" s="34"/>
      <c r="AA15" s="34"/>
      <c r="AB15" s="34"/>
      <c r="AC15" s="34"/>
    </row>
    <row r="16" spans="1:29" ht="30" x14ac:dyDescent="0.25">
      <c r="A16" s="30" t="s">
        <v>61</v>
      </c>
      <c r="B16" s="30" t="s">
        <v>39</v>
      </c>
      <c r="C16" s="31" t="s">
        <v>62</v>
      </c>
      <c r="D16" s="32"/>
      <c r="E16" s="30" t="s">
        <v>56</v>
      </c>
      <c r="F16" s="36">
        <v>46388</v>
      </c>
      <c r="G16" s="36">
        <v>47848</v>
      </c>
      <c r="H16" s="31" t="s">
        <v>63</v>
      </c>
      <c r="I16" s="32"/>
      <c r="J16" s="32"/>
      <c r="K16" s="38"/>
      <c r="L16" s="29"/>
      <c r="M16" s="29">
        <v>12</v>
      </c>
      <c r="N16" s="49"/>
      <c r="O16" s="37">
        <f t="shared" si="1"/>
        <v>0</v>
      </c>
      <c r="P16" s="37">
        <f t="shared" si="2"/>
        <v>12</v>
      </c>
      <c r="Q16" s="49"/>
      <c r="R16" s="37">
        <f t="shared" si="3"/>
        <v>0</v>
      </c>
      <c r="S16" s="37">
        <f t="shared" si="4"/>
        <v>12</v>
      </c>
      <c r="T16" s="49"/>
      <c r="U16" s="37">
        <f t="shared" si="5"/>
        <v>0</v>
      </c>
      <c r="V16" s="37">
        <f t="shared" si="6"/>
        <v>12</v>
      </c>
      <c r="W16" s="49"/>
      <c r="X16" s="37">
        <f t="shared" si="7"/>
        <v>0</v>
      </c>
      <c r="Y16" s="34"/>
      <c r="Z16" s="34"/>
      <c r="AA16" s="34"/>
      <c r="AB16" s="34"/>
      <c r="AC16" s="34"/>
    </row>
    <row r="17" spans="1:29" ht="30" x14ac:dyDescent="0.25">
      <c r="A17" s="30" t="s">
        <v>64</v>
      </c>
      <c r="B17" s="30" t="s">
        <v>39</v>
      </c>
      <c r="C17" s="31" t="s">
        <v>65</v>
      </c>
      <c r="D17" s="32"/>
      <c r="E17" s="30" t="s">
        <v>56</v>
      </c>
      <c r="F17" s="36">
        <v>46388</v>
      </c>
      <c r="G17" s="36">
        <v>47848</v>
      </c>
      <c r="H17" s="31" t="s">
        <v>66</v>
      </c>
      <c r="I17" s="32"/>
      <c r="J17" s="32"/>
      <c r="K17" s="38"/>
      <c r="L17" s="29"/>
      <c r="M17" s="29">
        <v>12</v>
      </c>
      <c r="N17" s="49"/>
      <c r="O17" s="37">
        <f t="shared" si="1"/>
        <v>0</v>
      </c>
      <c r="P17" s="37">
        <f t="shared" si="2"/>
        <v>12</v>
      </c>
      <c r="Q17" s="49"/>
      <c r="R17" s="37">
        <f t="shared" si="3"/>
        <v>0</v>
      </c>
      <c r="S17" s="37">
        <f t="shared" si="4"/>
        <v>12</v>
      </c>
      <c r="T17" s="49"/>
      <c r="U17" s="37">
        <f t="shared" si="5"/>
        <v>0</v>
      </c>
      <c r="V17" s="37">
        <f t="shared" si="6"/>
        <v>12</v>
      </c>
      <c r="W17" s="49"/>
      <c r="X17" s="37">
        <f t="shared" si="7"/>
        <v>0</v>
      </c>
      <c r="Y17" s="34"/>
      <c r="Z17" s="34"/>
      <c r="AA17" s="34"/>
      <c r="AB17" s="34"/>
      <c r="AC17" s="34"/>
    </row>
    <row r="18" spans="1:29" ht="45" x14ac:dyDescent="0.25">
      <c r="A18" s="30" t="s">
        <v>67</v>
      </c>
      <c r="B18" s="30" t="s">
        <v>68</v>
      </c>
      <c r="C18" s="31" t="s">
        <v>69</v>
      </c>
      <c r="D18" s="32"/>
      <c r="E18" s="30" t="s">
        <v>41</v>
      </c>
      <c r="F18" s="36">
        <v>46388</v>
      </c>
      <c r="G18" s="36">
        <v>47848</v>
      </c>
      <c r="H18" s="31" t="s">
        <v>70</v>
      </c>
      <c r="I18" s="32" t="s">
        <v>71</v>
      </c>
      <c r="J18" s="32"/>
      <c r="K18" s="38"/>
      <c r="L18" s="29"/>
      <c r="M18" s="29">
        <v>1</v>
      </c>
      <c r="N18" s="49"/>
      <c r="O18" s="37">
        <f t="shared" si="1"/>
        <v>0</v>
      </c>
      <c r="P18" s="37">
        <f t="shared" si="2"/>
        <v>1</v>
      </c>
      <c r="Q18" s="49"/>
      <c r="R18" s="37">
        <f t="shared" si="3"/>
        <v>0</v>
      </c>
      <c r="S18" s="37">
        <f t="shared" si="4"/>
        <v>1</v>
      </c>
      <c r="T18" s="49"/>
      <c r="U18" s="37">
        <f t="shared" si="5"/>
        <v>0</v>
      </c>
      <c r="V18" s="37">
        <f t="shared" si="6"/>
        <v>1</v>
      </c>
      <c r="W18" s="49"/>
      <c r="X18" s="37">
        <f t="shared" si="7"/>
        <v>0</v>
      </c>
      <c r="Y18" s="34"/>
      <c r="Z18" s="34"/>
      <c r="AA18" s="34"/>
      <c r="AB18" s="34"/>
      <c r="AC18" s="34"/>
    </row>
    <row r="19" spans="1:29" ht="30" x14ac:dyDescent="0.25">
      <c r="A19" s="30" t="s">
        <v>72</v>
      </c>
      <c r="B19" s="30" t="s">
        <v>68</v>
      </c>
      <c r="C19" s="31" t="s">
        <v>73</v>
      </c>
      <c r="D19" s="32"/>
      <c r="E19" s="30" t="s">
        <v>41</v>
      </c>
      <c r="F19" s="36">
        <v>46388</v>
      </c>
      <c r="G19" s="36">
        <v>47848</v>
      </c>
      <c r="H19" s="31" t="s">
        <v>74</v>
      </c>
      <c r="I19" s="32" t="s">
        <v>71</v>
      </c>
      <c r="J19" s="32"/>
      <c r="K19" s="38"/>
      <c r="L19" s="29"/>
      <c r="M19" s="29">
        <v>1</v>
      </c>
      <c r="N19" s="49"/>
      <c r="O19" s="37">
        <f t="shared" si="1"/>
        <v>0</v>
      </c>
      <c r="P19" s="37">
        <f t="shared" si="2"/>
        <v>1</v>
      </c>
      <c r="Q19" s="49"/>
      <c r="R19" s="37">
        <f t="shared" si="3"/>
        <v>0</v>
      </c>
      <c r="S19" s="37">
        <f t="shared" si="4"/>
        <v>1</v>
      </c>
      <c r="T19" s="49"/>
      <c r="U19" s="37">
        <f t="shared" si="5"/>
        <v>0</v>
      </c>
      <c r="V19" s="37">
        <f t="shared" si="6"/>
        <v>1</v>
      </c>
      <c r="W19" s="49"/>
      <c r="X19" s="37">
        <f t="shared" si="7"/>
        <v>0</v>
      </c>
      <c r="Y19" s="34"/>
      <c r="Z19" s="34"/>
      <c r="AA19" s="34"/>
      <c r="AB19" s="34"/>
      <c r="AC19" s="34"/>
    </row>
    <row r="20" spans="1:29" ht="30" x14ac:dyDescent="0.25">
      <c r="A20" s="30" t="s">
        <v>75</v>
      </c>
      <c r="B20" s="30" t="s">
        <v>68</v>
      </c>
      <c r="C20" s="31" t="s">
        <v>76</v>
      </c>
      <c r="D20" s="32"/>
      <c r="E20" s="30" t="s">
        <v>56</v>
      </c>
      <c r="F20" s="36">
        <v>46388</v>
      </c>
      <c r="G20" s="36">
        <v>47848</v>
      </c>
      <c r="H20" s="31" t="s">
        <v>77</v>
      </c>
      <c r="I20" s="32" t="s">
        <v>71</v>
      </c>
      <c r="J20" s="32"/>
      <c r="K20" s="38"/>
      <c r="L20" s="29"/>
      <c r="M20" s="29">
        <v>12</v>
      </c>
      <c r="N20" s="49"/>
      <c r="O20" s="37">
        <f t="shared" si="1"/>
        <v>0</v>
      </c>
      <c r="P20" s="37">
        <f t="shared" si="2"/>
        <v>12</v>
      </c>
      <c r="Q20" s="49"/>
      <c r="R20" s="37">
        <f t="shared" si="3"/>
        <v>0</v>
      </c>
      <c r="S20" s="37">
        <f t="shared" si="4"/>
        <v>12</v>
      </c>
      <c r="T20" s="49"/>
      <c r="U20" s="37">
        <f t="shared" si="5"/>
        <v>0</v>
      </c>
      <c r="V20" s="37">
        <f t="shared" si="6"/>
        <v>12</v>
      </c>
      <c r="W20" s="49"/>
      <c r="X20" s="37">
        <f t="shared" si="7"/>
        <v>0</v>
      </c>
      <c r="Y20" s="34"/>
      <c r="Z20" s="34"/>
      <c r="AA20" s="34"/>
      <c r="AB20" s="34"/>
      <c r="AC20" s="34"/>
    </row>
    <row r="21" spans="1:29" ht="30" x14ac:dyDescent="0.25">
      <c r="A21" s="30" t="s">
        <v>78</v>
      </c>
      <c r="B21" s="30" t="s">
        <v>39</v>
      </c>
      <c r="C21" s="31" t="s">
        <v>79</v>
      </c>
      <c r="D21" s="32"/>
      <c r="E21" s="30" t="s">
        <v>56</v>
      </c>
      <c r="F21" s="36">
        <v>46388</v>
      </c>
      <c r="G21" s="36">
        <v>47848</v>
      </c>
      <c r="H21" s="31" t="s">
        <v>80</v>
      </c>
      <c r="I21" s="32"/>
      <c r="J21" s="32"/>
      <c r="K21" s="38"/>
      <c r="L21" s="29"/>
      <c r="M21" s="29">
        <v>12</v>
      </c>
      <c r="N21" s="49"/>
      <c r="O21" s="37">
        <f t="shared" si="1"/>
        <v>0</v>
      </c>
      <c r="P21" s="37">
        <f t="shared" si="2"/>
        <v>12</v>
      </c>
      <c r="Q21" s="49"/>
      <c r="R21" s="37">
        <f t="shared" si="3"/>
        <v>0</v>
      </c>
      <c r="S21" s="37">
        <f t="shared" si="4"/>
        <v>12</v>
      </c>
      <c r="T21" s="49"/>
      <c r="U21" s="37">
        <f t="shared" si="5"/>
        <v>0</v>
      </c>
      <c r="V21" s="37">
        <f t="shared" si="6"/>
        <v>12</v>
      </c>
      <c r="W21" s="49"/>
      <c r="X21" s="37">
        <f t="shared" si="7"/>
        <v>0</v>
      </c>
      <c r="Y21" s="34"/>
      <c r="Z21" s="34"/>
      <c r="AA21" s="34"/>
      <c r="AB21" s="34"/>
      <c r="AC21" s="34"/>
    </row>
    <row r="22" spans="1:29" ht="30" x14ac:dyDescent="0.25">
      <c r="A22" s="30" t="s">
        <v>81</v>
      </c>
      <c r="B22" s="30" t="s">
        <v>39</v>
      </c>
      <c r="C22" s="31" t="s">
        <v>82</v>
      </c>
      <c r="D22" s="32"/>
      <c r="E22" s="30" t="s">
        <v>56</v>
      </c>
      <c r="F22" s="36">
        <v>46388</v>
      </c>
      <c r="G22" s="36">
        <v>47848</v>
      </c>
      <c r="H22" s="31" t="s">
        <v>83</v>
      </c>
      <c r="I22" s="32"/>
      <c r="J22" s="32"/>
      <c r="K22" s="38"/>
      <c r="L22" s="29"/>
      <c r="M22" s="29">
        <v>12</v>
      </c>
      <c r="N22" s="49"/>
      <c r="O22" s="37">
        <f t="shared" si="1"/>
        <v>0</v>
      </c>
      <c r="P22" s="37">
        <f t="shared" si="2"/>
        <v>12</v>
      </c>
      <c r="Q22" s="49"/>
      <c r="R22" s="37">
        <f t="shared" si="3"/>
        <v>0</v>
      </c>
      <c r="S22" s="37">
        <f t="shared" si="4"/>
        <v>12</v>
      </c>
      <c r="T22" s="49"/>
      <c r="U22" s="37">
        <f t="shared" si="5"/>
        <v>0</v>
      </c>
      <c r="V22" s="37">
        <f t="shared" si="6"/>
        <v>12</v>
      </c>
      <c r="W22" s="49"/>
      <c r="X22" s="37">
        <f t="shared" si="7"/>
        <v>0</v>
      </c>
      <c r="Y22" s="34"/>
      <c r="Z22" s="34"/>
      <c r="AA22" s="34"/>
      <c r="AB22" s="34"/>
      <c r="AC22" s="34"/>
    </row>
    <row r="23" spans="1:29" ht="30" x14ac:dyDescent="0.25">
      <c r="A23" s="30" t="s">
        <v>84</v>
      </c>
      <c r="B23" s="30" t="s">
        <v>68</v>
      </c>
      <c r="C23" s="31" t="s">
        <v>85</v>
      </c>
      <c r="D23" s="32"/>
      <c r="E23" s="30" t="s">
        <v>56</v>
      </c>
      <c r="F23" s="36">
        <v>46388</v>
      </c>
      <c r="G23" s="36">
        <v>47848</v>
      </c>
      <c r="H23" s="31" t="s">
        <v>86</v>
      </c>
      <c r="I23" s="32" t="s">
        <v>71</v>
      </c>
      <c r="J23" s="32"/>
      <c r="K23" s="38"/>
      <c r="L23" s="29"/>
      <c r="M23" s="29">
        <v>12</v>
      </c>
      <c r="N23" s="49"/>
      <c r="O23" s="37">
        <f t="shared" si="1"/>
        <v>0</v>
      </c>
      <c r="P23" s="37">
        <f t="shared" si="2"/>
        <v>12</v>
      </c>
      <c r="Q23" s="49"/>
      <c r="R23" s="37">
        <f t="shared" si="3"/>
        <v>0</v>
      </c>
      <c r="S23" s="37">
        <f t="shared" si="4"/>
        <v>12</v>
      </c>
      <c r="T23" s="49"/>
      <c r="U23" s="37">
        <f t="shared" si="5"/>
        <v>0</v>
      </c>
      <c r="V23" s="37">
        <f t="shared" si="6"/>
        <v>12</v>
      </c>
      <c r="W23" s="49"/>
      <c r="X23" s="37">
        <f t="shared" si="7"/>
        <v>0</v>
      </c>
      <c r="Y23" s="34"/>
      <c r="Z23" s="34"/>
      <c r="AA23" s="34"/>
      <c r="AB23" s="34"/>
      <c r="AC23" s="34"/>
    </row>
    <row r="24" spans="1:29" x14ac:dyDescent="0.25">
      <c r="A24" s="30" t="s">
        <v>87</v>
      </c>
      <c r="B24" s="30" t="s">
        <v>39</v>
      </c>
      <c r="C24" s="31" t="s">
        <v>88</v>
      </c>
      <c r="D24" s="32"/>
      <c r="E24" s="30" t="s">
        <v>56</v>
      </c>
      <c r="F24" s="36">
        <v>46388</v>
      </c>
      <c r="G24" s="36">
        <v>47848</v>
      </c>
      <c r="H24" s="31" t="s">
        <v>89</v>
      </c>
      <c r="I24" s="32"/>
      <c r="J24" s="32"/>
      <c r="K24" s="38"/>
      <c r="L24" s="29"/>
      <c r="M24" s="29">
        <v>12</v>
      </c>
      <c r="N24" s="49"/>
      <c r="O24" s="37">
        <f t="shared" si="1"/>
        <v>0</v>
      </c>
      <c r="P24" s="37">
        <f t="shared" si="2"/>
        <v>12</v>
      </c>
      <c r="Q24" s="49"/>
      <c r="R24" s="37">
        <f t="shared" si="3"/>
        <v>0</v>
      </c>
      <c r="S24" s="37">
        <f t="shared" si="4"/>
        <v>12</v>
      </c>
      <c r="T24" s="49"/>
      <c r="U24" s="37">
        <f t="shared" si="5"/>
        <v>0</v>
      </c>
      <c r="V24" s="37">
        <f t="shared" si="6"/>
        <v>12</v>
      </c>
      <c r="W24" s="49"/>
      <c r="X24" s="37">
        <f t="shared" si="7"/>
        <v>0</v>
      </c>
      <c r="Y24" s="34"/>
      <c r="Z24" s="34"/>
      <c r="AA24" s="34"/>
      <c r="AB24" s="34"/>
      <c r="AC24" s="34"/>
    </row>
    <row r="25" spans="1:29" ht="75" x14ac:dyDescent="0.25">
      <c r="A25" s="30" t="s">
        <v>90</v>
      </c>
      <c r="B25" s="30" t="s">
        <v>39</v>
      </c>
      <c r="C25" s="31" t="s">
        <v>91</v>
      </c>
      <c r="D25" s="32"/>
      <c r="E25" s="30" t="s">
        <v>56</v>
      </c>
      <c r="F25" s="36">
        <v>46388</v>
      </c>
      <c r="G25" s="36">
        <v>47848</v>
      </c>
      <c r="H25" s="31" t="s">
        <v>92</v>
      </c>
      <c r="I25" s="32"/>
      <c r="J25" s="32"/>
      <c r="K25" s="38"/>
      <c r="L25" s="29"/>
      <c r="M25" s="29">
        <v>12</v>
      </c>
      <c r="N25" s="49"/>
      <c r="O25" s="37">
        <f t="shared" si="1"/>
        <v>0</v>
      </c>
      <c r="P25" s="37">
        <f t="shared" si="2"/>
        <v>12</v>
      </c>
      <c r="Q25" s="49"/>
      <c r="R25" s="37">
        <f t="shared" si="3"/>
        <v>0</v>
      </c>
      <c r="S25" s="37">
        <f t="shared" si="4"/>
        <v>12</v>
      </c>
      <c r="T25" s="49"/>
      <c r="U25" s="37">
        <f t="shared" si="5"/>
        <v>0</v>
      </c>
      <c r="V25" s="37">
        <f t="shared" si="6"/>
        <v>12</v>
      </c>
      <c r="W25" s="49"/>
      <c r="X25" s="37">
        <f t="shared" si="7"/>
        <v>0</v>
      </c>
      <c r="Y25" s="34"/>
      <c r="Z25" s="34"/>
      <c r="AA25" s="34"/>
      <c r="AB25" s="34"/>
      <c r="AC25" s="34"/>
    </row>
    <row r="26" spans="1:29" x14ac:dyDescent="0.25">
      <c r="A26" s="30" t="s">
        <v>93</v>
      </c>
      <c r="B26" s="30" t="s">
        <v>39</v>
      </c>
      <c r="C26" s="31" t="s">
        <v>94</v>
      </c>
      <c r="D26" s="32"/>
      <c r="E26" s="30" t="s">
        <v>56</v>
      </c>
      <c r="F26" s="36">
        <v>46388</v>
      </c>
      <c r="G26" s="36">
        <v>47848</v>
      </c>
      <c r="H26" s="31" t="s">
        <v>95</v>
      </c>
      <c r="I26" s="32"/>
      <c r="J26" s="32"/>
      <c r="K26" s="38"/>
      <c r="L26" s="29"/>
      <c r="M26" s="29">
        <v>12</v>
      </c>
      <c r="N26" s="49"/>
      <c r="O26" s="37">
        <f t="shared" si="1"/>
        <v>0</v>
      </c>
      <c r="P26" s="37">
        <f t="shared" si="2"/>
        <v>12</v>
      </c>
      <c r="Q26" s="49"/>
      <c r="R26" s="37">
        <f t="shared" si="3"/>
        <v>0</v>
      </c>
      <c r="S26" s="37">
        <f t="shared" si="4"/>
        <v>12</v>
      </c>
      <c r="T26" s="49"/>
      <c r="U26" s="37">
        <f t="shared" si="5"/>
        <v>0</v>
      </c>
      <c r="V26" s="37">
        <f t="shared" si="6"/>
        <v>12</v>
      </c>
      <c r="W26" s="49"/>
      <c r="X26" s="37">
        <f t="shared" si="7"/>
        <v>0</v>
      </c>
      <c r="Y26" s="34"/>
      <c r="Z26" s="34"/>
      <c r="AA26" s="34"/>
      <c r="AB26" s="34"/>
      <c r="AC26" s="34"/>
    </row>
    <row r="27" spans="1:29" ht="45" x14ac:dyDescent="0.25">
      <c r="A27" s="30" t="s">
        <v>96</v>
      </c>
      <c r="B27" s="30" t="s">
        <v>39</v>
      </c>
      <c r="C27" s="31" t="s">
        <v>97</v>
      </c>
      <c r="D27" s="32"/>
      <c r="E27" s="30" t="s">
        <v>98</v>
      </c>
      <c r="F27" s="36">
        <v>46388</v>
      </c>
      <c r="G27" s="36">
        <v>47848</v>
      </c>
      <c r="H27" s="31" t="s">
        <v>99</v>
      </c>
      <c r="I27" s="32"/>
      <c r="J27" s="32"/>
      <c r="K27" s="38"/>
      <c r="L27" s="29"/>
      <c r="M27" s="29">
        <v>100</v>
      </c>
      <c r="N27" s="49"/>
      <c r="O27" s="37">
        <f t="shared" si="1"/>
        <v>0</v>
      </c>
      <c r="P27" s="37">
        <f t="shared" si="2"/>
        <v>100</v>
      </c>
      <c r="Q27" s="49"/>
      <c r="R27" s="37">
        <f t="shared" si="3"/>
        <v>0</v>
      </c>
      <c r="S27" s="37">
        <f t="shared" si="4"/>
        <v>100</v>
      </c>
      <c r="T27" s="49"/>
      <c r="U27" s="37">
        <f t="shared" si="5"/>
        <v>0</v>
      </c>
      <c r="V27" s="37">
        <f t="shared" si="6"/>
        <v>100</v>
      </c>
      <c r="W27" s="49"/>
      <c r="X27" s="37">
        <f t="shared" si="7"/>
        <v>0</v>
      </c>
      <c r="Y27" s="34"/>
      <c r="Z27" s="34"/>
      <c r="AA27" s="34"/>
      <c r="AB27" s="34"/>
      <c r="AC27" s="34"/>
    </row>
    <row r="28" spans="1:29" ht="30" x14ac:dyDescent="0.25">
      <c r="A28" s="30" t="s">
        <v>100</v>
      </c>
      <c r="B28" s="30" t="s">
        <v>39</v>
      </c>
      <c r="C28" s="31" t="s">
        <v>101</v>
      </c>
      <c r="D28" s="32"/>
      <c r="E28" s="30" t="s">
        <v>56</v>
      </c>
      <c r="F28" s="36">
        <v>46388</v>
      </c>
      <c r="G28" s="36">
        <v>47848</v>
      </c>
      <c r="H28" s="31" t="s">
        <v>102</v>
      </c>
      <c r="I28" s="32"/>
      <c r="J28" s="32"/>
      <c r="K28" s="38"/>
      <c r="L28" s="29"/>
      <c r="M28" s="29">
        <v>12</v>
      </c>
      <c r="N28" s="49"/>
      <c r="O28" s="37">
        <f t="shared" si="1"/>
        <v>0</v>
      </c>
      <c r="P28" s="37">
        <f t="shared" si="2"/>
        <v>12</v>
      </c>
      <c r="Q28" s="49"/>
      <c r="R28" s="37">
        <f t="shared" si="3"/>
        <v>0</v>
      </c>
      <c r="S28" s="37">
        <f t="shared" si="4"/>
        <v>12</v>
      </c>
      <c r="T28" s="49"/>
      <c r="U28" s="37">
        <f t="shared" si="5"/>
        <v>0</v>
      </c>
      <c r="V28" s="37">
        <f t="shared" si="6"/>
        <v>12</v>
      </c>
      <c r="W28" s="49"/>
      <c r="X28" s="37">
        <f t="shared" si="7"/>
        <v>0</v>
      </c>
      <c r="Y28" s="34"/>
      <c r="Z28" s="34"/>
      <c r="AA28" s="34"/>
      <c r="AB28" s="34"/>
      <c r="AC28" s="34"/>
    </row>
    <row r="29" spans="1:29" ht="60" x14ac:dyDescent="0.25">
      <c r="A29" s="30" t="s">
        <v>103</v>
      </c>
      <c r="B29" s="30" t="s">
        <v>39</v>
      </c>
      <c r="C29" s="31" t="s">
        <v>104</v>
      </c>
      <c r="D29" s="32"/>
      <c r="E29" s="30" t="s">
        <v>56</v>
      </c>
      <c r="F29" s="36">
        <v>46388</v>
      </c>
      <c r="G29" s="36">
        <v>47848</v>
      </c>
      <c r="H29" s="39" t="s">
        <v>105</v>
      </c>
      <c r="I29" s="32"/>
      <c r="J29" s="32"/>
      <c r="K29" s="38"/>
      <c r="L29" s="29"/>
      <c r="M29" s="29">
        <v>12</v>
      </c>
      <c r="N29" s="49"/>
      <c r="O29" s="37">
        <f t="shared" si="1"/>
        <v>0</v>
      </c>
      <c r="P29" s="37">
        <f t="shared" si="2"/>
        <v>12</v>
      </c>
      <c r="Q29" s="49"/>
      <c r="R29" s="37">
        <f t="shared" si="3"/>
        <v>0</v>
      </c>
      <c r="S29" s="37">
        <f t="shared" si="4"/>
        <v>12</v>
      </c>
      <c r="T29" s="49"/>
      <c r="U29" s="37">
        <f t="shared" si="5"/>
        <v>0</v>
      </c>
      <c r="V29" s="37">
        <f t="shared" si="6"/>
        <v>12</v>
      </c>
      <c r="W29" s="49"/>
      <c r="X29" s="37">
        <f t="shared" si="7"/>
        <v>0</v>
      </c>
      <c r="Y29" s="34"/>
      <c r="Z29" s="34"/>
      <c r="AA29" s="34"/>
      <c r="AB29" s="34"/>
      <c r="AC29" s="34"/>
    </row>
    <row r="30" spans="1:29" x14ac:dyDescent="0.25">
      <c r="A30" s="30" t="s">
        <v>106</v>
      </c>
      <c r="B30" s="30" t="s">
        <v>36</v>
      </c>
      <c r="C30" s="31" t="s">
        <v>107</v>
      </c>
      <c r="D30" s="32"/>
      <c r="E30" s="30"/>
      <c r="F30" s="36"/>
      <c r="G30" s="36"/>
      <c r="H30" s="39" t="s">
        <v>108</v>
      </c>
      <c r="I30" s="32"/>
      <c r="J30" s="32"/>
      <c r="K30" s="38"/>
      <c r="L30" s="29"/>
      <c r="M30" s="29"/>
      <c r="N30" s="38"/>
      <c r="O30" s="37"/>
      <c r="P30" s="37"/>
      <c r="Q30" s="38"/>
      <c r="R30" s="37"/>
      <c r="S30" s="37"/>
      <c r="T30" s="38"/>
      <c r="U30" s="37"/>
      <c r="V30" s="37"/>
      <c r="W30" s="38"/>
      <c r="X30" s="37"/>
      <c r="Y30" s="34"/>
      <c r="Z30" s="34"/>
      <c r="AA30" s="34"/>
      <c r="AB30" s="34"/>
      <c r="AC30" s="34"/>
    </row>
    <row r="31" spans="1:29" ht="45" x14ac:dyDescent="0.25">
      <c r="A31" s="30" t="s">
        <v>109</v>
      </c>
      <c r="B31" s="30" t="s">
        <v>36</v>
      </c>
      <c r="C31" s="31" t="s">
        <v>110</v>
      </c>
      <c r="D31" s="32"/>
      <c r="E31" s="30"/>
      <c r="F31" s="36"/>
      <c r="G31" s="36"/>
      <c r="H31" s="39" t="s">
        <v>111</v>
      </c>
      <c r="I31" s="32"/>
      <c r="J31" s="32"/>
      <c r="K31" s="38"/>
      <c r="L31" s="29"/>
      <c r="M31" s="29"/>
      <c r="N31" s="38"/>
      <c r="O31" s="37"/>
      <c r="P31" s="37"/>
      <c r="Q31" s="38"/>
      <c r="R31" s="37"/>
      <c r="S31" s="37"/>
      <c r="T31" s="38"/>
      <c r="U31" s="37"/>
      <c r="V31" s="37"/>
      <c r="W31" s="38"/>
      <c r="X31" s="37"/>
      <c r="Y31" s="34"/>
      <c r="Z31" s="34"/>
      <c r="AA31" s="34"/>
      <c r="AB31" s="34"/>
      <c r="AC31" s="34"/>
    </row>
    <row r="32" spans="1:29" x14ac:dyDescent="0.25">
      <c r="A32" s="30" t="s">
        <v>112</v>
      </c>
      <c r="B32" s="30" t="s">
        <v>39</v>
      </c>
      <c r="C32" s="34" t="s">
        <v>113</v>
      </c>
      <c r="D32" s="32">
        <v>80</v>
      </c>
      <c r="E32" s="30" t="s">
        <v>98</v>
      </c>
      <c r="F32" s="36">
        <v>46388</v>
      </c>
      <c r="G32" s="36">
        <v>47848</v>
      </c>
      <c r="H32" s="39" t="s">
        <v>114</v>
      </c>
      <c r="I32" s="32"/>
      <c r="J32" s="32"/>
      <c r="K32" s="38"/>
      <c r="L32" s="29"/>
      <c r="M32" s="29">
        <v>80</v>
      </c>
      <c r="N32" s="49"/>
      <c r="O32" s="37">
        <f t="shared" si="1"/>
        <v>0</v>
      </c>
      <c r="P32" s="37">
        <f t="shared" ref="P32:P47" si="8">M32</f>
        <v>80</v>
      </c>
      <c r="Q32" s="49"/>
      <c r="R32" s="37">
        <f t="shared" ref="R32:R43" si="9">Q32*P32</f>
        <v>0</v>
      </c>
      <c r="S32" s="37">
        <f t="shared" ref="S32:S47" si="10">P32</f>
        <v>80</v>
      </c>
      <c r="T32" s="49"/>
      <c r="U32" s="37">
        <f t="shared" ref="U32:U43" si="11">T32*S32</f>
        <v>0</v>
      </c>
      <c r="V32" s="37">
        <f t="shared" ref="V32:V47" si="12">S32</f>
        <v>80</v>
      </c>
      <c r="W32" s="49"/>
      <c r="X32" s="37">
        <f t="shared" ref="X32:X43" si="13">W32*V32</f>
        <v>0</v>
      </c>
      <c r="Y32" s="34"/>
      <c r="Z32" s="34"/>
      <c r="AA32" s="34"/>
      <c r="AB32" s="34"/>
      <c r="AC32" s="34"/>
    </row>
    <row r="33" spans="1:29" x14ac:dyDescent="0.25">
      <c r="A33" s="30" t="s">
        <v>115</v>
      </c>
      <c r="B33" s="30" t="s">
        <v>39</v>
      </c>
      <c r="C33" s="34" t="s">
        <v>116</v>
      </c>
      <c r="D33" s="32">
        <v>25</v>
      </c>
      <c r="E33" s="30" t="s">
        <v>98</v>
      </c>
      <c r="F33" s="36">
        <v>46388</v>
      </c>
      <c r="G33" s="36">
        <v>47848</v>
      </c>
      <c r="H33" s="39" t="s">
        <v>114</v>
      </c>
      <c r="I33" s="32"/>
      <c r="J33" s="32"/>
      <c r="K33" s="38"/>
      <c r="L33" s="29"/>
      <c r="M33" s="29">
        <v>25</v>
      </c>
      <c r="N33" s="49"/>
      <c r="O33" s="37">
        <f t="shared" si="1"/>
        <v>0</v>
      </c>
      <c r="P33" s="37">
        <f t="shared" si="8"/>
        <v>25</v>
      </c>
      <c r="Q33" s="49"/>
      <c r="R33" s="37">
        <f t="shared" si="9"/>
        <v>0</v>
      </c>
      <c r="S33" s="37">
        <f t="shared" si="10"/>
        <v>25</v>
      </c>
      <c r="T33" s="49"/>
      <c r="U33" s="37">
        <f t="shared" si="11"/>
        <v>0</v>
      </c>
      <c r="V33" s="37">
        <f t="shared" si="12"/>
        <v>25</v>
      </c>
      <c r="W33" s="49"/>
      <c r="X33" s="37">
        <f t="shared" si="13"/>
        <v>0</v>
      </c>
      <c r="Y33" s="34"/>
      <c r="Z33" s="34"/>
      <c r="AA33" s="34"/>
      <c r="AB33" s="34"/>
      <c r="AC33" s="34"/>
    </row>
    <row r="34" spans="1:29" x14ac:dyDescent="0.25">
      <c r="A34" s="30" t="s">
        <v>117</v>
      </c>
      <c r="B34" s="30" t="s">
        <v>39</v>
      </c>
      <c r="C34" s="34" t="s">
        <v>118</v>
      </c>
      <c r="D34" s="32">
        <v>25</v>
      </c>
      <c r="E34" s="30" t="s">
        <v>98</v>
      </c>
      <c r="F34" s="36">
        <v>46388</v>
      </c>
      <c r="G34" s="36">
        <v>47848</v>
      </c>
      <c r="H34" s="39" t="s">
        <v>114</v>
      </c>
      <c r="I34" s="32"/>
      <c r="J34" s="32"/>
      <c r="K34" s="38"/>
      <c r="L34" s="29"/>
      <c r="M34" s="29">
        <v>25</v>
      </c>
      <c r="N34" s="49"/>
      <c r="O34" s="37">
        <f t="shared" si="1"/>
        <v>0</v>
      </c>
      <c r="P34" s="37">
        <f t="shared" si="8"/>
        <v>25</v>
      </c>
      <c r="Q34" s="49"/>
      <c r="R34" s="37">
        <f t="shared" si="9"/>
        <v>0</v>
      </c>
      <c r="S34" s="37">
        <f t="shared" si="10"/>
        <v>25</v>
      </c>
      <c r="T34" s="49"/>
      <c r="U34" s="37">
        <f t="shared" si="11"/>
        <v>0</v>
      </c>
      <c r="V34" s="37">
        <f t="shared" si="12"/>
        <v>25</v>
      </c>
      <c r="W34" s="49"/>
      <c r="X34" s="37">
        <f t="shared" si="13"/>
        <v>0</v>
      </c>
      <c r="Y34" s="34"/>
      <c r="Z34" s="34"/>
      <c r="AA34" s="34"/>
      <c r="AB34" s="34"/>
      <c r="AC34" s="34"/>
    </row>
    <row r="35" spans="1:29" x14ac:dyDescent="0.25">
      <c r="A35" s="30" t="s">
        <v>119</v>
      </c>
      <c r="B35" s="30" t="s">
        <v>39</v>
      </c>
      <c r="C35" s="31" t="s">
        <v>120</v>
      </c>
      <c r="D35" s="32">
        <v>80</v>
      </c>
      <c r="E35" s="30" t="s">
        <v>98</v>
      </c>
      <c r="F35" s="36">
        <v>46388</v>
      </c>
      <c r="G35" s="36">
        <v>47848</v>
      </c>
      <c r="H35" s="39" t="s">
        <v>114</v>
      </c>
      <c r="I35" s="32"/>
      <c r="J35" s="32"/>
      <c r="K35" s="38"/>
      <c r="L35" s="29"/>
      <c r="M35" s="29">
        <v>80</v>
      </c>
      <c r="N35" s="49"/>
      <c r="O35" s="37">
        <f t="shared" si="1"/>
        <v>0</v>
      </c>
      <c r="P35" s="37">
        <f t="shared" si="8"/>
        <v>80</v>
      </c>
      <c r="Q35" s="49"/>
      <c r="R35" s="37">
        <f t="shared" si="9"/>
        <v>0</v>
      </c>
      <c r="S35" s="37">
        <f t="shared" si="10"/>
        <v>80</v>
      </c>
      <c r="T35" s="49"/>
      <c r="U35" s="37">
        <f t="shared" si="11"/>
        <v>0</v>
      </c>
      <c r="V35" s="37">
        <f t="shared" si="12"/>
        <v>80</v>
      </c>
      <c r="W35" s="49"/>
      <c r="X35" s="37">
        <f t="shared" si="13"/>
        <v>0</v>
      </c>
      <c r="Y35" s="34"/>
      <c r="Z35" s="34"/>
      <c r="AA35" s="34"/>
      <c r="AB35" s="34"/>
      <c r="AC35" s="34"/>
    </row>
    <row r="36" spans="1:29" x14ac:dyDescent="0.25">
      <c r="A36" s="30" t="s">
        <v>121</v>
      </c>
      <c r="B36" s="30" t="s">
        <v>39</v>
      </c>
      <c r="C36" s="31" t="s">
        <v>122</v>
      </c>
      <c r="D36" s="32">
        <v>80</v>
      </c>
      <c r="E36" s="30" t="s">
        <v>98</v>
      </c>
      <c r="F36" s="36">
        <v>46388</v>
      </c>
      <c r="G36" s="36">
        <v>47848</v>
      </c>
      <c r="H36" s="39" t="s">
        <v>114</v>
      </c>
      <c r="I36" s="32"/>
      <c r="J36" s="32"/>
      <c r="K36" s="38"/>
      <c r="L36" s="29"/>
      <c r="M36" s="29">
        <v>80</v>
      </c>
      <c r="N36" s="49"/>
      <c r="O36" s="37">
        <f t="shared" si="1"/>
        <v>0</v>
      </c>
      <c r="P36" s="37">
        <f t="shared" si="8"/>
        <v>80</v>
      </c>
      <c r="Q36" s="49"/>
      <c r="R36" s="37">
        <f t="shared" si="9"/>
        <v>0</v>
      </c>
      <c r="S36" s="37">
        <f t="shared" si="10"/>
        <v>80</v>
      </c>
      <c r="T36" s="49"/>
      <c r="U36" s="37">
        <f t="shared" si="11"/>
        <v>0</v>
      </c>
      <c r="V36" s="37">
        <f t="shared" si="12"/>
        <v>80</v>
      </c>
      <c r="W36" s="49"/>
      <c r="X36" s="37">
        <f t="shared" si="13"/>
        <v>0</v>
      </c>
      <c r="Y36" s="34"/>
      <c r="Z36" s="34"/>
      <c r="AA36" s="34"/>
      <c r="AB36" s="34"/>
      <c r="AC36" s="34"/>
    </row>
    <row r="37" spans="1:29" x14ac:dyDescent="0.25">
      <c r="A37" s="30" t="s">
        <v>123</v>
      </c>
      <c r="B37" s="30" t="s">
        <v>39</v>
      </c>
      <c r="C37" s="31" t="s">
        <v>124</v>
      </c>
      <c r="D37" s="32">
        <v>80</v>
      </c>
      <c r="E37" s="30" t="s">
        <v>98</v>
      </c>
      <c r="F37" s="36">
        <v>46388</v>
      </c>
      <c r="G37" s="36">
        <v>47848</v>
      </c>
      <c r="H37" s="39" t="s">
        <v>114</v>
      </c>
      <c r="I37" s="32"/>
      <c r="J37" s="32"/>
      <c r="K37" s="38"/>
      <c r="L37" s="29"/>
      <c r="M37" s="29">
        <v>80</v>
      </c>
      <c r="N37" s="49"/>
      <c r="O37" s="37">
        <f t="shared" si="1"/>
        <v>0</v>
      </c>
      <c r="P37" s="37">
        <f t="shared" si="8"/>
        <v>80</v>
      </c>
      <c r="Q37" s="49"/>
      <c r="R37" s="37">
        <f t="shared" si="9"/>
        <v>0</v>
      </c>
      <c r="S37" s="37">
        <f t="shared" si="10"/>
        <v>80</v>
      </c>
      <c r="T37" s="49"/>
      <c r="U37" s="37">
        <f t="shared" si="11"/>
        <v>0</v>
      </c>
      <c r="V37" s="37">
        <f t="shared" si="12"/>
        <v>80</v>
      </c>
      <c r="W37" s="49"/>
      <c r="X37" s="37">
        <f t="shared" si="13"/>
        <v>0</v>
      </c>
      <c r="Y37" s="34"/>
      <c r="Z37" s="34"/>
      <c r="AA37" s="34"/>
      <c r="AB37" s="34"/>
      <c r="AC37" s="34"/>
    </row>
    <row r="38" spans="1:29" x14ac:dyDescent="0.25">
      <c r="A38" s="30" t="s">
        <v>125</v>
      </c>
      <c r="B38" s="30" t="s">
        <v>39</v>
      </c>
      <c r="C38" s="31" t="s">
        <v>126</v>
      </c>
      <c r="D38" s="32">
        <v>80</v>
      </c>
      <c r="E38" s="30" t="s">
        <v>98</v>
      </c>
      <c r="F38" s="36">
        <v>46388</v>
      </c>
      <c r="G38" s="36">
        <v>47848</v>
      </c>
      <c r="H38" s="39" t="s">
        <v>114</v>
      </c>
      <c r="I38" s="32"/>
      <c r="J38" s="32"/>
      <c r="K38" s="38"/>
      <c r="L38" s="29"/>
      <c r="M38" s="29">
        <v>80</v>
      </c>
      <c r="N38" s="49"/>
      <c r="O38" s="37">
        <f t="shared" si="1"/>
        <v>0</v>
      </c>
      <c r="P38" s="37">
        <f t="shared" si="8"/>
        <v>80</v>
      </c>
      <c r="Q38" s="49"/>
      <c r="R38" s="37">
        <f t="shared" si="9"/>
        <v>0</v>
      </c>
      <c r="S38" s="37">
        <f t="shared" si="10"/>
        <v>80</v>
      </c>
      <c r="T38" s="49"/>
      <c r="U38" s="37">
        <f t="shared" si="11"/>
        <v>0</v>
      </c>
      <c r="V38" s="37">
        <f t="shared" si="12"/>
        <v>80</v>
      </c>
      <c r="W38" s="49"/>
      <c r="X38" s="37">
        <f t="shared" si="13"/>
        <v>0</v>
      </c>
      <c r="Y38" s="34"/>
      <c r="Z38" s="34"/>
      <c r="AA38" s="34"/>
      <c r="AB38" s="34"/>
      <c r="AC38" s="34"/>
    </row>
    <row r="39" spans="1:29" ht="30" x14ac:dyDescent="0.25">
      <c r="A39" s="30" t="s">
        <v>127</v>
      </c>
      <c r="B39" s="30" t="s">
        <v>39</v>
      </c>
      <c r="C39" s="31" t="s">
        <v>128</v>
      </c>
      <c r="D39" s="32">
        <v>40</v>
      </c>
      <c r="E39" s="30" t="s">
        <v>98</v>
      </c>
      <c r="F39" s="36">
        <v>46388</v>
      </c>
      <c r="G39" s="36">
        <v>47848</v>
      </c>
      <c r="H39" s="39" t="s">
        <v>114</v>
      </c>
      <c r="I39" s="32"/>
      <c r="J39" s="32"/>
      <c r="K39" s="38"/>
      <c r="L39" s="29"/>
      <c r="M39" s="29">
        <v>40</v>
      </c>
      <c r="N39" s="49"/>
      <c r="O39" s="37">
        <f t="shared" si="1"/>
        <v>0</v>
      </c>
      <c r="P39" s="37">
        <f t="shared" si="8"/>
        <v>40</v>
      </c>
      <c r="Q39" s="49"/>
      <c r="R39" s="37">
        <f t="shared" si="9"/>
        <v>0</v>
      </c>
      <c r="S39" s="37">
        <f t="shared" si="10"/>
        <v>40</v>
      </c>
      <c r="T39" s="49"/>
      <c r="U39" s="37">
        <f t="shared" si="11"/>
        <v>0</v>
      </c>
      <c r="V39" s="37">
        <f t="shared" si="12"/>
        <v>40</v>
      </c>
      <c r="W39" s="49"/>
      <c r="X39" s="37">
        <f t="shared" si="13"/>
        <v>0</v>
      </c>
      <c r="Y39" s="34"/>
      <c r="Z39" s="34"/>
      <c r="AA39" s="34"/>
      <c r="AB39" s="34"/>
      <c r="AC39" s="34"/>
    </row>
    <row r="40" spans="1:29" ht="30" x14ac:dyDescent="0.25">
      <c r="A40" s="30" t="s">
        <v>129</v>
      </c>
      <c r="B40" s="30" t="s">
        <v>39</v>
      </c>
      <c r="C40" s="31" t="s">
        <v>130</v>
      </c>
      <c r="D40" s="32">
        <v>20</v>
      </c>
      <c r="E40" s="30" t="s">
        <v>98</v>
      </c>
      <c r="F40" s="36">
        <v>46388</v>
      </c>
      <c r="G40" s="36">
        <v>47848</v>
      </c>
      <c r="H40" s="39" t="s">
        <v>114</v>
      </c>
      <c r="I40" s="32"/>
      <c r="J40" s="32"/>
      <c r="K40" s="38"/>
      <c r="L40" s="29"/>
      <c r="M40" s="29">
        <v>20</v>
      </c>
      <c r="N40" s="49"/>
      <c r="O40" s="37">
        <f t="shared" si="1"/>
        <v>0</v>
      </c>
      <c r="P40" s="37">
        <f t="shared" si="8"/>
        <v>20</v>
      </c>
      <c r="Q40" s="49"/>
      <c r="R40" s="37">
        <f t="shared" si="9"/>
        <v>0</v>
      </c>
      <c r="S40" s="37">
        <f t="shared" si="10"/>
        <v>20</v>
      </c>
      <c r="T40" s="49"/>
      <c r="U40" s="37">
        <f t="shared" si="11"/>
        <v>0</v>
      </c>
      <c r="V40" s="37">
        <f t="shared" si="12"/>
        <v>20</v>
      </c>
      <c r="W40" s="49"/>
      <c r="X40" s="37">
        <f t="shared" si="13"/>
        <v>0</v>
      </c>
      <c r="Y40" s="34"/>
      <c r="Z40" s="34"/>
      <c r="AA40" s="34"/>
      <c r="AB40" s="34"/>
      <c r="AC40" s="34"/>
    </row>
    <row r="41" spans="1:29" x14ac:dyDescent="0.25">
      <c r="A41" s="30" t="s">
        <v>131</v>
      </c>
      <c r="B41" s="30" t="s">
        <v>39</v>
      </c>
      <c r="C41" s="31" t="s">
        <v>162</v>
      </c>
      <c r="D41" s="32">
        <v>10</v>
      </c>
      <c r="E41" s="30" t="s">
        <v>132</v>
      </c>
      <c r="F41" s="36">
        <v>46388</v>
      </c>
      <c r="G41" s="36">
        <v>47848</v>
      </c>
      <c r="H41" s="39"/>
      <c r="I41" s="32"/>
      <c r="J41" s="32"/>
      <c r="K41" s="38"/>
      <c r="L41" s="29"/>
      <c r="M41" s="29">
        <v>10</v>
      </c>
      <c r="N41" s="49"/>
      <c r="O41" s="37">
        <f t="shared" si="1"/>
        <v>0</v>
      </c>
      <c r="P41" s="37">
        <f t="shared" si="8"/>
        <v>10</v>
      </c>
      <c r="Q41" s="49"/>
      <c r="R41" s="37">
        <f t="shared" si="9"/>
        <v>0</v>
      </c>
      <c r="S41" s="37">
        <f t="shared" si="10"/>
        <v>10</v>
      </c>
      <c r="T41" s="49"/>
      <c r="U41" s="37">
        <f t="shared" si="11"/>
        <v>0</v>
      </c>
      <c r="V41" s="37">
        <f t="shared" si="12"/>
        <v>10</v>
      </c>
      <c r="W41" s="49"/>
      <c r="X41" s="37">
        <f t="shared" si="13"/>
        <v>0</v>
      </c>
      <c r="Y41" s="34"/>
      <c r="Z41" s="34"/>
      <c r="AA41" s="34"/>
      <c r="AB41" s="34"/>
      <c r="AC41" s="34"/>
    </row>
    <row r="42" spans="1:29" ht="30" x14ac:dyDescent="0.25">
      <c r="A42" s="30" t="s">
        <v>133</v>
      </c>
      <c r="B42" s="30" t="s">
        <v>39</v>
      </c>
      <c r="C42" s="31" t="s">
        <v>134</v>
      </c>
      <c r="D42" s="32">
        <v>5</v>
      </c>
      <c r="E42" s="30" t="s">
        <v>132</v>
      </c>
      <c r="F42" s="36">
        <v>46388</v>
      </c>
      <c r="G42" s="36">
        <v>47848</v>
      </c>
      <c r="H42" s="39" t="s">
        <v>135</v>
      </c>
      <c r="I42" s="32"/>
      <c r="J42" s="32"/>
      <c r="K42" s="38"/>
      <c r="L42" s="29"/>
      <c r="M42" s="29">
        <v>5</v>
      </c>
      <c r="N42" s="49"/>
      <c r="O42" s="37">
        <f t="shared" si="1"/>
        <v>0</v>
      </c>
      <c r="P42" s="37">
        <f t="shared" si="8"/>
        <v>5</v>
      </c>
      <c r="Q42" s="49"/>
      <c r="R42" s="37">
        <f t="shared" si="9"/>
        <v>0</v>
      </c>
      <c r="S42" s="37">
        <f t="shared" si="10"/>
        <v>5</v>
      </c>
      <c r="T42" s="49"/>
      <c r="U42" s="37">
        <f t="shared" si="11"/>
        <v>0</v>
      </c>
      <c r="V42" s="37">
        <f t="shared" si="12"/>
        <v>5</v>
      </c>
      <c r="W42" s="49"/>
      <c r="X42" s="37">
        <f t="shared" si="13"/>
        <v>0</v>
      </c>
      <c r="Y42" s="34"/>
      <c r="Z42" s="34"/>
      <c r="AA42" s="34"/>
      <c r="AB42" s="34"/>
      <c r="AC42" s="34"/>
    </row>
    <row r="43" spans="1:29" ht="45" x14ac:dyDescent="0.25">
      <c r="A43" s="30" t="s">
        <v>136</v>
      </c>
      <c r="B43" s="30" t="s">
        <v>39</v>
      </c>
      <c r="C43" s="31" t="s">
        <v>163</v>
      </c>
      <c r="D43" s="32">
        <v>5</v>
      </c>
      <c r="E43" s="30" t="s">
        <v>132</v>
      </c>
      <c r="F43" s="36">
        <v>46388</v>
      </c>
      <c r="G43" s="36">
        <v>47848</v>
      </c>
      <c r="H43" s="39" t="s">
        <v>135</v>
      </c>
      <c r="I43" s="32"/>
      <c r="J43" s="32"/>
      <c r="K43" s="38"/>
      <c r="L43" s="29"/>
      <c r="M43" s="29">
        <v>5</v>
      </c>
      <c r="N43" s="49"/>
      <c r="O43" s="37">
        <f t="shared" si="1"/>
        <v>0</v>
      </c>
      <c r="P43" s="37">
        <f t="shared" si="8"/>
        <v>5</v>
      </c>
      <c r="Q43" s="49"/>
      <c r="R43" s="37">
        <f t="shared" si="9"/>
        <v>0</v>
      </c>
      <c r="S43" s="37">
        <f t="shared" si="10"/>
        <v>5</v>
      </c>
      <c r="T43" s="49"/>
      <c r="U43" s="37">
        <f t="shared" si="11"/>
        <v>0</v>
      </c>
      <c r="V43" s="37">
        <f t="shared" si="12"/>
        <v>5</v>
      </c>
      <c r="W43" s="49"/>
      <c r="X43" s="37">
        <f t="shared" si="13"/>
        <v>0</v>
      </c>
      <c r="Y43" s="34"/>
      <c r="Z43" s="34"/>
      <c r="AA43" s="34"/>
      <c r="AB43" s="34"/>
      <c r="AC43" s="34"/>
    </row>
    <row r="44" spans="1:29" x14ac:dyDescent="0.25">
      <c r="A44" s="30" t="s">
        <v>137</v>
      </c>
      <c r="B44" s="30" t="s">
        <v>36</v>
      </c>
      <c r="C44" s="31" t="s">
        <v>138</v>
      </c>
      <c r="D44" s="32"/>
      <c r="E44" s="30"/>
      <c r="F44" s="36">
        <v>46388</v>
      </c>
      <c r="G44" s="36">
        <v>47848</v>
      </c>
      <c r="H44" s="39"/>
      <c r="I44" s="32"/>
      <c r="J44" s="32"/>
      <c r="K44" s="38"/>
      <c r="L44" s="29"/>
      <c r="M44" s="29"/>
      <c r="N44" s="38"/>
      <c r="O44" s="37"/>
      <c r="P44" s="37">
        <f t="shared" si="8"/>
        <v>0</v>
      </c>
      <c r="Q44" s="38"/>
      <c r="R44" s="37"/>
      <c r="S44" s="37">
        <f t="shared" si="10"/>
        <v>0</v>
      </c>
      <c r="T44" s="38"/>
      <c r="U44" s="37"/>
      <c r="V44" s="37">
        <f t="shared" si="12"/>
        <v>0</v>
      </c>
      <c r="W44" s="38"/>
      <c r="X44" s="37"/>
      <c r="Y44" s="34"/>
      <c r="Z44" s="34"/>
      <c r="AA44" s="34"/>
      <c r="AB44" s="34"/>
      <c r="AC44" s="34"/>
    </row>
    <row r="45" spans="1:29" x14ac:dyDescent="0.25">
      <c r="A45" s="30" t="s">
        <v>139</v>
      </c>
      <c r="B45" s="30" t="s">
        <v>39</v>
      </c>
      <c r="C45" s="31" t="s">
        <v>140</v>
      </c>
      <c r="D45" s="32">
        <v>1</v>
      </c>
      <c r="E45" s="30" t="s">
        <v>141</v>
      </c>
      <c r="F45" s="36">
        <v>46388</v>
      </c>
      <c r="G45" s="36">
        <v>47848</v>
      </c>
      <c r="H45" s="39"/>
      <c r="I45" s="32" t="s">
        <v>142</v>
      </c>
      <c r="J45" s="32"/>
      <c r="K45" s="38"/>
      <c r="L45" s="29"/>
      <c r="M45" s="29">
        <v>1</v>
      </c>
      <c r="N45" s="50"/>
      <c r="O45" s="37">
        <f t="shared" si="1"/>
        <v>0</v>
      </c>
      <c r="P45" s="37">
        <f t="shared" si="8"/>
        <v>1</v>
      </c>
      <c r="Q45" s="50"/>
      <c r="R45" s="37">
        <f t="shared" ref="R45:R47" si="14">Q45*P45</f>
        <v>0</v>
      </c>
      <c r="S45" s="37">
        <f t="shared" si="10"/>
        <v>1</v>
      </c>
      <c r="T45" s="50"/>
      <c r="U45" s="37">
        <f t="shared" ref="U45:U47" si="15">T45*S45</f>
        <v>0</v>
      </c>
      <c r="V45" s="37">
        <f t="shared" si="12"/>
        <v>1</v>
      </c>
      <c r="W45" s="50"/>
      <c r="X45" s="37">
        <f t="shared" ref="X45:X47" si="16">W45*V45</f>
        <v>0</v>
      </c>
      <c r="Y45" s="34"/>
      <c r="Z45" s="34"/>
      <c r="AA45" s="34"/>
      <c r="AB45" s="34"/>
      <c r="AC45" s="34"/>
    </row>
    <row r="46" spans="1:29" x14ac:dyDescent="0.25">
      <c r="A46" s="30" t="s">
        <v>143</v>
      </c>
      <c r="B46" s="30" t="s">
        <v>39</v>
      </c>
      <c r="C46" s="31" t="s">
        <v>144</v>
      </c>
      <c r="D46" s="32">
        <v>1</v>
      </c>
      <c r="E46" s="30" t="s">
        <v>141</v>
      </c>
      <c r="F46" s="36">
        <v>46388</v>
      </c>
      <c r="G46" s="36">
        <v>47848</v>
      </c>
      <c r="H46" s="39"/>
      <c r="I46" s="32" t="s">
        <v>142</v>
      </c>
      <c r="J46" s="32"/>
      <c r="K46" s="38"/>
      <c r="L46" s="29"/>
      <c r="M46" s="29">
        <v>1</v>
      </c>
      <c r="N46" s="50"/>
      <c r="O46" s="37">
        <f t="shared" si="1"/>
        <v>0</v>
      </c>
      <c r="P46" s="37">
        <f t="shared" si="8"/>
        <v>1</v>
      </c>
      <c r="Q46" s="50"/>
      <c r="R46" s="37">
        <f t="shared" si="14"/>
        <v>0</v>
      </c>
      <c r="S46" s="37">
        <f t="shared" si="10"/>
        <v>1</v>
      </c>
      <c r="T46" s="50"/>
      <c r="U46" s="37">
        <f t="shared" si="15"/>
        <v>0</v>
      </c>
      <c r="V46" s="37">
        <f t="shared" si="12"/>
        <v>1</v>
      </c>
      <c r="W46" s="50"/>
      <c r="X46" s="37">
        <f t="shared" si="16"/>
        <v>0</v>
      </c>
      <c r="Y46" s="34"/>
      <c r="Z46" s="34"/>
      <c r="AA46" s="34"/>
      <c r="AB46" s="34"/>
      <c r="AC46" s="34"/>
    </row>
    <row r="47" spans="1:29" x14ac:dyDescent="0.25">
      <c r="A47" s="30" t="s">
        <v>145</v>
      </c>
      <c r="B47" s="30" t="s">
        <v>39</v>
      </c>
      <c r="C47" s="31" t="s">
        <v>146</v>
      </c>
      <c r="D47" s="32">
        <v>1</v>
      </c>
      <c r="E47" s="30" t="s">
        <v>141</v>
      </c>
      <c r="F47" s="36">
        <v>46388</v>
      </c>
      <c r="G47" s="36">
        <v>47848</v>
      </c>
      <c r="H47" s="39"/>
      <c r="I47" s="32" t="s">
        <v>142</v>
      </c>
      <c r="J47" s="32"/>
      <c r="K47" s="38"/>
      <c r="L47" s="29"/>
      <c r="M47" s="29">
        <v>1</v>
      </c>
      <c r="N47" s="50"/>
      <c r="O47" s="37">
        <f t="shared" si="1"/>
        <v>0</v>
      </c>
      <c r="P47" s="37">
        <f t="shared" si="8"/>
        <v>1</v>
      </c>
      <c r="Q47" s="50"/>
      <c r="R47" s="37">
        <f t="shared" si="14"/>
        <v>0</v>
      </c>
      <c r="S47" s="37">
        <f t="shared" si="10"/>
        <v>1</v>
      </c>
      <c r="T47" s="50"/>
      <c r="U47" s="37">
        <f t="shared" si="15"/>
        <v>0</v>
      </c>
      <c r="V47" s="37">
        <f t="shared" si="12"/>
        <v>1</v>
      </c>
      <c r="W47" s="50"/>
      <c r="X47" s="37">
        <f t="shared" si="16"/>
        <v>0</v>
      </c>
      <c r="Y47" s="34"/>
      <c r="Z47" s="34"/>
      <c r="AA47" s="34"/>
      <c r="AB47" s="34"/>
      <c r="AC47" s="34"/>
    </row>
    <row r="48" spans="1:29" x14ac:dyDescent="0.25">
      <c r="A48" s="30" t="s">
        <v>147</v>
      </c>
      <c r="B48" s="30" t="s">
        <v>36</v>
      </c>
      <c r="C48" s="31" t="s">
        <v>148</v>
      </c>
      <c r="D48" s="34"/>
      <c r="E48" s="34"/>
      <c r="F48" s="36">
        <v>46388</v>
      </c>
      <c r="G48" s="36">
        <v>47848</v>
      </c>
      <c r="H48" s="39" t="s">
        <v>149</v>
      </c>
      <c r="I48" s="32"/>
      <c r="J48" s="32"/>
      <c r="K48" s="38"/>
      <c r="L48" s="29"/>
      <c r="M48" s="29"/>
      <c r="N48" s="34"/>
      <c r="O48" s="37"/>
      <c r="P48" s="37"/>
      <c r="Q48" s="34"/>
      <c r="R48" s="37"/>
      <c r="S48" s="37"/>
      <c r="T48" s="34"/>
      <c r="U48" s="37"/>
      <c r="V48" s="37"/>
      <c r="W48" s="34"/>
      <c r="X48" s="37"/>
      <c r="Y48" s="34"/>
      <c r="Z48" s="34"/>
      <c r="AA48" s="34"/>
      <c r="AB48" s="34"/>
      <c r="AC48" s="34"/>
    </row>
    <row r="49" spans="1:29" ht="30" x14ac:dyDescent="0.25">
      <c r="A49" s="30" t="s">
        <v>150</v>
      </c>
      <c r="B49" s="30" t="s">
        <v>39</v>
      </c>
      <c r="C49" s="31" t="s">
        <v>151</v>
      </c>
      <c r="D49" s="32">
        <v>20</v>
      </c>
      <c r="E49" s="30" t="s">
        <v>141</v>
      </c>
      <c r="F49" s="36">
        <v>46388</v>
      </c>
      <c r="G49" s="36">
        <v>47848</v>
      </c>
      <c r="H49" s="31" t="s">
        <v>152</v>
      </c>
      <c r="I49" s="40" t="s">
        <v>153</v>
      </c>
      <c r="J49" s="32"/>
      <c r="K49" s="38"/>
      <c r="L49" s="29"/>
      <c r="M49" s="29">
        <f>20*500</f>
        <v>10000</v>
      </c>
      <c r="N49" s="50"/>
      <c r="O49" s="37">
        <f t="shared" si="1"/>
        <v>0</v>
      </c>
      <c r="P49" s="37">
        <f>M49</f>
        <v>10000</v>
      </c>
      <c r="Q49" s="50"/>
      <c r="R49" s="37">
        <f t="shared" ref="R49:R50" si="17">Q49*P49</f>
        <v>0</v>
      </c>
      <c r="S49" s="37">
        <f>P49</f>
        <v>10000</v>
      </c>
      <c r="T49" s="50"/>
      <c r="U49" s="37">
        <f t="shared" ref="U49:U50" si="18">T49*S49</f>
        <v>0</v>
      </c>
      <c r="V49" s="37">
        <f>S49</f>
        <v>10000</v>
      </c>
      <c r="W49" s="50"/>
      <c r="X49" s="37">
        <f t="shared" ref="X49:X50" si="19">W49*V49</f>
        <v>0</v>
      </c>
      <c r="Y49" s="34"/>
      <c r="Z49" s="34"/>
      <c r="AA49" s="34"/>
      <c r="AB49" s="34"/>
      <c r="AC49" s="34"/>
    </row>
    <row r="50" spans="1:29" ht="45" x14ac:dyDescent="0.25">
      <c r="A50" s="30" t="s">
        <v>154</v>
      </c>
      <c r="B50" s="30" t="s">
        <v>39</v>
      </c>
      <c r="C50" s="31" t="s">
        <v>155</v>
      </c>
      <c r="D50" s="32">
        <v>15</v>
      </c>
      <c r="E50" s="30" t="s">
        <v>141</v>
      </c>
      <c r="F50" s="36">
        <v>46388</v>
      </c>
      <c r="G50" s="36">
        <v>47848</v>
      </c>
      <c r="H50" s="31" t="s">
        <v>152</v>
      </c>
      <c r="I50" s="40" t="s">
        <v>156</v>
      </c>
      <c r="J50" s="32"/>
      <c r="K50" s="38"/>
      <c r="L50" s="29"/>
      <c r="M50" s="29">
        <f>15*1000</f>
        <v>15000</v>
      </c>
      <c r="N50" s="50"/>
      <c r="O50" s="37">
        <f t="shared" si="1"/>
        <v>0</v>
      </c>
      <c r="P50" s="37">
        <f>M50</f>
        <v>15000</v>
      </c>
      <c r="Q50" s="50"/>
      <c r="R50" s="37">
        <f t="shared" si="17"/>
        <v>0</v>
      </c>
      <c r="S50" s="37">
        <f>P50</f>
        <v>15000</v>
      </c>
      <c r="T50" s="50"/>
      <c r="U50" s="37">
        <f t="shared" si="18"/>
        <v>0</v>
      </c>
      <c r="V50" s="37">
        <f>S50</f>
        <v>15000</v>
      </c>
      <c r="W50" s="50"/>
      <c r="X50" s="37">
        <f t="shared" si="19"/>
        <v>0</v>
      </c>
      <c r="Y50" s="34"/>
      <c r="Z50" s="34"/>
      <c r="AA50" s="34"/>
      <c r="AB50" s="34"/>
      <c r="AC50" s="34"/>
    </row>
    <row r="51" spans="1:29" ht="45" x14ac:dyDescent="0.25">
      <c r="A51" s="30" t="s">
        <v>157</v>
      </c>
      <c r="B51" s="30" t="s">
        <v>39</v>
      </c>
      <c r="C51" s="31" t="s">
        <v>158</v>
      </c>
      <c r="D51" s="32">
        <v>10</v>
      </c>
      <c r="E51" s="30" t="s">
        <v>141</v>
      </c>
      <c r="F51" s="36">
        <v>46388</v>
      </c>
      <c r="G51" s="36">
        <v>47848</v>
      </c>
      <c r="H51" s="31" t="s">
        <v>152</v>
      </c>
      <c r="I51" s="40" t="s">
        <v>159</v>
      </c>
      <c r="J51" s="32"/>
      <c r="K51" s="38"/>
      <c r="L51" s="29"/>
      <c r="M51" s="29">
        <f>10*2500</f>
        <v>25000</v>
      </c>
      <c r="N51" s="50"/>
      <c r="O51" s="37">
        <f>N51*M51</f>
        <v>0</v>
      </c>
      <c r="P51" s="37">
        <f>M51</f>
        <v>25000</v>
      </c>
      <c r="Q51" s="50"/>
      <c r="R51" s="37">
        <f>Q51*P51</f>
        <v>0</v>
      </c>
      <c r="S51" s="37">
        <f>P51</f>
        <v>25000</v>
      </c>
      <c r="T51" s="50"/>
      <c r="U51" s="37">
        <f>T51*S51</f>
        <v>0</v>
      </c>
      <c r="V51" s="37">
        <f>S51</f>
        <v>25000</v>
      </c>
      <c r="W51" s="50"/>
      <c r="X51" s="37">
        <f>W51*V51</f>
        <v>0</v>
      </c>
      <c r="Y51" s="34"/>
      <c r="Z51" s="34"/>
      <c r="AA51" s="34"/>
      <c r="AB51" s="34"/>
      <c r="AC51" s="34"/>
    </row>
    <row r="52" spans="1:29" x14ac:dyDescent="0.25">
      <c r="A52" s="30"/>
      <c r="B52" s="30"/>
      <c r="C52" s="31"/>
      <c r="D52" s="32"/>
      <c r="E52" s="30"/>
      <c r="F52" s="33"/>
      <c r="G52" s="33"/>
      <c r="H52" s="31"/>
      <c r="I52" s="32"/>
      <c r="J52" s="32"/>
      <c r="K52" s="38"/>
      <c r="L52" s="29"/>
      <c r="M52" s="29"/>
      <c r="N52" s="38"/>
      <c r="O52" s="37"/>
      <c r="P52" s="37"/>
      <c r="Q52" s="38"/>
      <c r="R52" s="37"/>
      <c r="S52" s="37"/>
      <c r="T52" s="38"/>
      <c r="U52" s="37"/>
      <c r="V52" s="37"/>
      <c r="W52" s="38"/>
      <c r="X52" s="37"/>
      <c r="Y52" s="34"/>
      <c r="Z52" s="34"/>
      <c r="AA52" s="34"/>
      <c r="AB52" s="34"/>
      <c r="AC52" s="34"/>
    </row>
    <row r="53" spans="1:29" x14ac:dyDescent="0.25">
      <c r="A53" s="30"/>
      <c r="B53" s="30"/>
      <c r="C53" s="31"/>
      <c r="D53" s="32"/>
      <c r="E53" s="30"/>
      <c r="F53" s="33"/>
      <c r="G53" s="33"/>
      <c r="H53" s="31"/>
      <c r="I53" s="32"/>
      <c r="J53" s="32"/>
      <c r="K53" s="38"/>
      <c r="L53" s="29"/>
      <c r="M53" s="29"/>
      <c r="N53" s="38"/>
      <c r="O53" s="37"/>
      <c r="P53" s="37"/>
      <c r="Q53" s="38"/>
      <c r="R53" s="37"/>
      <c r="S53" s="37"/>
      <c r="T53" s="38"/>
      <c r="U53" s="37"/>
      <c r="V53" s="37"/>
      <c r="W53" s="38"/>
      <c r="X53" s="37"/>
      <c r="Y53" s="34"/>
      <c r="Z53" s="34"/>
      <c r="AA53" s="34"/>
      <c r="AB53" s="34"/>
      <c r="AC53" s="34"/>
    </row>
    <row r="54" spans="1:29" x14ac:dyDescent="0.25">
      <c r="A54" s="30"/>
      <c r="B54" s="30"/>
      <c r="C54" s="31"/>
      <c r="D54" s="32"/>
      <c r="E54" s="30"/>
      <c r="F54" s="33"/>
      <c r="G54" s="33"/>
      <c r="H54" s="31"/>
      <c r="I54" s="32"/>
      <c r="J54" s="41" t="s">
        <v>160</v>
      </c>
      <c r="K54" s="32"/>
      <c r="L54" s="29">
        <f>SUM(L10:L51)</f>
        <v>0</v>
      </c>
      <c r="M54" s="29"/>
      <c r="N54" s="38"/>
      <c r="O54" s="29">
        <f>SUM(O10:O51)</f>
        <v>0</v>
      </c>
      <c r="P54" s="37"/>
      <c r="Q54" s="38"/>
      <c r="R54" s="29">
        <f>SUM(R10:R51)</f>
        <v>0</v>
      </c>
      <c r="S54" s="37"/>
      <c r="T54" s="38"/>
      <c r="U54" s="29">
        <f>SUM(U10:U51)</f>
        <v>0</v>
      </c>
      <c r="V54" s="37"/>
      <c r="W54" s="38"/>
      <c r="X54" s="29">
        <f>SUM(X10:X51)</f>
        <v>0</v>
      </c>
      <c r="Y54" s="34"/>
      <c r="Z54" s="34"/>
      <c r="AA54" s="34"/>
      <c r="AB54" s="34"/>
      <c r="AC54" s="34"/>
    </row>
    <row r="55" spans="1:29" x14ac:dyDescent="0.25">
      <c r="A55" s="30"/>
      <c r="B55" s="30"/>
      <c r="C55" s="31"/>
      <c r="D55" s="32"/>
      <c r="E55" s="30"/>
      <c r="F55" s="33"/>
      <c r="G55" s="33"/>
      <c r="H55" s="31"/>
      <c r="I55" s="32"/>
      <c r="J55" s="41" t="s">
        <v>161</v>
      </c>
      <c r="K55" s="32"/>
      <c r="L55" s="29">
        <f>L54+O54+R54+U54+X54</f>
        <v>0</v>
      </c>
      <c r="M55" s="29"/>
      <c r="N55" s="38"/>
      <c r="O55" s="37"/>
      <c r="P55" s="37"/>
      <c r="Q55" s="38"/>
      <c r="R55" s="37"/>
      <c r="S55" s="37"/>
      <c r="T55" s="38"/>
      <c r="U55" s="37"/>
      <c r="V55" s="37"/>
      <c r="W55" s="38"/>
      <c r="X55" s="37"/>
      <c r="Y55" s="34"/>
      <c r="Z55" s="34"/>
      <c r="AA55" s="34"/>
      <c r="AB55" s="34"/>
      <c r="AC55" s="34"/>
    </row>
    <row r="56" spans="1:29" x14ac:dyDescent="0.25">
      <c r="A56" s="30"/>
      <c r="B56" s="30"/>
      <c r="C56" s="31"/>
      <c r="D56" s="32"/>
      <c r="E56" s="30"/>
      <c r="F56" s="42"/>
      <c r="G56" s="42"/>
      <c r="H56" s="31"/>
      <c r="I56" s="32"/>
      <c r="J56" s="32"/>
      <c r="K56" s="32"/>
      <c r="L56" s="29"/>
      <c r="M56" s="29"/>
      <c r="N56" s="29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4"/>
      <c r="Z56" s="34"/>
      <c r="AA56" s="34"/>
      <c r="AB56" s="34"/>
      <c r="AC56" s="34"/>
    </row>
    <row r="57" spans="1:29" x14ac:dyDescent="0.25">
      <c r="A57" s="30"/>
      <c r="B57" s="30"/>
      <c r="C57" s="31"/>
      <c r="D57" s="32"/>
      <c r="E57" s="30"/>
      <c r="F57" s="42"/>
      <c r="G57" s="42"/>
      <c r="H57" s="31"/>
      <c r="I57" s="32"/>
      <c r="J57" s="32"/>
      <c r="K57" s="32"/>
      <c r="L57" s="29"/>
      <c r="M57" s="29"/>
      <c r="N57" s="29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4"/>
      <c r="Z57" s="34"/>
      <c r="AA57" s="34"/>
      <c r="AB57" s="34"/>
      <c r="AC57" s="34"/>
    </row>
    <row r="58" spans="1:29" x14ac:dyDescent="0.25">
      <c r="A58" s="30"/>
      <c r="B58" s="30"/>
      <c r="C58" s="31"/>
      <c r="D58" s="32"/>
      <c r="E58" s="30"/>
      <c r="F58" s="42"/>
      <c r="G58" s="42"/>
      <c r="H58" s="31"/>
      <c r="I58" s="32"/>
      <c r="J58" s="32"/>
      <c r="K58" s="32"/>
      <c r="L58" s="29"/>
      <c r="M58" s="29"/>
      <c r="N58" s="29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4"/>
      <c r="Z58" s="34"/>
      <c r="AA58" s="34"/>
      <c r="AB58" s="34"/>
      <c r="AC58" s="34"/>
    </row>
    <row r="59" spans="1:29" x14ac:dyDescent="0.25">
      <c r="A59" s="30"/>
      <c r="B59" s="30"/>
      <c r="C59" s="31"/>
      <c r="D59" s="32"/>
      <c r="E59" s="30"/>
      <c r="F59" s="42"/>
      <c r="G59" s="42"/>
      <c r="H59" s="31"/>
      <c r="I59" s="32"/>
      <c r="J59" s="32"/>
      <c r="K59" s="32"/>
      <c r="L59" s="29"/>
      <c r="M59" s="29"/>
      <c r="N59" s="29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4"/>
      <c r="Z59" s="34"/>
      <c r="AA59" s="34"/>
      <c r="AB59" s="34"/>
      <c r="AC59" s="34"/>
    </row>
    <row r="60" spans="1:29" x14ac:dyDescent="0.25">
      <c r="A60" s="30"/>
      <c r="B60" s="30"/>
      <c r="C60" s="31"/>
      <c r="D60" s="32"/>
      <c r="E60" s="30"/>
      <c r="F60" s="42"/>
      <c r="G60" s="42"/>
      <c r="H60" s="31"/>
      <c r="I60" s="32"/>
      <c r="J60" s="32"/>
      <c r="K60" s="32"/>
      <c r="L60" s="29"/>
      <c r="M60" s="29"/>
      <c r="N60" s="29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4"/>
      <c r="Z60" s="34"/>
      <c r="AA60" s="34"/>
      <c r="AB60" s="34"/>
      <c r="AC60" s="34"/>
    </row>
  </sheetData>
  <sheetProtection algorithmName="SHA-512" hashValue="PiYBFbuSJQpVjjPehmdqJmTMx0vmyZyIdX8BAjLJhbHcxcXBKkPhhqVis0NCgr0fVIYTw9GYxsuYXa+pt8kXTA==" saltValue="YXU5bx4x0pGTL+1mxogZjA==" spinCount="100000" sheet="1" objects="1" scenarios="1"/>
  <mergeCells count="8">
    <mergeCell ref="A5:B5"/>
    <mergeCell ref="A1:F2"/>
    <mergeCell ref="G1:I1"/>
    <mergeCell ref="G2:I2"/>
    <mergeCell ref="A3:B3"/>
    <mergeCell ref="G3:I3"/>
    <mergeCell ref="A4:B4"/>
    <mergeCell ref="C4:F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Adämmer, Rene</dc:creator>
  <cp:lastModifiedBy>Weber, Sophie</cp:lastModifiedBy>
  <dcterms:created xsi:type="dcterms:W3CDTF">2026-09-10T07:25:56Z</dcterms:created>
  <dcterms:modified xsi:type="dcterms:W3CDTF">2026-10-20T11:30:21Z</dcterms:modified>
</cp:coreProperties>
</file>