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Tech_GM\SCHULE_GS_Itzum_(Spandauer_Weg_40)\05_Maßnahmen\2026_SAA\HOAI\Vorbereitung\"/>
    </mc:Choice>
  </mc:AlternateContent>
  <xr:revisionPtr revIDLastSave="0" documentId="13_ncr:1_{09A21B3D-82AF-410E-B9B6-4C0B5F9EBF57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1" l="1"/>
  <c r="K28" i="1"/>
  <c r="J56" i="1"/>
  <c r="J51" i="1"/>
  <c r="K37" i="1"/>
  <c r="K33" i="1"/>
  <c r="K38" i="1" s="1"/>
  <c r="K39" i="1" l="1"/>
  <c r="K40" i="1" s="1"/>
  <c r="K43" i="1" l="1"/>
  <c r="K46" i="1"/>
  <c r="K49" i="1"/>
  <c r="K48" i="1"/>
  <c r="K47" i="1"/>
  <c r="K45" i="1"/>
  <c r="M40" i="1"/>
  <c r="K42" i="1"/>
  <c r="K41" i="1"/>
  <c r="K44" i="1"/>
  <c r="K51" i="1" l="1"/>
  <c r="K52" i="1" s="1"/>
  <c r="M47" i="1"/>
  <c r="M43" i="1"/>
  <c r="M46" i="1"/>
  <c r="M42" i="1"/>
  <c r="M48" i="1"/>
  <c r="M49" i="1"/>
  <c r="M45" i="1"/>
  <c r="M41" i="1"/>
  <c r="M44" i="1"/>
  <c r="K53" i="1" l="1"/>
  <c r="K54" i="1"/>
  <c r="K55" i="1" s="1"/>
  <c r="M51" i="1"/>
  <c r="K56" i="1" l="1"/>
  <c r="K57" i="1" s="1"/>
  <c r="M54" i="1"/>
  <c r="M55" i="1" s="1"/>
  <c r="M56" i="1" s="1"/>
</calcChain>
</file>

<file path=xl/sharedStrings.xml><?xml version="1.0" encoding="utf-8"?>
<sst xmlns="http://schemas.openxmlformats.org/spreadsheetml/2006/main" count="52" uniqueCount="49">
  <si>
    <t>Stadt Hildesheim</t>
  </si>
  <si>
    <t>Anlage 1</t>
  </si>
  <si>
    <t>FB Gebäudemanagement</t>
  </si>
  <si>
    <t>Baumaßnahme: Grundschule Didrik-Pining SAA</t>
  </si>
  <si>
    <t>Vergabeverfahren HOAI (zu § 56 Abs. 1 - Technische Ausrüstung)</t>
  </si>
  <si>
    <t>Vorläufige Honorarermittlung (ohne Zu- oder Abschlag)</t>
  </si>
  <si>
    <t>Bitte beachten: Für die Ermittlung der Angebotssumme ist nur der Zu- oder Abschlag in Zeile 9 einzutragen.</t>
  </si>
  <si>
    <t>Alle anderen Angaben in der Tabelle sind als Grundlage festgesetzt.</t>
  </si>
  <si>
    <t>Kostengruppe 440 - Elektrische Anlagen</t>
  </si>
  <si>
    <t>Honorarzone II, Basishonorarsatz</t>
  </si>
  <si>
    <t>Wird nicht beauftragt</t>
  </si>
  <si>
    <t>Kostengruppe 450 - Kommunikations-, sicherheits- und informationstechnische Anlagen</t>
  </si>
  <si>
    <t>Honorarzone III, Basishonorarsatz</t>
  </si>
  <si>
    <t>HOAI - Vertragsgrundlage</t>
  </si>
  <si>
    <t>Rechnungslegung</t>
  </si>
  <si>
    <t>§ 35</t>
  </si>
  <si>
    <t>Summen</t>
  </si>
  <si>
    <t>erbracht</t>
  </si>
  <si>
    <t>Zeile</t>
  </si>
  <si>
    <t>Gesamtkosten (brutto)</t>
  </si>
  <si>
    <t>abzüglich Umsatzsteuer</t>
  </si>
  <si>
    <t>Anrechenbare Kosten netto - gesamt</t>
  </si>
  <si>
    <t>Honorarberechnung KG 440</t>
  </si>
  <si>
    <t>anrechenbare Kosten</t>
  </si>
  <si>
    <t>KG 440 - Honorarsatz 100%</t>
  </si>
  <si>
    <t>Basishonorarsatz nach § 56</t>
  </si>
  <si>
    <t>Honorarberechnung KG 450</t>
  </si>
  <si>
    <t>KG 450 - Honorarsatz 100%</t>
  </si>
  <si>
    <t xml:space="preserve">Gesamthonorarsatz   </t>
  </si>
  <si>
    <t>Zu- oder Abschlag entsprechend Angebot</t>
  </si>
  <si>
    <t>Berechnungsgrundlage Honorar</t>
  </si>
  <si>
    <t>LS 1 - Grundlagenermittlung (LP 1)</t>
  </si>
  <si>
    <t>LS 1 - Entwurfsunterlage Vorplanung (LP 2)</t>
  </si>
  <si>
    <t>LS 1 - Entwurfsunterlage Entwurfsplanung (LP 3)</t>
  </si>
  <si>
    <t>LS 1 - Entwurfsunterlage Genehmigungsplanung (LP 4)</t>
  </si>
  <si>
    <t>LS 2 - Ausführungsplanung (LP 5)</t>
  </si>
  <si>
    <t>LS 3 - Vorbereiten der Vergabe (LP 6)</t>
  </si>
  <si>
    <t>LS 3 - Mitwirkung bei der Vergabe (LP 7)</t>
  </si>
  <si>
    <t>LS 4 - Objektüberwachung (LP 8)</t>
  </si>
  <si>
    <t>LS 5 - Objektbetreuung - Bauüberwachung (LP 9)</t>
  </si>
  <si>
    <t>Besondere Leistungen im Leistungsbild Technische Ausrüstung</t>
  </si>
  <si>
    <t>Zwischensumme</t>
  </si>
  <si>
    <t>Umbauzuschlag</t>
  </si>
  <si>
    <t>Zwischensumme mit Zuschlag</t>
  </si>
  <si>
    <t>Nebenkosten</t>
  </si>
  <si>
    <t>Honorarsumme netto</t>
  </si>
  <si>
    <t>zzgl. Umsatzsteuer</t>
  </si>
  <si>
    <t>Honorarauftragssumme</t>
  </si>
  <si>
    <r>
      <t xml:space="preserve">LP  4 und 9 werden </t>
    </r>
    <r>
      <rPr>
        <b/>
        <u/>
        <sz val="10"/>
        <rFont val="Arial"/>
        <family val="2"/>
      </rPr>
      <t>nicht</t>
    </r>
    <r>
      <rPr>
        <b/>
        <sz val="10"/>
        <rFont val="Arial"/>
        <family val="2"/>
      </rPr>
      <t xml:space="preserve"> beauftragt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</si>
</sst>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6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0" applyFont="1" applyProtection="1"/>
    <xf numFmtId="0" fontId="0" fillId="0" borderId="0" xfId="0" applyProtection="1"/>
    <xf numFmtId="0" fontId="3" fillId="0" borderId="0" xfId="0" applyFont="1" applyAlignment="1" applyProtection="1">
      <alignment horizontal="right" vertical="center"/>
    </xf>
    <xf numFmtId="0" fontId="4" fillId="0" borderId="0" xfId="0" applyFont="1" applyProtection="1"/>
    <xf numFmtId="0" fontId="5" fillId="0" borderId="0" xfId="0" applyFont="1" applyProtection="1"/>
    <xf numFmtId="0" fontId="0" fillId="2" borderId="0" xfId="0" applyFill="1" applyProtection="1"/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3" borderId="0" xfId="0" applyFont="1" applyFill="1" applyProtection="1"/>
    <xf numFmtId="0" fontId="8" fillId="3" borderId="0" xfId="0" applyFont="1" applyFill="1" applyProtection="1"/>
    <xf numFmtId="0" fontId="0" fillId="3" borderId="0" xfId="0" applyFill="1" applyProtection="1"/>
    <xf numFmtId="49" fontId="10" fillId="2" borderId="0" xfId="0" applyNumberFormat="1" applyFont="1" applyFill="1" applyAlignment="1" applyProtection="1">
      <alignment horizontal="right"/>
    </xf>
    <xf numFmtId="0" fontId="10" fillId="0" borderId="0" xfId="0" applyFont="1" applyProtection="1"/>
    <xf numFmtId="49" fontId="10" fillId="0" borderId="0" xfId="0" applyNumberFormat="1" applyFont="1" applyAlignment="1" applyProtection="1">
      <alignment horizontal="right"/>
    </xf>
    <xf numFmtId="0" fontId="2" fillId="2" borderId="0" xfId="0" applyFont="1" applyFill="1" applyProtection="1"/>
    <xf numFmtId="0" fontId="11" fillId="0" borderId="0" xfId="0" applyFont="1" applyProtection="1"/>
    <xf numFmtId="0" fontId="11" fillId="0" borderId="0" xfId="0" applyFont="1" applyFill="1" applyAlignment="1" applyProtection="1">
      <alignment horizontal="left"/>
    </xf>
    <xf numFmtId="0" fontId="9" fillId="2" borderId="0" xfId="0" applyFont="1" applyFill="1" applyAlignment="1" applyProtection="1"/>
    <xf numFmtId="49" fontId="10" fillId="2" borderId="0" xfId="0" applyNumberFormat="1" applyFont="1" applyFill="1" applyAlignment="1" applyProtection="1"/>
    <xf numFmtId="0" fontId="13" fillId="0" borderId="0" xfId="0" applyFont="1" applyProtection="1"/>
    <xf numFmtId="0" fontId="0" fillId="0" borderId="0" xfId="0" applyFill="1" applyProtection="1"/>
    <xf numFmtId="0" fontId="0" fillId="4" borderId="1" xfId="0" applyFill="1" applyBorder="1" applyProtection="1"/>
    <xf numFmtId="0" fontId="0" fillId="4" borderId="4" xfId="0" applyFill="1" applyBorder="1" applyAlignment="1" applyProtection="1">
      <alignment horizontal="left"/>
    </xf>
    <xf numFmtId="0" fontId="0" fillId="4" borderId="7" xfId="0" applyFill="1" applyBorder="1" applyProtection="1"/>
    <xf numFmtId="0" fontId="14" fillId="4" borderId="10" xfId="0" applyFont="1" applyFill="1" applyBorder="1" applyAlignment="1" applyProtection="1">
      <alignment horizontal="center"/>
    </xf>
    <xf numFmtId="0" fontId="11" fillId="4" borderId="7" xfId="0" applyFont="1" applyFill="1" applyBorder="1" applyAlignment="1" applyProtection="1">
      <alignment horizontal="center"/>
    </xf>
    <xf numFmtId="0" fontId="15" fillId="0" borderId="11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14" fillId="0" borderId="11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11" fillId="0" borderId="17" xfId="0" applyFont="1" applyBorder="1" applyAlignment="1" applyProtection="1">
      <alignment horizontal="left"/>
    </xf>
    <xf numFmtId="0" fontId="2" fillId="4" borderId="13" xfId="0" applyFont="1" applyFill="1" applyBorder="1" applyProtection="1"/>
    <xf numFmtId="164" fontId="2" fillId="5" borderId="13" xfId="1" applyNumberFormat="1" applyFont="1" applyFill="1" applyBorder="1" applyProtection="1"/>
    <xf numFmtId="0" fontId="2" fillId="6" borderId="13" xfId="0" applyFont="1" applyFill="1" applyBorder="1" applyProtection="1"/>
    <xf numFmtId="164" fontId="2" fillId="6" borderId="13" xfId="1" applyNumberFormat="1" applyFont="1" applyFill="1" applyBorder="1" applyProtection="1"/>
    <xf numFmtId="9" fontId="2" fillId="2" borderId="13" xfId="2" applyFont="1" applyFill="1" applyBorder="1" applyProtection="1"/>
    <xf numFmtId="164" fontId="2" fillId="7" borderId="13" xfId="1" applyNumberFormat="1" applyFont="1" applyFill="1" applyBorder="1" applyProtection="1"/>
    <xf numFmtId="0" fontId="2" fillId="0" borderId="17" xfId="0" applyFont="1" applyBorder="1" applyAlignment="1" applyProtection="1">
      <alignment horizontal="left"/>
    </xf>
    <xf numFmtId="164" fontId="16" fillId="5" borderId="13" xfId="1" applyNumberFormat="1" applyFont="1" applyFill="1" applyBorder="1" applyProtection="1"/>
    <xf numFmtId="164" fontId="11" fillId="6" borderId="13" xfId="1" applyNumberFormat="1" applyFont="1" applyFill="1" applyBorder="1" applyProtection="1"/>
    <xf numFmtId="164" fontId="11" fillId="4" borderId="21" xfId="0" applyNumberFormat="1" applyFont="1" applyFill="1" applyBorder="1" applyProtection="1"/>
    <xf numFmtId="164" fontId="0" fillId="4" borderId="22" xfId="0" applyNumberFormat="1" applyFont="1" applyFill="1" applyBorder="1" applyProtection="1"/>
    <xf numFmtId="164" fontId="0" fillId="4" borderId="23" xfId="0" applyNumberFormat="1" applyFont="1" applyFill="1" applyBorder="1" applyProtection="1"/>
    <xf numFmtId="164" fontId="2" fillId="0" borderId="0" xfId="0" applyNumberFormat="1" applyFont="1" applyBorder="1" applyAlignment="1" applyProtection="1">
      <alignment horizontal="center"/>
    </xf>
    <xf numFmtId="0" fontId="2" fillId="7" borderId="13" xfId="0" applyFont="1" applyFill="1" applyBorder="1" applyProtection="1"/>
    <xf numFmtId="164" fontId="2" fillId="7" borderId="30" xfId="1" applyNumberFormat="1" applyFont="1" applyFill="1" applyBorder="1" applyProtection="1"/>
    <xf numFmtId="0" fontId="2" fillId="0" borderId="29" xfId="0" applyFont="1" applyBorder="1" applyAlignment="1" applyProtection="1">
      <alignment horizontal="left"/>
    </xf>
    <xf numFmtId="0" fontId="2" fillId="4" borderId="30" xfId="0" applyFont="1" applyFill="1" applyBorder="1" applyProtection="1"/>
    <xf numFmtId="164" fontId="16" fillId="7" borderId="34" xfId="1" applyNumberFormat="1" applyFont="1" applyFill="1" applyBorder="1" applyProtection="1"/>
    <xf numFmtId="0" fontId="2" fillId="3" borderId="13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vertical="center"/>
      <protection locked="0"/>
    </xf>
    <xf numFmtId="9" fontId="10" fillId="3" borderId="11" xfId="0" applyNumberFormat="1" applyFont="1" applyFill="1" applyBorder="1" applyAlignment="1" applyProtection="1">
      <alignment vertical="center"/>
      <protection locked="0"/>
    </xf>
    <xf numFmtId="164" fontId="10" fillId="3" borderId="13" xfId="1" applyNumberFormat="1" applyFont="1" applyFill="1" applyBorder="1" applyAlignment="1" applyProtection="1">
      <alignment vertical="center"/>
      <protection locked="0"/>
    </xf>
    <xf numFmtId="9" fontId="2" fillId="3" borderId="13" xfId="0" applyNumberFormat="1" applyFont="1" applyFill="1" applyBorder="1" applyAlignment="1" applyProtection="1">
      <alignment vertical="center"/>
      <protection locked="0"/>
    </xf>
    <xf numFmtId="164" fontId="2" fillId="3" borderId="13" xfId="1" applyNumberFormat="1" applyFont="1" applyFill="1" applyBorder="1" applyAlignment="1" applyProtection="1">
      <alignment vertical="center"/>
      <protection locked="0"/>
    </xf>
    <xf numFmtId="0" fontId="2" fillId="4" borderId="11" xfId="0" applyFont="1" applyFill="1" applyBorder="1" applyAlignment="1" applyProtection="1">
      <alignment horizontal="center"/>
    </xf>
    <xf numFmtId="0" fontId="11" fillId="4" borderId="6" xfId="0" applyFont="1" applyFill="1" applyBorder="1" applyAlignment="1" applyProtection="1">
      <alignment horizontal="left"/>
    </xf>
    <xf numFmtId="0" fontId="2" fillId="4" borderId="11" xfId="0" applyFont="1" applyFill="1" applyBorder="1" applyProtection="1"/>
    <xf numFmtId="164" fontId="11" fillId="4" borderId="11" xfId="1" applyNumberFormat="1" applyFont="1" applyFill="1" applyBorder="1" applyProtection="1"/>
    <xf numFmtId="0" fontId="11" fillId="0" borderId="26" xfId="0" applyFont="1" applyFill="1" applyBorder="1" applyProtection="1"/>
    <xf numFmtId="0" fontId="2" fillId="0" borderId="35" xfId="0" applyFont="1" applyBorder="1" applyAlignment="1" applyProtection="1"/>
    <xf numFmtId="0" fontId="2" fillId="0" borderId="19" xfId="0" applyFont="1" applyBorder="1" applyAlignment="1" applyProtection="1"/>
    <xf numFmtId="0" fontId="2" fillId="0" borderId="36" xfId="0" applyFont="1" applyBorder="1" applyAlignment="1" applyProtection="1"/>
    <xf numFmtId="0" fontId="20" fillId="0" borderId="17" xfId="0" applyFont="1" applyBorder="1" applyAlignment="1" applyProtection="1">
      <alignment horizontal="right"/>
    </xf>
    <xf numFmtId="10" fontId="2" fillId="2" borderId="13" xfId="2" applyNumberFormat="1" applyFont="1" applyFill="1" applyBorder="1" applyAlignment="1" applyProtection="1">
      <alignment horizontal="right"/>
    </xf>
    <xf numFmtId="165" fontId="2" fillId="0" borderId="13" xfId="2" applyNumberFormat="1" applyFont="1" applyBorder="1" applyAlignment="1" applyProtection="1">
      <alignment horizontal="right"/>
    </xf>
    <xf numFmtId="0" fontId="11" fillId="0" borderId="13" xfId="0" applyFont="1" applyFill="1" applyBorder="1" applyProtection="1"/>
    <xf numFmtId="0" fontId="2" fillId="0" borderId="27" xfId="0" applyFont="1" applyBorder="1" applyAlignment="1" applyProtection="1"/>
    <xf numFmtId="0" fontId="2" fillId="0" borderId="17" xfId="0" applyFont="1" applyBorder="1" applyAlignment="1" applyProtection="1"/>
    <xf numFmtId="0" fontId="2" fillId="0" borderId="20" xfId="0" applyFont="1" applyBorder="1" applyAlignment="1" applyProtection="1"/>
    <xf numFmtId="0" fontId="11" fillId="0" borderId="37" xfId="0" applyFont="1" applyFill="1" applyBorder="1" applyProtection="1"/>
    <xf numFmtId="0" fontId="11" fillId="0" borderId="18" xfId="0" applyFont="1" applyFill="1" applyBorder="1" applyProtection="1"/>
    <xf numFmtId="0" fontId="15" fillId="0" borderId="17" xfId="0" applyFont="1" applyBorder="1" applyAlignment="1" applyProtection="1">
      <alignment horizontal="right"/>
    </xf>
    <xf numFmtId="10" fontId="2" fillId="0" borderId="13" xfId="2" applyNumberFormat="1" applyFont="1" applyBorder="1" applyAlignment="1" applyProtection="1">
      <alignment horizontal="right"/>
    </xf>
    <xf numFmtId="10" fontId="21" fillId="4" borderId="13" xfId="0" applyNumberFormat="1" applyFont="1" applyFill="1" applyBorder="1" applyAlignment="1" applyProtection="1">
      <alignment vertical="center"/>
    </xf>
    <xf numFmtId="164" fontId="11" fillId="7" borderId="13" xfId="1" applyNumberFormat="1" applyFont="1" applyFill="1" applyBorder="1" applyProtection="1"/>
    <xf numFmtId="0" fontId="11" fillId="0" borderId="26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left"/>
    </xf>
    <xf numFmtId="10" fontId="2" fillId="2" borderId="13" xfId="0" applyNumberFormat="1" applyFont="1" applyFill="1" applyBorder="1" applyProtection="1"/>
    <xf numFmtId="0" fontId="2" fillId="0" borderId="26" xfId="0" applyFont="1" applyBorder="1" applyAlignment="1" applyProtection="1">
      <alignment horizontal="left"/>
    </xf>
    <xf numFmtId="10" fontId="22" fillId="4" borderId="13" xfId="0" applyNumberFormat="1" applyFont="1" applyFill="1" applyBorder="1" applyProtection="1"/>
    <xf numFmtId="0" fontId="11" fillId="0" borderId="37" xfId="0" applyFont="1" applyBorder="1" applyProtection="1"/>
    <xf numFmtId="10" fontId="2" fillId="2" borderId="37" xfId="0" applyNumberFormat="1" applyFont="1" applyFill="1" applyBorder="1" applyAlignment="1" applyProtection="1">
      <alignment horizontal="right"/>
    </xf>
    <xf numFmtId="165" fontId="2" fillId="4" borderId="11" xfId="0" applyNumberFormat="1" applyFont="1" applyFill="1" applyBorder="1" applyAlignment="1" applyProtection="1">
      <alignment horizontal="right"/>
    </xf>
    <xf numFmtId="165" fontId="11" fillId="4" borderId="11" xfId="0" applyNumberFormat="1" applyFont="1" applyFill="1" applyBorder="1" applyAlignment="1" applyProtection="1">
      <alignment horizontal="right"/>
    </xf>
    <xf numFmtId="0" fontId="2" fillId="0" borderId="38" xfId="0" applyFont="1" applyBorder="1" applyAlignment="1" applyProtection="1">
      <alignment horizontal="center"/>
    </xf>
    <xf numFmtId="0" fontId="11" fillId="0" borderId="30" xfId="0" applyFont="1" applyBorder="1" applyProtection="1"/>
    <xf numFmtId="9" fontId="2" fillId="0" borderId="30" xfId="0" applyNumberFormat="1" applyFont="1" applyBorder="1" applyProtection="1"/>
    <xf numFmtId="165" fontId="2" fillId="4" borderId="13" xfId="0" applyNumberFormat="1" applyFont="1" applyFill="1" applyBorder="1" applyAlignment="1" applyProtection="1">
      <alignment horizontal="right"/>
    </xf>
    <xf numFmtId="0" fontId="10" fillId="4" borderId="42" xfId="0" applyFont="1" applyFill="1" applyBorder="1" applyAlignment="1" applyProtection="1">
      <alignment horizontal="center"/>
    </xf>
    <xf numFmtId="0" fontId="10" fillId="4" borderId="46" xfId="0" applyFont="1" applyFill="1" applyBorder="1" applyProtection="1"/>
    <xf numFmtId="164" fontId="10" fillId="4" borderId="46" xfId="0" applyNumberFormat="1" applyFont="1" applyFill="1" applyBorder="1" applyProtection="1"/>
    <xf numFmtId="0" fontId="2" fillId="0" borderId="39" xfId="0" applyFont="1" applyBorder="1" applyAlignment="1" applyProtection="1">
      <alignment horizontal="left"/>
    </xf>
    <xf numFmtId="0" fontId="2" fillId="0" borderId="40" xfId="0" applyFont="1" applyBorder="1" applyAlignment="1" applyProtection="1">
      <alignment horizontal="left"/>
    </xf>
    <xf numFmtId="0" fontId="2" fillId="0" borderId="41" xfId="0" applyFont="1" applyBorder="1" applyAlignment="1" applyProtection="1">
      <alignment horizontal="left"/>
    </xf>
    <xf numFmtId="0" fontId="10" fillId="4" borderId="43" xfId="0" applyFont="1" applyFill="1" applyBorder="1" applyAlignment="1" applyProtection="1">
      <alignment horizontal="left"/>
    </xf>
    <xf numFmtId="0" fontId="10" fillId="4" borderId="44" xfId="0" applyFont="1" applyFill="1" applyBorder="1" applyAlignment="1" applyProtection="1">
      <alignment horizontal="left"/>
    </xf>
    <xf numFmtId="0" fontId="10" fillId="4" borderId="45" xfId="0" applyFont="1" applyFill="1" applyBorder="1" applyAlignment="1" applyProtection="1">
      <alignment horizontal="left"/>
    </xf>
    <xf numFmtId="0" fontId="16" fillId="0" borderId="31" xfId="0" applyFont="1" applyBorder="1" applyAlignment="1" applyProtection="1">
      <alignment horizontal="right" vertical="center"/>
    </xf>
    <xf numFmtId="0" fontId="16" fillId="0" borderId="32" xfId="0" applyFont="1" applyBorder="1" applyAlignment="1" applyProtection="1">
      <alignment horizontal="right" vertical="center"/>
    </xf>
    <xf numFmtId="0" fontId="16" fillId="0" borderId="33" xfId="0" applyFont="1" applyBorder="1" applyAlignment="1" applyProtection="1">
      <alignment horizontal="right" vertical="center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 applyProtection="1">
      <alignment vertical="center"/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1" fillId="4" borderId="5" xfId="0" applyFont="1" applyFill="1" applyBorder="1" applyAlignment="1" applyProtection="1">
      <alignment horizontal="left"/>
    </xf>
    <xf numFmtId="0" fontId="11" fillId="4" borderId="3" xfId="0" applyFont="1" applyFill="1" applyBorder="1" applyAlignment="1" applyProtection="1">
      <alignment horizontal="left"/>
    </xf>
    <xf numFmtId="0" fontId="11" fillId="4" borderId="4" xfId="0" applyFont="1" applyFill="1" applyBorder="1" applyAlignment="1" applyProtection="1">
      <alignment horizontal="left"/>
    </xf>
    <xf numFmtId="0" fontId="2" fillId="0" borderId="26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left"/>
    </xf>
    <xf numFmtId="0" fontId="2" fillId="0" borderId="17" xfId="0" applyFont="1" applyBorder="1" applyAlignment="1" applyProtection="1">
      <alignment horizontal="left"/>
    </xf>
    <xf numFmtId="0" fontId="11" fillId="0" borderId="18" xfId="0" applyFont="1" applyBorder="1" applyAlignment="1" applyProtection="1">
      <alignment horizontal="left"/>
    </xf>
    <xf numFmtId="0" fontId="11" fillId="0" borderId="19" xfId="0" applyFont="1" applyBorder="1" applyAlignment="1" applyProtection="1">
      <alignment horizontal="left"/>
    </xf>
    <xf numFmtId="0" fontId="11" fillId="0" borderId="20" xfId="0" applyFont="1" applyBorder="1" applyAlignment="1" applyProtection="1">
      <alignment horizontal="left"/>
    </xf>
    <xf numFmtId="0" fontId="11" fillId="4" borderId="12" xfId="0" applyFont="1" applyFill="1" applyBorder="1" applyAlignment="1" applyProtection="1">
      <alignment horizontal="left"/>
    </xf>
    <xf numFmtId="0" fontId="11" fillId="4" borderId="6" xfId="0" applyFont="1" applyFill="1" applyBorder="1" applyAlignment="1" applyProtection="1">
      <alignment horizontal="left"/>
    </xf>
    <xf numFmtId="0" fontId="11" fillId="0" borderId="28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29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2" fillId="0" borderId="18" xfId="0" applyFont="1" applyBorder="1" applyAlignment="1" applyProtection="1">
      <alignment horizontal="left"/>
    </xf>
    <xf numFmtId="0" fontId="2" fillId="0" borderId="19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/>
    </xf>
    <xf numFmtId="0" fontId="16" fillId="0" borderId="18" xfId="0" applyFont="1" applyBorder="1" applyAlignment="1" applyProtection="1">
      <alignment horizontal="left"/>
    </xf>
    <xf numFmtId="0" fontId="16" fillId="0" borderId="19" xfId="0" applyFont="1" applyBorder="1" applyAlignment="1" applyProtection="1">
      <alignment horizontal="left"/>
    </xf>
    <xf numFmtId="0" fontId="16" fillId="0" borderId="20" xfId="0" applyFont="1" applyBorder="1" applyAlignment="1" applyProtection="1">
      <alignment horizontal="left"/>
    </xf>
    <xf numFmtId="164" fontId="17" fillId="0" borderId="24" xfId="0" applyNumberFormat="1" applyFont="1" applyBorder="1" applyAlignment="1" applyProtection="1">
      <alignment horizontal="center"/>
    </xf>
    <xf numFmtId="164" fontId="17" fillId="0" borderId="6" xfId="0" applyNumberFormat="1" applyFont="1" applyBorder="1" applyAlignment="1" applyProtection="1">
      <alignment horizontal="center"/>
    </xf>
    <xf numFmtId="164" fontId="17" fillId="0" borderId="5" xfId="0" applyNumberFormat="1" applyFont="1" applyBorder="1" applyAlignment="1" applyProtection="1">
      <alignment horizontal="center"/>
    </xf>
    <xf numFmtId="164" fontId="17" fillId="0" borderId="12" xfId="0" applyNumberFormat="1" applyFont="1" applyBorder="1" applyAlignment="1" applyProtection="1">
      <alignment horizontal="center"/>
    </xf>
    <xf numFmtId="164" fontId="17" fillId="0" borderId="25" xfId="0" applyNumberFormat="1" applyFont="1" applyBorder="1" applyAlignment="1" applyProtection="1">
      <alignment horizontal="center"/>
    </xf>
    <xf numFmtId="164" fontId="18" fillId="2" borderId="24" xfId="1" applyNumberFormat="1" applyFont="1" applyFill="1" applyBorder="1" applyAlignment="1" applyProtection="1">
      <alignment horizontal="center"/>
    </xf>
    <xf numFmtId="164" fontId="18" fillId="2" borderId="6" xfId="1" applyNumberFormat="1" applyFont="1" applyFill="1" applyBorder="1" applyAlignment="1" applyProtection="1">
      <alignment horizontal="center"/>
    </xf>
    <xf numFmtId="164" fontId="19" fillId="2" borderId="5" xfId="1" applyNumberFormat="1" applyFont="1" applyFill="1" applyBorder="1" applyAlignment="1" applyProtection="1">
      <alignment horizontal="center"/>
    </xf>
    <xf numFmtId="164" fontId="19" fillId="2" borderId="12" xfId="1" applyNumberFormat="1" applyFont="1" applyFill="1" applyBorder="1" applyAlignment="1" applyProtection="1">
      <alignment horizontal="center"/>
    </xf>
    <xf numFmtId="164" fontId="19" fillId="2" borderId="25" xfId="1" applyNumberFormat="1" applyFont="1" applyFill="1" applyBorder="1" applyAlignment="1" applyProtection="1">
      <alignment horizontal="center"/>
    </xf>
    <xf numFmtId="0" fontId="11" fillId="0" borderId="26" xfId="0" applyFont="1" applyBorder="1" applyAlignment="1" applyProtection="1">
      <alignment horizontal="left"/>
    </xf>
    <xf numFmtId="0" fontId="11" fillId="0" borderId="27" xfId="0" applyFont="1" applyBorder="1" applyAlignment="1" applyProtection="1">
      <alignment horizontal="left"/>
    </xf>
    <xf numFmtId="0" fontId="11" fillId="0" borderId="17" xfId="0" applyFont="1" applyBorder="1" applyAlignment="1" applyProtection="1">
      <alignment horizontal="left"/>
    </xf>
    <xf numFmtId="0" fontId="14" fillId="0" borderId="5" xfId="0" applyFont="1" applyBorder="1" applyAlignment="1" applyProtection="1">
      <alignment horizontal="center"/>
    </xf>
    <xf numFmtId="0" fontId="14" fillId="0" borderId="12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left" vertical="center"/>
    </xf>
    <xf numFmtId="0" fontId="7" fillId="3" borderId="0" xfId="0" applyFont="1" applyFill="1" applyAlignment="1" applyProtection="1">
      <alignment horizontal="left"/>
    </xf>
    <xf numFmtId="0" fontId="9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11" fillId="2" borderId="0" xfId="0" applyFont="1" applyFill="1" applyAlignment="1" applyProtection="1">
      <alignment horizontal="left"/>
    </xf>
    <xf numFmtId="0" fontId="0" fillId="4" borderId="2" xfId="0" applyFill="1" applyBorder="1" applyAlignment="1" applyProtection="1">
      <alignment horizontal="left"/>
    </xf>
    <xf numFmtId="0" fontId="0" fillId="4" borderId="3" xfId="0" applyFill="1" applyBorder="1" applyAlignment="1" applyProtection="1">
      <alignment horizontal="left"/>
    </xf>
    <xf numFmtId="0" fontId="0" fillId="4" borderId="4" xfId="0" applyFill="1" applyBorder="1" applyAlignment="1" applyProtection="1">
      <alignment horizontal="left"/>
    </xf>
    <xf numFmtId="0" fontId="8" fillId="4" borderId="5" xfId="0" applyFont="1" applyFill="1" applyBorder="1" applyAlignment="1" applyProtection="1">
      <alignment horizontal="center"/>
    </xf>
    <xf numFmtId="0" fontId="8" fillId="4" borderId="6" xfId="0" applyFont="1" applyFill="1" applyBorder="1" applyAlignment="1" applyProtection="1">
      <alignment horizontal="center"/>
    </xf>
    <xf numFmtId="0" fontId="11" fillId="4" borderId="5" xfId="0" applyFont="1" applyFill="1" applyBorder="1" applyAlignment="1" applyProtection="1">
      <alignment horizontal="center"/>
    </xf>
    <xf numFmtId="0" fontId="11" fillId="4" borderId="6" xfId="0" applyFont="1" applyFill="1" applyBorder="1" applyAlignment="1" applyProtection="1">
      <alignment horizontal="center"/>
    </xf>
    <xf numFmtId="0" fontId="14" fillId="4" borderId="8" xfId="0" applyFont="1" applyFill="1" applyBorder="1" applyAlignment="1" applyProtection="1">
      <alignment horizontal="center"/>
    </xf>
    <xf numFmtId="0" fontId="14" fillId="4" borderId="9" xfId="0" applyFont="1" applyFill="1" applyBorder="1" applyAlignment="1" applyProtection="1">
      <alignment horizontal="center"/>
    </xf>
    <xf numFmtId="0" fontId="14" fillId="4" borderId="10" xfId="0" applyFont="1" applyFill="1" applyBorder="1" applyAlignment="1" applyProtection="1">
      <alignment horizont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tabSelected="1" topLeftCell="A31" workbookViewId="0">
      <selection activeCell="B22" sqref="B22:H22"/>
    </sheetView>
  </sheetViews>
  <sheetFormatPr baseColWidth="10" defaultRowHeight="15" x14ac:dyDescent="0.25"/>
  <cols>
    <col min="1" max="1" width="1.42578125" customWidth="1"/>
    <col min="4" max="4" width="11.42578125" customWidth="1"/>
    <col min="9" max="9" width="0.85546875" customWidth="1"/>
    <col min="11" max="11" width="24.7109375" customWidth="1"/>
  </cols>
  <sheetData>
    <row r="1" spans="2:13" ht="15.75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</row>
    <row r="2" spans="2:13" x14ac:dyDescent="0.25">
      <c r="B2" s="1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20.25" x14ac:dyDescent="0.3">
      <c r="B3" s="4"/>
      <c r="C3" s="2"/>
      <c r="D3" s="2"/>
      <c r="E3" s="2"/>
      <c r="F3" s="5"/>
      <c r="G3" s="2"/>
      <c r="H3" s="2"/>
      <c r="I3" s="2"/>
      <c r="J3" s="2"/>
      <c r="K3" s="2"/>
      <c r="L3" s="2"/>
      <c r="M3" s="2"/>
    </row>
    <row r="4" spans="2:13" ht="20.25" x14ac:dyDescent="0.3">
      <c r="B4" s="4"/>
      <c r="C4" s="2"/>
      <c r="D4" s="2"/>
      <c r="E4" s="2"/>
      <c r="F4" s="5"/>
      <c r="G4" s="2"/>
      <c r="H4" s="2"/>
      <c r="I4" s="2"/>
      <c r="J4" s="2"/>
      <c r="K4" s="2"/>
      <c r="L4" s="2"/>
      <c r="M4" s="2"/>
    </row>
    <row r="5" spans="2:13" ht="20.25" x14ac:dyDescent="0.25">
      <c r="B5" s="144" t="s">
        <v>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6"/>
    </row>
    <row r="6" spans="2:13" ht="20.25" x14ac:dyDescent="0.25">
      <c r="B6" s="7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t="20.25" x14ac:dyDescent="0.25">
      <c r="B7" s="8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t="20.25" x14ac:dyDescent="0.3"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.75" x14ac:dyDescent="0.25">
      <c r="B9" s="9" t="s">
        <v>6</v>
      </c>
      <c r="C9" s="10"/>
      <c r="D9" s="10"/>
      <c r="E9" s="10"/>
      <c r="F9" s="10"/>
      <c r="G9" s="10"/>
      <c r="H9" s="10"/>
      <c r="I9" s="10"/>
      <c r="J9" s="10"/>
      <c r="K9" s="11"/>
      <c r="L9" s="11"/>
      <c r="M9" s="11"/>
    </row>
    <row r="10" spans="2:13" ht="15.75" x14ac:dyDescent="0.25">
      <c r="B10" s="145" t="s">
        <v>7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1"/>
      <c r="M10" s="11"/>
    </row>
    <row r="11" spans="2:13" ht="20.25" x14ac:dyDescent="0.3"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2:13" ht="15.75" x14ac:dyDescent="0.25">
      <c r="B12" s="146" t="s">
        <v>8</v>
      </c>
      <c r="C12" s="146"/>
      <c r="D12" s="146"/>
      <c r="E12" s="146"/>
      <c r="F12" s="146"/>
      <c r="G12" s="146"/>
      <c r="H12" s="146"/>
      <c r="I12" s="2"/>
      <c r="J12" s="12"/>
      <c r="K12" s="6"/>
      <c r="L12" s="6"/>
      <c r="M12" s="6"/>
    </row>
    <row r="13" spans="2:13" ht="15.75" x14ac:dyDescent="0.25">
      <c r="B13" s="13"/>
      <c r="C13" s="2"/>
      <c r="D13" s="2"/>
      <c r="E13" s="2"/>
      <c r="F13" s="2"/>
      <c r="G13" s="2"/>
      <c r="H13" s="2"/>
      <c r="I13" s="2"/>
      <c r="J13" s="14"/>
      <c r="K13" s="2"/>
      <c r="L13" s="2"/>
      <c r="M13" s="2"/>
    </row>
    <row r="14" spans="2:13" ht="15.75" x14ac:dyDescent="0.25">
      <c r="B14" s="147" t="s">
        <v>9</v>
      </c>
      <c r="C14" s="147"/>
      <c r="D14" s="147"/>
      <c r="E14" s="147"/>
      <c r="F14" s="147"/>
      <c r="G14" s="147"/>
      <c r="H14" s="147"/>
      <c r="I14" s="1"/>
      <c r="J14" s="15"/>
      <c r="K14" s="15"/>
      <c r="L14" s="15"/>
      <c r="M14" s="15"/>
    </row>
    <row r="15" spans="2:13" x14ac:dyDescent="0.25">
      <c r="B15" s="1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 x14ac:dyDescent="0.25">
      <c r="B16" s="148" t="s">
        <v>10</v>
      </c>
      <c r="C16" s="148"/>
      <c r="D16" s="148"/>
      <c r="E16" s="148"/>
      <c r="F16" s="148"/>
      <c r="G16" s="148"/>
      <c r="H16" s="148"/>
      <c r="I16" s="2"/>
      <c r="J16" s="6"/>
      <c r="K16" s="6"/>
      <c r="L16" s="6"/>
      <c r="M16" s="6"/>
    </row>
    <row r="17" spans="2:13" x14ac:dyDescent="0.25">
      <c r="B17" s="17"/>
      <c r="C17" s="17"/>
      <c r="D17" s="17"/>
      <c r="E17" s="17"/>
      <c r="F17" s="17"/>
      <c r="G17" s="17"/>
      <c r="H17" s="17"/>
      <c r="I17" s="2"/>
      <c r="J17" s="2"/>
      <c r="K17" s="2"/>
      <c r="L17" s="2"/>
      <c r="M17" s="2"/>
    </row>
    <row r="18" spans="2:13" ht="15.75" x14ac:dyDescent="0.25">
      <c r="B18" s="18" t="s">
        <v>11</v>
      </c>
      <c r="C18" s="18"/>
      <c r="D18" s="18"/>
      <c r="E18" s="18"/>
      <c r="F18" s="18"/>
      <c r="G18" s="18"/>
      <c r="H18" s="18"/>
      <c r="I18" s="2"/>
      <c r="J18" s="19"/>
      <c r="K18" s="19"/>
      <c r="L18" s="19"/>
      <c r="M18" s="6"/>
    </row>
    <row r="19" spans="2:13" ht="15.75" x14ac:dyDescent="0.25">
      <c r="B19" s="13"/>
      <c r="C19" s="2"/>
      <c r="D19" s="2"/>
      <c r="E19" s="2"/>
      <c r="F19" s="2"/>
      <c r="G19" s="2"/>
      <c r="H19" s="2"/>
      <c r="I19" s="2"/>
      <c r="J19" s="14"/>
      <c r="K19" s="2"/>
      <c r="L19" s="2"/>
      <c r="M19" s="2"/>
    </row>
    <row r="20" spans="2:13" ht="15.75" x14ac:dyDescent="0.25">
      <c r="B20" s="147" t="s">
        <v>12</v>
      </c>
      <c r="C20" s="147"/>
      <c r="D20" s="147"/>
      <c r="E20" s="147"/>
      <c r="F20" s="147"/>
      <c r="G20" s="147"/>
      <c r="H20" s="147"/>
      <c r="I20" s="1"/>
      <c r="J20" s="15"/>
      <c r="K20" s="15"/>
      <c r="L20" s="15"/>
      <c r="M20" s="15"/>
    </row>
    <row r="21" spans="2:13" x14ac:dyDescent="0.25">
      <c r="B21" s="1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 x14ac:dyDescent="0.25">
      <c r="B22" s="148" t="s">
        <v>48</v>
      </c>
      <c r="C22" s="148"/>
      <c r="D22" s="148"/>
      <c r="E22" s="148"/>
      <c r="F22" s="148"/>
      <c r="G22" s="148"/>
      <c r="H22" s="148"/>
      <c r="I22" s="2"/>
      <c r="J22" s="6"/>
      <c r="K22" s="6"/>
      <c r="L22" s="6"/>
      <c r="M22" s="6"/>
    </row>
    <row r="23" spans="2:13" x14ac:dyDescent="0.25">
      <c r="B23" s="20"/>
      <c r="C23" s="2"/>
      <c r="D23" s="2"/>
      <c r="E23" s="21"/>
      <c r="F23" s="2"/>
      <c r="G23" s="2"/>
      <c r="H23" s="2"/>
      <c r="I23" s="2"/>
      <c r="J23" s="2"/>
      <c r="K23" s="2"/>
      <c r="L23" s="2"/>
      <c r="M23" s="2"/>
    </row>
    <row r="24" spans="2:13" x14ac:dyDescent="0.25">
      <c r="B24" s="22"/>
      <c r="C24" s="149"/>
      <c r="D24" s="150"/>
      <c r="E24" s="150"/>
      <c r="F24" s="150"/>
      <c r="G24" s="150"/>
      <c r="H24" s="151"/>
      <c r="I24" s="23"/>
      <c r="J24" s="152" t="s">
        <v>13</v>
      </c>
      <c r="K24" s="153"/>
      <c r="L24" s="154" t="s">
        <v>14</v>
      </c>
      <c r="M24" s="155"/>
    </row>
    <row r="25" spans="2:13" x14ac:dyDescent="0.25">
      <c r="B25" s="24"/>
      <c r="C25" s="156"/>
      <c r="D25" s="157"/>
      <c r="E25" s="157"/>
      <c r="F25" s="157"/>
      <c r="G25" s="157"/>
      <c r="H25" s="158"/>
      <c r="I25" s="25"/>
      <c r="J25" s="26" t="s">
        <v>15</v>
      </c>
      <c r="K25" s="26" t="s">
        <v>16</v>
      </c>
      <c r="L25" s="26" t="s">
        <v>17</v>
      </c>
      <c r="M25" s="26" t="s">
        <v>16</v>
      </c>
    </row>
    <row r="26" spans="2:13" x14ac:dyDescent="0.25">
      <c r="B26" s="27" t="s">
        <v>18</v>
      </c>
      <c r="C26" s="141">
        <v>1</v>
      </c>
      <c r="D26" s="142"/>
      <c r="E26" s="142"/>
      <c r="F26" s="142"/>
      <c r="G26" s="142"/>
      <c r="H26" s="143"/>
      <c r="I26" s="28"/>
      <c r="J26" s="29">
        <v>2</v>
      </c>
      <c r="K26" s="29">
        <v>3</v>
      </c>
      <c r="L26" s="29">
        <v>4</v>
      </c>
      <c r="M26" s="29">
        <v>5</v>
      </c>
    </row>
    <row r="27" spans="2:13" x14ac:dyDescent="0.25">
      <c r="B27" s="30">
        <v>1</v>
      </c>
      <c r="C27" s="119" t="s">
        <v>19</v>
      </c>
      <c r="D27" s="120"/>
      <c r="E27" s="120"/>
      <c r="F27" s="120"/>
      <c r="G27" s="120"/>
      <c r="H27" s="121"/>
      <c r="I27" s="31"/>
      <c r="J27" s="32"/>
      <c r="K27" s="33">
        <v>360000</v>
      </c>
      <c r="L27" s="34"/>
      <c r="M27" s="35"/>
    </row>
    <row r="28" spans="2:13" x14ac:dyDescent="0.25">
      <c r="B28" s="30">
        <v>2</v>
      </c>
      <c r="C28" s="122" t="s">
        <v>20</v>
      </c>
      <c r="D28" s="123"/>
      <c r="E28" s="123"/>
      <c r="F28" s="123"/>
      <c r="G28" s="123"/>
      <c r="H28" s="124"/>
      <c r="I28" s="31"/>
      <c r="J28" s="36">
        <v>0.19</v>
      </c>
      <c r="K28" s="37">
        <f>K29*J28</f>
        <v>57478.991900000001</v>
      </c>
      <c r="L28" s="34"/>
      <c r="M28" s="35"/>
    </row>
    <row r="29" spans="2:13" ht="15.75" thickBot="1" x14ac:dyDescent="0.3">
      <c r="B29" s="30">
        <v>3</v>
      </c>
      <c r="C29" s="125" t="s">
        <v>21</v>
      </c>
      <c r="D29" s="126"/>
      <c r="E29" s="126"/>
      <c r="F29" s="126"/>
      <c r="G29" s="126"/>
      <c r="H29" s="127"/>
      <c r="I29" s="38"/>
      <c r="J29" s="32"/>
      <c r="K29" s="39">
        <v>302521.01</v>
      </c>
      <c r="L29" s="34"/>
      <c r="M29" s="40"/>
    </row>
    <row r="30" spans="2:13" x14ac:dyDescent="0.25">
      <c r="B30" s="30"/>
      <c r="C30" s="41" t="s">
        <v>22</v>
      </c>
      <c r="D30" s="42"/>
      <c r="E30" s="42"/>
      <c r="F30" s="42"/>
      <c r="G30" s="42"/>
      <c r="H30" s="43"/>
      <c r="I30" s="44"/>
      <c r="J30" s="32"/>
      <c r="K30" s="45"/>
      <c r="L30" s="34"/>
      <c r="M30" s="34"/>
    </row>
    <row r="31" spans="2:13" x14ac:dyDescent="0.25">
      <c r="B31" s="30"/>
      <c r="C31" s="128" t="s">
        <v>23</v>
      </c>
      <c r="D31" s="129"/>
      <c r="E31" s="130" t="s">
        <v>24</v>
      </c>
      <c r="F31" s="131"/>
      <c r="G31" s="131"/>
      <c r="H31" s="132"/>
      <c r="I31" s="44"/>
      <c r="J31" s="32"/>
      <c r="K31" s="45"/>
      <c r="L31" s="34"/>
      <c r="M31" s="34"/>
    </row>
    <row r="32" spans="2:13" x14ac:dyDescent="0.25">
      <c r="B32" s="30">
        <v>4</v>
      </c>
      <c r="C32" s="133">
        <v>0</v>
      </c>
      <c r="D32" s="134"/>
      <c r="E32" s="135">
        <v>0</v>
      </c>
      <c r="F32" s="136"/>
      <c r="G32" s="136"/>
      <c r="H32" s="137"/>
      <c r="I32" s="44"/>
      <c r="J32" s="32"/>
      <c r="K32" s="45"/>
      <c r="L32" s="34"/>
      <c r="M32" s="34"/>
    </row>
    <row r="33" spans="2:13" ht="15.75" thickBot="1" x14ac:dyDescent="0.3">
      <c r="B33" s="30">
        <v>5</v>
      </c>
      <c r="C33" s="138" t="s">
        <v>25</v>
      </c>
      <c r="D33" s="139"/>
      <c r="E33" s="139"/>
      <c r="F33" s="139"/>
      <c r="G33" s="139"/>
      <c r="H33" s="140"/>
      <c r="I33" s="38"/>
      <c r="J33" s="32"/>
      <c r="K33" s="37">
        <f>+E32</f>
        <v>0</v>
      </c>
      <c r="L33" s="34"/>
      <c r="M33" s="35"/>
    </row>
    <row r="34" spans="2:13" x14ac:dyDescent="0.25">
      <c r="B34" s="30"/>
      <c r="C34" s="41" t="s">
        <v>26</v>
      </c>
      <c r="D34" s="42"/>
      <c r="E34" s="42"/>
      <c r="F34" s="42"/>
      <c r="G34" s="42"/>
      <c r="H34" s="43"/>
      <c r="I34" s="44"/>
      <c r="J34" s="32"/>
      <c r="K34" s="45"/>
      <c r="L34" s="34"/>
      <c r="M34" s="34"/>
    </row>
    <row r="35" spans="2:13" x14ac:dyDescent="0.25">
      <c r="B35" s="30"/>
      <c r="C35" s="128" t="s">
        <v>23</v>
      </c>
      <c r="D35" s="129"/>
      <c r="E35" s="130" t="s">
        <v>27</v>
      </c>
      <c r="F35" s="131"/>
      <c r="G35" s="131"/>
      <c r="H35" s="132"/>
      <c r="I35" s="44"/>
      <c r="J35" s="32"/>
      <c r="K35" s="45"/>
      <c r="L35" s="34"/>
      <c r="M35" s="34"/>
    </row>
    <row r="36" spans="2:13" x14ac:dyDescent="0.25">
      <c r="B36" s="30">
        <v>6</v>
      </c>
      <c r="C36" s="133">
        <f>K29</f>
        <v>302521.01</v>
      </c>
      <c r="D36" s="134"/>
      <c r="E36" s="135">
        <v>75449.509999999995</v>
      </c>
      <c r="F36" s="136"/>
      <c r="G36" s="136"/>
      <c r="H36" s="137"/>
      <c r="I36" s="44"/>
      <c r="J36" s="32"/>
      <c r="K36" s="45"/>
      <c r="L36" s="34"/>
      <c r="M36" s="34"/>
    </row>
    <row r="37" spans="2:13" x14ac:dyDescent="0.25">
      <c r="B37" s="30">
        <v>7</v>
      </c>
      <c r="C37" s="116" t="s">
        <v>25</v>
      </c>
      <c r="D37" s="117"/>
      <c r="E37" s="117"/>
      <c r="F37" s="117"/>
      <c r="G37" s="117"/>
      <c r="H37" s="118"/>
      <c r="I37" s="38"/>
      <c r="J37" s="32"/>
      <c r="K37" s="46">
        <f>+E36</f>
        <v>75449.509999999995</v>
      </c>
      <c r="L37" s="34"/>
      <c r="M37" s="35"/>
    </row>
    <row r="38" spans="2:13" ht="15.75" thickBot="1" x14ac:dyDescent="0.3">
      <c r="B38" s="30">
        <v>8</v>
      </c>
      <c r="C38" s="99" t="s">
        <v>28</v>
      </c>
      <c r="D38" s="100"/>
      <c r="E38" s="100"/>
      <c r="F38" s="100"/>
      <c r="G38" s="100"/>
      <c r="H38" s="101"/>
      <c r="I38" s="47"/>
      <c r="J38" s="48"/>
      <c r="K38" s="49">
        <f>SUM(K31:K37)</f>
        <v>75449.509999999995</v>
      </c>
      <c r="L38" s="34"/>
      <c r="M38" s="35"/>
    </row>
    <row r="39" spans="2:13" ht="15.75" x14ac:dyDescent="0.25">
      <c r="B39" s="50">
        <v>9</v>
      </c>
      <c r="C39" s="102" t="s">
        <v>29</v>
      </c>
      <c r="D39" s="103"/>
      <c r="E39" s="103"/>
      <c r="F39" s="103"/>
      <c r="G39" s="103"/>
      <c r="H39" s="104"/>
      <c r="I39" s="51"/>
      <c r="J39" s="52">
        <v>0</v>
      </c>
      <c r="K39" s="53">
        <f>(K38)*(J39)</f>
        <v>0</v>
      </c>
      <c r="L39" s="54"/>
      <c r="M39" s="55"/>
    </row>
    <row r="40" spans="2:13" x14ac:dyDescent="0.25">
      <c r="B40" s="56">
        <v>10</v>
      </c>
      <c r="C40" s="105" t="s">
        <v>30</v>
      </c>
      <c r="D40" s="106"/>
      <c r="E40" s="106"/>
      <c r="F40" s="106"/>
      <c r="G40" s="106"/>
      <c r="H40" s="107"/>
      <c r="I40" s="57"/>
      <c r="J40" s="58"/>
      <c r="K40" s="59">
        <f>SUM(K38:K39)</f>
        <v>75449.509999999995</v>
      </c>
      <c r="L40" s="58"/>
      <c r="M40" s="59">
        <f>SUM(K40)</f>
        <v>75449.509999999995</v>
      </c>
    </row>
    <row r="41" spans="2:13" x14ac:dyDescent="0.25">
      <c r="B41" s="30">
        <v>11</v>
      </c>
      <c r="C41" s="60" t="s">
        <v>31</v>
      </c>
      <c r="D41" s="61"/>
      <c r="E41" s="62"/>
      <c r="F41" s="62"/>
      <c r="G41" s="62"/>
      <c r="H41" s="63"/>
      <c r="I41" s="64">
        <v>3</v>
      </c>
      <c r="J41" s="65">
        <v>0.02</v>
      </c>
      <c r="K41" s="37">
        <f>$K$40*J41</f>
        <v>1508.9902</v>
      </c>
      <c r="L41" s="66">
        <v>0</v>
      </c>
      <c r="M41" s="37">
        <f>$M$40*L41</f>
        <v>0</v>
      </c>
    </row>
    <row r="42" spans="2:13" x14ac:dyDescent="0.25">
      <c r="B42" s="30">
        <v>12</v>
      </c>
      <c r="C42" s="67" t="s">
        <v>32</v>
      </c>
      <c r="D42" s="68"/>
      <c r="E42" s="68"/>
      <c r="F42" s="68"/>
      <c r="G42" s="68"/>
      <c r="H42" s="69"/>
      <c r="I42" s="64">
        <v>3</v>
      </c>
      <c r="J42" s="65">
        <v>0.09</v>
      </c>
      <c r="K42" s="37">
        <f t="shared" ref="K42:K49" si="0">$K$40*J42</f>
        <v>6790.455899999999</v>
      </c>
      <c r="L42" s="66">
        <v>0</v>
      </c>
      <c r="M42" s="37">
        <f t="shared" ref="M42:M49" si="1">$M$40*L42</f>
        <v>0</v>
      </c>
    </row>
    <row r="43" spans="2:13" x14ac:dyDescent="0.25">
      <c r="B43" s="30">
        <v>13</v>
      </c>
      <c r="C43" s="67" t="s">
        <v>33</v>
      </c>
      <c r="D43" s="62"/>
      <c r="E43" s="62"/>
      <c r="F43" s="62"/>
      <c r="G43" s="62"/>
      <c r="H43" s="70"/>
      <c r="I43" s="64">
        <v>10</v>
      </c>
      <c r="J43" s="65">
        <v>0.17</v>
      </c>
      <c r="K43" s="37">
        <f t="shared" si="0"/>
        <v>12826.4167</v>
      </c>
      <c r="L43" s="66">
        <v>0</v>
      </c>
      <c r="M43" s="37">
        <f t="shared" si="1"/>
        <v>0</v>
      </c>
    </row>
    <row r="44" spans="2:13" x14ac:dyDescent="0.25">
      <c r="B44" s="30">
        <v>14</v>
      </c>
      <c r="C44" s="67" t="s">
        <v>34</v>
      </c>
      <c r="D44" s="62"/>
      <c r="E44" s="62"/>
      <c r="F44" s="62"/>
      <c r="G44" s="62"/>
      <c r="H44" s="70"/>
      <c r="I44" s="64">
        <v>15</v>
      </c>
      <c r="J44" s="65">
        <v>0</v>
      </c>
      <c r="K44" s="37">
        <f t="shared" si="0"/>
        <v>0</v>
      </c>
      <c r="L44" s="66">
        <v>0</v>
      </c>
      <c r="M44" s="37">
        <f t="shared" si="1"/>
        <v>0</v>
      </c>
    </row>
    <row r="45" spans="2:13" x14ac:dyDescent="0.25">
      <c r="B45" s="30">
        <v>15</v>
      </c>
      <c r="C45" s="67" t="s">
        <v>35</v>
      </c>
      <c r="D45" s="62"/>
      <c r="E45" s="62"/>
      <c r="F45" s="62"/>
      <c r="G45" s="62"/>
      <c r="H45" s="70"/>
      <c r="I45" s="64">
        <v>30</v>
      </c>
      <c r="J45" s="65">
        <v>0.22</v>
      </c>
      <c r="K45" s="37">
        <f t="shared" si="0"/>
        <v>16598.892199999998</v>
      </c>
      <c r="L45" s="66">
        <v>0</v>
      </c>
      <c r="M45" s="37">
        <f t="shared" si="1"/>
        <v>0</v>
      </c>
    </row>
    <row r="46" spans="2:13" x14ac:dyDescent="0.25">
      <c r="B46" s="30">
        <v>16</v>
      </c>
      <c r="C46" s="67" t="s">
        <v>36</v>
      </c>
      <c r="D46" s="62"/>
      <c r="E46" s="62"/>
      <c r="F46" s="62"/>
      <c r="G46" s="62"/>
      <c r="H46" s="70"/>
      <c r="I46" s="64">
        <v>40</v>
      </c>
      <c r="J46" s="65">
        <v>7.0000000000000007E-2</v>
      </c>
      <c r="K46" s="37">
        <f>$K$40*J46</f>
        <v>5281.4656999999997</v>
      </c>
      <c r="L46" s="66">
        <v>0</v>
      </c>
      <c r="M46" s="37">
        <f>$M$40*L46</f>
        <v>0</v>
      </c>
    </row>
    <row r="47" spans="2:13" x14ac:dyDescent="0.25">
      <c r="B47" s="30">
        <v>17</v>
      </c>
      <c r="C47" s="67" t="s">
        <v>37</v>
      </c>
      <c r="D47" s="62"/>
      <c r="E47" s="62"/>
      <c r="F47" s="62"/>
      <c r="G47" s="62"/>
      <c r="H47" s="70"/>
      <c r="I47" s="64">
        <v>40</v>
      </c>
      <c r="J47" s="65">
        <v>0.05</v>
      </c>
      <c r="K47" s="37">
        <f t="shared" si="0"/>
        <v>3772.4755</v>
      </c>
      <c r="L47" s="66">
        <v>0</v>
      </c>
      <c r="M47" s="37">
        <f t="shared" si="1"/>
        <v>0</v>
      </c>
    </row>
    <row r="48" spans="2:13" x14ac:dyDescent="0.25">
      <c r="B48" s="30">
        <v>18</v>
      </c>
      <c r="C48" s="71" t="s">
        <v>38</v>
      </c>
      <c r="D48" s="62"/>
      <c r="E48" s="62"/>
      <c r="F48" s="62"/>
      <c r="G48" s="62"/>
      <c r="H48" s="70"/>
      <c r="I48" s="64">
        <v>2</v>
      </c>
      <c r="J48" s="65">
        <v>0.35</v>
      </c>
      <c r="K48" s="37">
        <f t="shared" si="0"/>
        <v>26407.328499999996</v>
      </c>
      <c r="L48" s="66">
        <v>0</v>
      </c>
      <c r="M48" s="37">
        <f t="shared" si="1"/>
        <v>0</v>
      </c>
    </row>
    <row r="49" spans="2:13" x14ac:dyDescent="0.25">
      <c r="B49" s="30">
        <v>19</v>
      </c>
      <c r="C49" s="72" t="s">
        <v>39</v>
      </c>
      <c r="D49" s="62"/>
      <c r="E49" s="62"/>
      <c r="F49" s="62"/>
      <c r="G49" s="62"/>
      <c r="H49" s="70"/>
      <c r="I49" s="73"/>
      <c r="J49" s="65">
        <v>0</v>
      </c>
      <c r="K49" s="37">
        <f t="shared" si="0"/>
        <v>0</v>
      </c>
      <c r="L49" s="66">
        <v>0</v>
      </c>
      <c r="M49" s="37">
        <f t="shared" si="1"/>
        <v>0</v>
      </c>
    </row>
    <row r="50" spans="2:13" x14ac:dyDescent="0.25">
      <c r="B50" s="30">
        <v>20</v>
      </c>
      <c r="C50" s="60" t="s">
        <v>40</v>
      </c>
      <c r="D50" s="68"/>
      <c r="E50" s="68"/>
      <c r="F50" s="68"/>
      <c r="G50" s="68"/>
      <c r="H50" s="69"/>
      <c r="I50" s="73"/>
      <c r="J50" s="74"/>
      <c r="K50" s="37"/>
      <c r="L50" s="66"/>
      <c r="M50" s="37"/>
    </row>
    <row r="51" spans="2:13" x14ac:dyDescent="0.25">
      <c r="B51" s="30">
        <v>21</v>
      </c>
      <c r="C51" s="108" t="s">
        <v>41</v>
      </c>
      <c r="D51" s="109"/>
      <c r="E51" s="109"/>
      <c r="F51" s="109"/>
      <c r="G51" s="109"/>
      <c r="H51" s="110"/>
      <c r="I51" s="31"/>
      <c r="J51" s="75">
        <f>SUM(J41:J49)</f>
        <v>0.97000000000000008</v>
      </c>
      <c r="K51" s="76">
        <f>SUM(K41:K50)</f>
        <v>73186.024699999994</v>
      </c>
      <c r="L51" s="32"/>
      <c r="M51" s="37">
        <f>SUM(M42:M49)</f>
        <v>0</v>
      </c>
    </row>
    <row r="52" spans="2:13" x14ac:dyDescent="0.25">
      <c r="B52" s="30">
        <v>22</v>
      </c>
      <c r="C52" s="77" t="s">
        <v>42</v>
      </c>
      <c r="D52" s="78"/>
      <c r="E52" s="78"/>
      <c r="F52" s="78"/>
      <c r="G52" s="78"/>
      <c r="H52" s="38"/>
      <c r="I52" s="31"/>
      <c r="J52" s="79">
        <v>0.1</v>
      </c>
      <c r="K52" s="37">
        <f>K51*J52</f>
        <v>7318.6024699999998</v>
      </c>
      <c r="L52" s="32"/>
      <c r="M52" s="37"/>
    </row>
    <row r="53" spans="2:13" x14ac:dyDescent="0.25">
      <c r="B53" s="30">
        <v>23</v>
      </c>
      <c r="C53" s="80" t="s">
        <v>43</v>
      </c>
      <c r="D53" s="78"/>
      <c r="E53" s="78"/>
      <c r="F53" s="78"/>
      <c r="G53" s="78"/>
      <c r="H53" s="38"/>
      <c r="I53" s="31"/>
      <c r="J53" s="81"/>
      <c r="K53" s="76">
        <f>K51+K52</f>
        <v>80504.627169999992</v>
      </c>
      <c r="L53" s="32"/>
      <c r="M53" s="37"/>
    </row>
    <row r="54" spans="2:13" x14ac:dyDescent="0.25">
      <c r="B54" s="30">
        <v>24</v>
      </c>
      <c r="C54" s="111" t="s">
        <v>44</v>
      </c>
      <c r="D54" s="112"/>
      <c r="E54" s="112"/>
      <c r="F54" s="112"/>
      <c r="G54" s="112"/>
      <c r="H54" s="113"/>
      <c r="I54" s="82"/>
      <c r="J54" s="83">
        <v>0.04</v>
      </c>
      <c r="K54" s="37">
        <f>K53*J54</f>
        <v>3220.1850867999997</v>
      </c>
      <c r="L54" s="32"/>
      <c r="M54" s="37">
        <f>$M$51*J54</f>
        <v>0</v>
      </c>
    </row>
    <row r="55" spans="2:13" x14ac:dyDescent="0.25">
      <c r="B55" s="56">
        <v>25</v>
      </c>
      <c r="C55" s="105" t="s">
        <v>45</v>
      </c>
      <c r="D55" s="114"/>
      <c r="E55" s="114"/>
      <c r="F55" s="114"/>
      <c r="G55" s="114"/>
      <c r="H55" s="115"/>
      <c r="I55" s="57"/>
      <c r="J55" s="84"/>
      <c r="K55" s="59">
        <f>SUM(K53:K54)</f>
        <v>83724.812256799996</v>
      </c>
      <c r="L55" s="85"/>
      <c r="M55" s="59">
        <f>SUM(M51:M54)</f>
        <v>0</v>
      </c>
    </row>
    <row r="56" spans="2:13" ht="15.75" thickBot="1" x14ac:dyDescent="0.3">
      <c r="B56" s="86">
        <v>26</v>
      </c>
      <c r="C56" s="93" t="s">
        <v>46</v>
      </c>
      <c r="D56" s="94"/>
      <c r="E56" s="94"/>
      <c r="F56" s="94"/>
      <c r="G56" s="94"/>
      <c r="H56" s="95"/>
      <c r="I56" s="87"/>
      <c r="J56" s="88">
        <f>+J28</f>
        <v>0.19</v>
      </c>
      <c r="K56" s="46">
        <f>(K55)*J56</f>
        <v>15907.714328791999</v>
      </c>
      <c r="L56" s="89"/>
      <c r="M56" s="46">
        <f>(M55)*J56</f>
        <v>0</v>
      </c>
    </row>
    <row r="57" spans="2:13" ht="16.5" thickBot="1" x14ac:dyDescent="0.3">
      <c r="B57" s="90">
        <v>27</v>
      </c>
      <c r="C57" s="96" t="s">
        <v>47</v>
      </c>
      <c r="D57" s="97"/>
      <c r="E57" s="97"/>
      <c r="F57" s="97"/>
      <c r="G57" s="97"/>
      <c r="H57" s="98"/>
      <c r="I57" s="91"/>
      <c r="J57" s="91"/>
      <c r="K57" s="92">
        <f>SUM(K55:K56)</f>
        <v>99632.526585592001</v>
      </c>
      <c r="L57" s="91"/>
      <c r="M57" s="92"/>
    </row>
  </sheetData>
  <mergeCells count="33">
    <mergeCell ref="C26:H26"/>
    <mergeCell ref="B5:L5"/>
    <mergeCell ref="B10:K10"/>
    <mergeCell ref="B12:H12"/>
    <mergeCell ref="B14:H14"/>
    <mergeCell ref="B16:H16"/>
    <mergeCell ref="B20:H20"/>
    <mergeCell ref="B22:H22"/>
    <mergeCell ref="C24:H24"/>
    <mergeCell ref="J24:K24"/>
    <mergeCell ref="L24:M24"/>
    <mergeCell ref="C25:H25"/>
    <mergeCell ref="C37:H37"/>
    <mergeCell ref="C27:H27"/>
    <mergeCell ref="C28:H28"/>
    <mergeCell ref="C29:H29"/>
    <mergeCell ref="C31:D31"/>
    <mergeCell ref="E31:H31"/>
    <mergeCell ref="C32:D32"/>
    <mergeCell ref="E32:H32"/>
    <mergeCell ref="C33:H33"/>
    <mergeCell ref="C35:D35"/>
    <mergeCell ref="E35:H35"/>
    <mergeCell ref="C36:D36"/>
    <mergeCell ref="E36:H36"/>
    <mergeCell ref="C56:H56"/>
    <mergeCell ref="C57:H57"/>
    <mergeCell ref="C38:H38"/>
    <mergeCell ref="C39:H39"/>
    <mergeCell ref="C40:H40"/>
    <mergeCell ref="C51:H51"/>
    <mergeCell ref="C54:H54"/>
    <mergeCell ref="C55:H5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Hildesheim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Kroppach, Wolfgang</dc:creator>
  <cp:lastModifiedBy>Kroppach, Wolfgang</cp:lastModifiedBy>
  <dcterms:created xsi:type="dcterms:W3CDTF">2025-01-24T10:55:21Z</dcterms:created>
  <dcterms:modified xsi:type="dcterms:W3CDTF">2026-10-06T07:27:11Z</dcterms:modified>
</cp:coreProperties>
</file>