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5\R53\2. Beschaffung von Waren und Leistungen\7. Dienstleistungen beauftragen\02 Allg. DL\2026\26-01121 LiMaTi Retreat 27\Unterlagen\"/>
    </mc:Choice>
  </mc:AlternateContent>
  <xr:revisionPtr revIDLastSave="0" documentId="13_ncr:1_{BBA54374-DE58-482D-B8E5-C889C12E2055}" xr6:coauthVersionLast="47" xr6:coauthVersionMax="47" xr10:uidLastSave="{00000000-0000-0000-0000-000000000000}"/>
  <bookViews>
    <workbookView xWindow="-120" yWindow="-120" windowWidth="29040" windowHeight="15840" xr2:uid="{DF6C1896-80A4-4C8F-A5D7-2B8E65384BB9}"/>
  </bookViews>
  <sheets>
    <sheet name="Tabelle2" sheetId="2" r:id="rId1"/>
  </sheets>
  <definedNames>
    <definedName name="_xlnm.Print_Area" localSheetId="0">Tabelle2!$A$1:$B$197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6" i="2" l="1"/>
  <c r="B104" i="2"/>
  <c r="B101" i="2"/>
  <c r="B48" i="2"/>
  <c r="B197" i="2"/>
  <c r="B14" i="2" s="1"/>
  <c r="B43" i="2" l="1"/>
  <c r="B143" i="2"/>
  <c r="B41" i="2"/>
  <c r="B45" i="2"/>
  <c r="B100" i="2"/>
  <c r="B99" i="2" l="1"/>
  <c r="B10" i="2"/>
  <c r="B46" i="2"/>
  <c r="B102" i="2"/>
  <c r="B47" i="2"/>
  <c r="B44" i="2"/>
  <c r="B42" i="2"/>
  <c r="B13" i="2"/>
  <c r="B12" i="2" l="1"/>
  <c r="B145" i="2"/>
  <c r="B142" i="2"/>
  <c r="B141" i="2"/>
  <c r="B144" i="2"/>
  <c r="B140" i="2"/>
  <c r="B11" i="2"/>
  <c r="B103" i="2"/>
  <c r="B9" i="2" l="1"/>
  <c r="B15" i="2" s="1"/>
</calcChain>
</file>

<file path=xl/sharedStrings.xml><?xml version="1.0" encoding="utf-8"?>
<sst xmlns="http://schemas.openxmlformats.org/spreadsheetml/2006/main" count="204" uniqueCount="155">
  <si>
    <t>Frühstücksangebot</t>
  </si>
  <si>
    <t>Der Zuschlag erfolgt auf das wirtschaftlichste Angebot unter Berücksichtigung von Preis und Qualität.</t>
  </si>
  <si>
    <t>1. Preis</t>
  </si>
  <si>
    <t>Gesamt</t>
  </si>
  <si>
    <t>Bewertet werden ausschließlich die anhand des Angebots nachprüfbaren Merkmale.</t>
  </si>
  <si>
    <t>Kriterium</t>
  </si>
  <si>
    <t>Punkte</t>
  </si>
  <si>
    <t>Größe des Haupttagungsraums</t>
  </si>
  <si>
    <t>räumliche Nähe von Haupt- und Parallelraum</t>
  </si>
  <si>
    <t>Die Bewertung erfolgt anhand der vom Bieter vorzulegenden beispielhaften Menü- und Kaffeepausenvorschläge sowie der Beschreibung des Verpflegungskonzepts.</t>
  </si>
  <si>
    <t>Auswahlmöglichkeiten und Flexibilität bei Mittag-/Abendessen</t>
  </si>
  <si>
    <t>vegetarische und vegane Angebote</t>
  </si>
  <si>
    <t>Umgang mit Allergien und Unverträglichkeiten</t>
  </si>
  <si>
    <t>Umfang und Gestaltung der Kaffeepausen</t>
  </si>
  <si>
    <t>Organisation der Essensausgabe</t>
  </si>
  <si>
    <t>Zimmergröße und Ausstattung</t>
  </si>
  <si>
    <t>Lage der Zimmer zum Tagungsbereich</t>
  </si>
  <si>
    <t>Aufenthalts-/Gemeinschaftsbereiche</t>
  </si>
  <si>
    <t>Barrierefreiheit</t>
  </si>
  <si>
    <t>Flexibilität bei Änderungen der Teilnehmerzahl</t>
  </si>
  <si>
    <t>Unterstützung bei Raumgestaltung und Veranstaltungsablauf</t>
  </si>
  <si>
    <t>Erreichbarkeit und Betreuung während der Veranstaltung</t>
  </si>
  <si>
    <t>Die Punktevergabe erfolgt anhand der vom Bieter beschriebenen organisatorischen Leistungen.</t>
  </si>
  <si>
    <t>Die Bewertung erfolgt ausschließlich anhand konkret benannter Maßnahmen.</t>
  </si>
  <si>
    <t>Bewertungsmatrix</t>
  </si>
  <si>
    <t>&gt;120 qm</t>
  </si>
  <si>
    <t>111–120qm</t>
  </si>
  <si>
    <t>Technische Ausstattung Haupttagungsraum</t>
  </si>
  <si>
    <t>Zimmer ≥ 24 m², für Einzel- und Doppelbelegung komfortabel geeignet; eigenes Bad/WC, WLAN, ausreichende Bewegungs- und Stauraumflächen sowie zeitgemäße Ausstattung</t>
  </si>
  <si>
    <r>
      <t xml:space="preserve">Die Bewertung erfolgt anhand der regulären Zimmerkategorie, die sowohl für Einzel- als auch für Doppelbelegung angeboten wird. 
Die Zimmergröße bezieht sich auf die </t>
    </r>
    <r>
      <rPr>
        <b/>
        <sz val="11"/>
        <color theme="1"/>
        <rFont val="Calibri"/>
        <family val="2"/>
        <scheme val="minor"/>
      </rPr>
      <t>reine Zimmerfläche ohne Bad/WC</t>
    </r>
    <r>
      <rPr>
        <sz val="11"/>
        <color theme="1"/>
        <rFont val="Calibri"/>
        <family val="2"/>
        <scheme val="minor"/>
      </rPr>
      <t>.</t>
    </r>
  </si>
  <si>
    <t>Entfernung &gt; 5 Minuten oder überwiegend Weg über Außenbereiche</t>
  </si>
  <si>
    <t>Entfernung  ca. 2–5 Minuten, ggf. zwischen Gebäudeteilen</t>
  </si>
  <si>
    <t>Entfernung  ≤ 2 Minuten Fußweg, überwiegend innerhalb desselben Gebäudes</t>
  </si>
  <si>
    <t>Einfaches Frühstücksangebot mit geringer Auswahl; vegetarische und vegane Alternativen nur sehr eingeschränkt vorhanden.</t>
  </si>
  <si>
    <t>Standardmäßiges Frühstücksangebot mit ausreichender Auswahl; vegetarische und vegane Alternativen vorhanden.</t>
  </si>
  <si>
    <t>Gutes und vielfältiges Frühstücksangebot mit verschiedenen herzhaften und süßen Komponenten sowie angemessener Auswahl an vegetarischen und veganen Alternativen.</t>
  </si>
  <si>
    <t>Sehr gutes, vielfältiges und qualitativ hochwertiges Frühstücksangebot mit einem gut integrierten vegetarischen und veganen Angebot sowie frischen Komponenten.</t>
  </si>
  <si>
    <t>Besonders hochwertiges und umfangreiches Frühstücksangebot mit großer Vielfalt, hochwertigen und frischen Komponenten sowie einem eigenständigen, vielfältigen vegetarischen und veganen Angebot; weitere Ernährungsanforderungen können berücksichtigt werden.</t>
  </si>
  <si>
    <t>70–85qm</t>
  </si>
  <si>
    <t>85–95qm</t>
  </si>
  <si>
    <t>Die Preisbewertung erfolgt anhand des angegebenen Gesamtpreises des Angebotes.</t>
  </si>
  <si>
    <t>Das Angebot mit dem niedrigsten Preis erhält 40 Punkte.</t>
  </si>
  <si>
    <t>WLAN in allen Bereichen verfügbar; mind. 50 Mbit/s Download / 10 Mbit/s Upload und für mindestens 70 gleichzeitig verbundene Geräte ausgelegt.</t>
  </si>
  <si>
    <t>WLAN in allen Bereichen verfügbar; mind. 100 Mbit/s Download / 20 Mbit/s Upload und für mindestens 100 gleichzeitig verbundene Geräte ausgelegt.</t>
  </si>
  <si>
    <t>WLAN in allen Bereichen verfügbar; mind. 250 Mbit/s Download / 50 Mbit/s Upload und für mindestens 150 gleichzeitig verbundene Geräte ausgelegt.</t>
  </si>
  <si>
    <t>Tagungsraum mit Tageslicht und natürlicher Belüftung</t>
  </si>
  <si>
    <t>Tagungsraum mit Tageslicht und natürlicher Belüftung sowie Verdunkelungsmöglichkeiten</t>
  </si>
  <si>
    <t>1 Preis</t>
  </si>
  <si>
    <t>Präsentationstechnik vorhanden, aber nur eingeschränkt geeignet, z. B. hinsichtlich Projektionsgröße, Sichtbarkeit oder Anschlussmöglichkeiten</t>
  </si>
  <si>
    <t>Präsentationstechnik gut für Raumgröße und Teilnehmerzahl geeignet; leistungsfähiger Beamer mit ausreichend großer Projektionsfläche bzw. vergleichbare Lösung; geeignete Anschlussmöglichkeiten vorhanden</t>
  </si>
  <si>
    <t>Präsentationstechnik sehr gut für Raumgröße und Teilnehmerzahl geeignet; z. B. Smartboard/Display geeigneter Größe oder zwei Beamer mit zwei ausreichend großen Projektionsflächen; geeignete Anschlussmöglichkeiten vorhanden</t>
  </si>
  <si>
    <t>längerer oder umständlicher Weg, insbesondere über nicht witterungsgeschützte Außenbereiche</t>
  </si>
  <si>
    <t>kurzer, gut nutzbarer Weg zwischen angrenzenden Gebäudebereichen</t>
  </si>
  <si>
    <t>unmittelbar angrenzend bzw. im selben Gebäudebereich, kurzer und unkomplizierter Weg</t>
  </si>
  <si>
    <t>Auswahlmöglichkeiten</t>
  </si>
  <si>
    <t>keine Auswahl</t>
  </si>
  <si>
    <t>mehrere Hauptgerichte bzw. Komponenten einschließlich vegetarischer und veganer Optionen sowie erkennbare Abwechslung zwischen den Veranstaltungstagen</t>
  </si>
  <si>
    <t>keine eigenständige vegetarische/vegane Option</t>
  </si>
  <si>
    <t>vegetarische und vegane Option auf vorherige Anmeldung</t>
  </si>
  <si>
    <t>regulär integrierte vegetarische und vegane Optionen</t>
  </si>
  <si>
    <t>Vegetarische/vegane Angebote</t>
  </si>
  <si>
    <t>Allergien und Unverträglichkeiten</t>
  </si>
  <si>
    <t>Heißgetränke ohne nennenswertes Snackangebot</t>
  </si>
  <si>
    <t>Heißgetränke und ein Snack</t>
  </si>
  <si>
    <t>Heißgetränke sowie abwechslungsreiche süße und herzhafte Snacks</t>
  </si>
  <si>
    <t>ausschließlich Wasser</t>
  </si>
  <si>
    <t>Wasser und weitere alkoholfreie Getränke</t>
  </si>
  <si>
    <t>Regionalität/Saisonalität</t>
  </si>
  <si>
    <t>keine entsprechenden Angaben</t>
  </si>
  <si>
    <t>einzelne regionale bzw. saisonale Produkte</t>
  </si>
  <si>
    <t>nachvollziehbares Konzept mit regelmäßigem bzw. überwiegendem Einsatz regionaler und saisonaler Produkte</t>
  </si>
  <si>
    <t>keine Angaben bzw. keine erkennbare geeignete Organisation</t>
  </si>
  <si>
    <t>nachvollziehbares Konzept für eine zügige Versorgung der Gruppe</t>
  </si>
  <si>
    <t>keine konkrete Regelung</t>
  </si>
  <si>
    <t>Berücksichtigung nach vorheriger Anmeldung</t>
  </si>
  <si>
    <t>verbindliches Verfahren zur Erfassung und Berücksichtigung gemeldeter Ernährungsbedarfe</t>
  </si>
  <si>
    <t>Punkte / Wichtung</t>
  </si>
  <si>
    <t>Die Bewertung erfolgt anhand der Angaben für die überwiegende Anzahl der angebotenen Zimmer.</t>
  </si>
  <si>
    <t>Tageslicht / natürliche Belüftung / Raumklima - Haupttagungsraum</t>
  </si>
  <si>
    <t>Technische Ausstattung des Haupttagungsraums</t>
  </si>
  <si>
    <t>Feste Ansprechperson und Betreuung vor Ort</t>
  </si>
  <si>
    <t>WLAN nicht in allen geforderten Bereichen verfügbar oder keine Angaben</t>
  </si>
  <si>
    <t>Lebensmittelverschwendung: Benennung konkreter Maßnahmen, z. B. bedarfsgerechte Mengenplanung, bedarfsgerechtes Nachlegen oder Verwertung/Weitergabe geeigneter Lebensmittelüberschüsse.</t>
  </si>
  <si>
    <t>Abfallerzeugung: Konkreter Einsatz von Mehrweg bzw. Verzicht auf Einwegprodukte bei Geschirr, Besteck, Getränken oder vergleichbaren Veranstaltungsleistungen.</t>
  </si>
  <si>
    <t>weitere konkrete Nachhaltigkeitsmaßnahmen: Mindestens eine weitere konkrete und für die Veranstaltung relevante Maßnahme, z. B. Energie-/Wassereinsparung, nachhaltige Reinigung oder Abfallvermeidung.</t>
  </si>
  <si>
    <t>96–110</t>
  </si>
  <si>
    <t>Zimmer und Tagungsräume nicht barrierearm erreichbar</t>
  </si>
  <si>
    <t>Tagungsraum barrierearm erreichbar</t>
  </si>
  <si>
    <t>Tagungsraum und einzelne Zimmer barrierearm erreichbar</t>
  </si>
  <si>
    <t>sehr gut auf Raumgröße und Teilnehmerzahl angepasste Präsentationstechnik einschl. zusätzlicher Ausstattung für hybride Arbeitsformen</t>
  </si>
  <si>
    <t>WLAN in allen geforderten Bereichen verfügbar; Leistungsdaten für Haupttagungsraum werden angegeben, jedoch nur geringe Leistungsfähigkeit bzw. Kapazität für die Tagungsnutzung.</t>
  </si>
  <si>
    <t>Zusätzliche Anschlussmöglichkeiten bzw. zusätzliche Präsentationstechnik vorhanden</t>
  </si>
  <si>
    <t>Leistungsfähige Präsentationstechnik und zusätzliche Audiotechnik vorhanden</t>
  </si>
  <si>
    <t>Umfangreiche technische Ausstattung, die zusätzlich hybride/digitale Arbeitsformen ermöglicht, z. B. Kamera, Mikrofon und geeignete Übertragungstechnik</t>
  </si>
  <si>
    <t>Getränkeangebot während des Tagungsprogramms</t>
  </si>
  <si>
    <t>Keine geeigneten Aufenthalts-/Gemeinschaftsbereiche für einen gemeinsamen Abend vorhanden</t>
  </si>
  <si>
    <t>Geeigneter Bereich für die Gruppe mit geeigneter Präsentationsmöglichkeit (z. B. Bildschirm/Beamer und Projektionsfläche)</t>
  </si>
  <si>
    <t>Geeigneter Aufenthalts-/Gemeinschaftsbereich für die Gruppe vorhanden</t>
  </si>
  <si>
    <t>Geeigneter Aufenthalts-/Gemeinschaftsbereich mit geeigneter Präsentationsmöglichkeit sowie Getränkeservice bis ca. 21:30 Uhr mit individueller Abrechnung der von den Teilnehmenden bestellten Getränke.</t>
  </si>
  <si>
    <t>Tagungsraum mit Tageslicht</t>
  </si>
  <si>
    <t>Ausschluss</t>
  </si>
  <si>
    <t>&lt;70 qm oder keine Angabe</t>
  </si>
  <si>
    <t>zusätzlicher Seminarraum mit geforderter Grundausstattung vorhanden (Präsentationsmöglichkeit und WLAN)</t>
  </si>
  <si>
    <t>Zusätzlicher Seminarraum</t>
  </si>
  <si>
    <t>Keine  Präsentationstechnik</t>
  </si>
  <si>
    <t>zusätzlicher Seminarraum &gt;40 qm, mit geforderter Grundausstattung vorhanden (Präsentationsmöglichkeit und WLAN)</t>
  </si>
  <si>
    <t>Frühstück nicht verfügbar</t>
  </si>
  <si>
    <t>Frühstücksangebot entspricht nicht den gewünschten Leistungen (vegetarische und vegane Alternativen fehlen)</t>
  </si>
  <si>
    <t>Anzahl Einzel- und Doppelzimmer</t>
  </si>
  <si>
    <t>Heißgetränke und Auswahl an Softdrinks sowie abwechslungsreiche süße und herzhafte Snacks</t>
  </si>
  <si>
    <t>1 Hauptgericht inkl. vegetarische Alternative</t>
  </si>
  <si>
    <t>1 Hauptgericht inkl. veganer Alternative</t>
  </si>
  <si>
    <t>mehrere Hauptgerichte bzw. frei kombinierbare (auch vegetarische) Komponenten</t>
  </si>
  <si>
    <t>Zimmer &lt; 16 m² oder wesentliche Anforderungen an Bad/WC, WLAN bzw. die Eignung für die vorgesehene Belegung nicht erfüllt</t>
  </si>
  <si>
    <t>Schlafmöglichkeiten im Doppelzimmer</t>
  </si>
  <si>
    <r>
      <t xml:space="preserve">Bett </t>
    </r>
    <r>
      <rPr>
        <sz val="11"/>
        <color theme="1"/>
        <rFont val="Symbol"/>
        <family val="1"/>
        <charset val="2"/>
      </rPr>
      <t>£</t>
    </r>
    <r>
      <rPr>
        <sz val="11"/>
        <color theme="1"/>
        <rFont val="Calibri"/>
        <family val="2"/>
        <scheme val="minor"/>
      </rPr>
      <t xml:space="preserve"> 1,80 m Breite</t>
    </r>
  </si>
  <si>
    <r>
      <t xml:space="preserve">Bett </t>
    </r>
    <r>
      <rPr>
        <sz val="11"/>
        <color theme="1"/>
        <rFont val="Symbol"/>
        <family val="1"/>
        <charset val="2"/>
      </rPr>
      <t>³</t>
    </r>
    <r>
      <rPr>
        <sz val="11"/>
        <color theme="1"/>
        <rFont val="Calibri"/>
        <family val="2"/>
      </rPr>
      <t>1,80 m Breite oder teilbar</t>
    </r>
  </si>
  <si>
    <t>zusätzlicher Seminarraum nicht möglich</t>
  </si>
  <si>
    <t>Wasser, weitere alkoholfreie Getränke sowie Kaffee/Tee während der Tagungszeiten</t>
  </si>
  <si>
    <t>Organisatorische Abstimmung im Vorfeld (Direktkontakt)</t>
  </si>
  <si>
    <t>Weitere Kriterien</t>
  </si>
  <si>
    <t>Zimmer 16–19 m², für Einzelbelegung gut bzw. für Doppelbelegung angemessen geeignet; eigenes Bad/WC und vorhanden</t>
  </si>
  <si>
    <t>Zimmer 20–23 m², für Einzel- und Doppelbelegung gut geeignet; eigenes Bad/WC vorhanden, angemessene Ausstattung</t>
  </si>
  <si>
    <t>Tagungsraum ohne Tageslicht</t>
  </si>
  <si>
    <t>Die finale Bewertung des Angebots berechnet sich wie folgt:</t>
  </si>
  <si>
    <t>Gesamtbewertung</t>
  </si>
  <si>
    <t>Punkte(gesamt) = Punkte (Preis) + Gesamtpunkte(Kriterien 2-7)</t>
  </si>
  <si>
    <t>Bieter ist unmittelbarer Vertragspartner für sämtliche wesentlichen Leistungen und trägt die Gesamtverantwortung</t>
  </si>
  <si>
    <t>Bieter ist unmittelbarer Vertragspartner und trägt die Gesamtkoordination; einzelne Leistungen werden durch Dritte erbracht</t>
  </si>
  <si>
    <t>Bieter koordiniert die Veranstaltung, wesentliche Leistungen werden jedoch unmittelbar durch andere Vertragspartner gegenüber dem Auftraggeber erbracht</t>
  </si>
  <si>
    <t>Bieter tritt überwiegend als Vermittler auf und übernimmt keine umfassende eigene vertragliche Verantwortung</t>
  </si>
  <si>
    <t>Pmin = Niedrigster Preis</t>
  </si>
  <si>
    <t>Pi = Preis des aktuell betrachteten Angebots</t>
  </si>
  <si>
    <r>
      <t xml:space="preserve">Pmax = Höchster Preis / fiktiv doppelt so teurer Preis wie im günstigsten Angebot </t>
    </r>
    <r>
      <rPr>
        <b/>
        <sz val="11"/>
        <color theme="1"/>
        <rFont val="Calibri"/>
        <family val="2"/>
        <scheme val="minor"/>
      </rPr>
      <t>(Pmin * 2)</t>
    </r>
  </si>
  <si>
    <t>Die Punktzahl wird auf zwei Nachkommastellen gerundet und wie folgt interpoliert:</t>
  </si>
  <si>
    <t>2. Ausgestaltung</t>
  </si>
  <si>
    <t>3. Unterkunft</t>
  </si>
  <si>
    <t>4. WLAN Versorgung</t>
  </si>
  <si>
    <t>5. Tagungsräume und Tagungsinfrastruktur</t>
  </si>
  <si>
    <t>6. Verpflegungskonzept</t>
  </si>
  <si>
    <t>7. Veranstaltungsorganisation und Service</t>
  </si>
  <si>
    <t>8. Nachhaltigkeit</t>
  </si>
  <si>
    <t>2 Ausgestaltung</t>
  </si>
  <si>
    <t>3 Unterkunft</t>
  </si>
  <si>
    <t>4 WLAN Versorgung</t>
  </si>
  <si>
    <t>5 Tagungsräume und Tagungsinfrastruktur</t>
  </si>
  <si>
    <t>6 Verpflegungskonzept</t>
  </si>
  <si>
    <t>7 Veranstaltungsorganisation und Service</t>
  </si>
  <si>
    <t>8 Nachhaltigkeit</t>
  </si>
  <si>
    <t>Lmax = max. erzielbare Anzahl an PreisPunkten  (40 Punkte bei 75 p Leistung)</t>
  </si>
  <si>
    <t>weniger als 30 Einzelzimmer und weniger als 20 Doppelzimmer</t>
  </si>
  <si>
    <t>Angebote, die höher sind als das fiktiv doppelt so teure Angebot erhalten automatisch 0 Punkte.</t>
  </si>
  <si>
    <t>30 Einzelzimmer und 20 Doppelzimmer</t>
  </si>
  <si>
    <r>
      <rPr>
        <sz val="11"/>
        <color theme="1"/>
        <rFont val="Symbol"/>
        <family val="1"/>
        <charset val="2"/>
      </rPr>
      <t>³</t>
    </r>
    <r>
      <rPr>
        <sz val="11"/>
        <color theme="1"/>
        <rFont val="Calibri"/>
        <family val="2"/>
      </rPr>
      <t xml:space="preserve"> 30 Einzelzimmer und </t>
    </r>
    <r>
      <rPr>
        <sz val="11"/>
        <color theme="1"/>
        <rFont val="Symbol"/>
        <family val="1"/>
        <charset val="2"/>
      </rPr>
      <t>³</t>
    </r>
    <r>
      <rPr>
        <sz val="11"/>
        <color theme="1"/>
        <rFont val="Calibri"/>
        <family val="2"/>
      </rPr>
      <t xml:space="preserve"> 20 Doppelzimmer</t>
    </r>
  </si>
  <si>
    <r>
      <t xml:space="preserve">Es werden insgesamt </t>
    </r>
    <r>
      <rPr>
        <b/>
        <sz val="11"/>
        <color theme="1"/>
        <rFont val="Calibri"/>
        <family val="2"/>
        <scheme val="minor"/>
      </rPr>
      <t>115 Punkte</t>
    </r>
    <r>
      <rPr>
        <sz val="11"/>
        <color theme="1"/>
        <rFont val="Calibri"/>
        <family val="2"/>
        <scheme val="minor"/>
      </rPr>
      <t xml:space="preserve"> vergeben, bei einer Angebotswichtung von 40 (Preis) zu 75 (Leistung).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</si>
</sst>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1"/>
      <charset val="2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 wrapText="1"/>
    </xf>
    <xf numFmtId="0" fontId="0" fillId="0" borderId="0" xfId="0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1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3" fillId="3" borderId="0" xfId="0" applyFont="1" applyFill="1" applyAlignment="1">
      <alignment horizontal="right" vertical="center" indent="1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 wrapText="1"/>
    </xf>
    <xf numFmtId="0" fontId="0" fillId="0" borderId="0" xfId="0" applyFill="1"/>
    <xf numFmtId="0" fontId="5" fillId="0" borderId="0" xfId="0" applyFont="1" applyAlignment="1">
      <alignment horizontal="left" vertical="center"/>
    </xf>
    <xf numFmtId="0" fontId="1" fillId="0" borderId="0" xfId="0" applyFont="1" applyFill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441293</xdr:colOff>
      <xdr:row>22</xdr:row>
      <xdr:rowOff>142257</xdr:rowOff>
    </xdr:from>
    <xdr:ext cx="2229906" cy="31688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feld 3">
              <a:extLst>
                <a:ext uri="{FF2B5EF4-FFF2-40B4-BE49-F238E27FC236}">
                  <a16:creationId xmlns:a16="http://schemas.microsoft.com/office/drawing/2014/main" id="{31F18B13-0246-4295-BFDB-E3CD475EE5CC}"/>
                </a:ext>
              </a:extLst>
            </xdr:cNvPr>
            <xdr:cNvSpPr txBox="1"/>
          </xdr:nvSpPr>
          <xdr:spPr>
            <a:xfrm>
              <a:off x="441293" y="4648567"/>
              <a:ext cx="2229906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de-DE" sz="1100" b="0" i="1">
                        <a:latin typeface="Cambria Math" panose="02040503050406030204" pitchFamily="18" charset="0"/>
                      </a:rPr>
                      <m:t>𝑃𝑢𝑛𝑘𝑡𝑒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𝑖</m:t>
                    </m:r>
                    <m:r>
                      <a:rPr lang="de-DE" sz="11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de-DE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𝑃</m:t>
                        </m:r>
                        <m:func>
                          <m:funcPr>
                            <m:ctrlPr>
                              <a:rPr lang="de-DE" sz="1100" b="0" i="1">
                                <a:latin typeface="Cambria Math" panose="02040503050406030204" pitchFamily="18" charset="0"/>
                              </a:rPr>
                            </m:ctrlPr>
                          </m:funcPr>
                          <m:fName>
                            <m:r>
                              <m:rPr>
                                <m:sty m:val="p"/>
                              </m:rPr>
                              <a:rPr lang="de-DE" sz="1100" b="0" i="0">
                                <a:latin typeface="Cambria Math" panose="02040503050406030204" pitchFamily="18" charset="0"/>
                              </a:rPr>
                              <m:t>max</m:t>
                            </m:r>
                          </m:fName>
                          <m:e>
                            <m:r>
                              <a:rPr lang="de-DE" sz="1100" b="0" i="1">
                                <a:latin typeface="Cambria Math" panose="02040503050406030204" pitchFamily="18" charset="0"/>
                              </a:rPr>
                              <m:t>− </m:t>
                            </m:r>
                            <m:r>
                              <a:rPr lang="de-DE" sz="1100" b="0" i="1">
                                <a:latin typeface="Cambria Math" panose="02040503050406030204" pitchFamily="18" charset="0"/>
                              </a:rPr>
                              <m:t>𝑃</m:t>
                            </m:r>
                            <m:r>
                              <a:rPr lang="de-DE" sz="1100" b="0" i="1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a:rPr lang="de-DE" sz="11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</m:func>
                      </m:num>
                      <m:den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𝑃</m:t>
                        </m:r>
                        <m:r>
                          <a:rPr lang="de-DE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func>
                          <m:funcPr>
                            <m:ctrlPr>
                              <a:rPr lang="de-DE" sz="1100" b="0" i="1">
                                <a:latin typeface="Cambria Math" panose="02040503050406030204" pitchFamily="18" charset="0"/>
                              </a:rPr>
                            </m:ctrlPr>
                          </m:funcPr>
                          <m:fName>
                            <m:r>
                              <m:rPr>
                                <m:sty m:val="p"/>
                              </m:rPr>
                              <a:rPr lang="de-DE" sz="1100" b="0" i="0">
                                <a:latin typeface="Cambria Math" panose="02040503050406030204" pitchFamily="18" charset="0"/>
                              </a:rPr>
                              <m:t>max</m:t>
                            </m:r>
                          </m:fName>
                          <m:e>
                            <m:r>
                              <a:rPr lang="de-DE" sz="1100" b="0" i="1">
                                <a:latin typeface="Cambria Math" panose="02040503050406030204" pitchFamily="18" charset="0"/>
                              </a:rPr>
                              <m:t>− </m:t>
                            </m:r>
                            <m:r>
                              <a:rPr lang="de-DE" sz="1100" b="0" i="1">
                                <a:latin typeface="Cambria Math" panose="02040503050406030204" pitchFamily="18" charset="0"/>
                              </a:rPr>
                              <m:t>𝑃</m:t>
                            </m:r>
                            <m:r>
                              <a:rPr lang="de-DE" sz="1100" b="0" i="1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a:rPr lang="de-DE" sz="1100" b="0" i="1">
                                <a:latin typeface="Cambria Math" panose="02040503050406030204" pitchFamily="18" charset="0"/>
                              </a:rPr>
                              <m:t>𝑚𝑖𝑛</m:t>
                            </m:r>
                          </m:e>
                        </m:func>
                      </m:den>
                    </m:f>
                    <m:r>
                      <a:rPr lang="de-D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𝑥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𝐿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de-DE" sz="1100" b="0" i="1">
                        <a:latin typeface="Cambria Math" panose="02040503050406030204" pitchFamily="18" charset="0"/>
                      </a:rPr>
                      <m:t>𝑚𝑎𝑥</m:t>
                    </m:r>
                  </m:oMath>
                </m:oMathPara>
              </a14:m>
              <a:endParaRPr lang="de-DE" sz="1100"/>
            </a:p>
          </xdr:txBody>
        </xdr:sp>
      </mc:Choice>
      <mc:Fallback xmlns="">
        <xdr:sp macro="" textlink="">
          <xdr:nvSpPr>
            <xdr:cNvPr id="4" name="Textfeld 3">
              <a:extLst>
                <a:ext uri="{FF2B5EF4-FFF2-40B4-BE49-F238E27FC236}">
                  <a16:creationId xmlns:a16="http://schemas.microsoft.com/office/drawing/2014/main" id="{31F18B13-0246-4295-BFDB-E3CD475EE5CC}"/>
                </a:ext>
              </a:extLst>
            </xdr:cNvPr>
            <xdr:cNvSpPr txBox="1"/>
          </xdr:nvSpPr>
          <xdr:spPr>
            <a:xfrm>
              <a:off x="441293" y="4648567"/>
              <a:ext cx="2229906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de-DE" sz="1100" b="0" i="0">
                  <a:latin typeface="Cambria Math" panose="02040503050406030204" pitchFamily="18" charset="0"/>
                </a:rPr>
                <a:t>𝑃𝑢𝑛𝑘𝑡𝑒 𝑖</a:t>
              </a:r>
              <a:r>
                <a:rPr lang="de-DE" sz="1100" i="0">
                  <a:latin typeface="Cambria Math" panose="02040503050406030204" pitchFamily="18" charset="0"/>
                </a:rPr>
                <a:t>=</a:t>
              </a:r>
              <a:r>
                <a:rPr lang="de-DE" sz="1100" b="0" i="0">
                  <a:latin typeface="Cambria Math" panose="02040503050406030204" pitchFamily="18" charset="0"/>
                </a:rPr>
                <a:t>(𝑃 max⁡〖− 𝑃 𝑖〗)/(𝑃 max⁡〖− 𝑃 𝑚𝑖𝑛〗 )  𝑥 𝐿 𝑚𝑎𝑥</a:t>
              </a:r>
              <a:endParaRPr lang="de-DE" sz="1100"/>
            </a:p>
          </xdr:txBody>
        </xdr:sp>
      </mc:Fallback>
    </mc:AlternateContent>
    <xdr:clientData/>
  </xdr:oneCellAnchor>
  <xdr:oneCellAnchor>
    <xdr:from>
      <xdr:col>0</xdr:col>
      <xdr:colOff>249950</xdr:colOff>
      <xdr:row>202</xdr:row>
      <xdr:rowOff>140904</xdr:rowOff>
    </xdr:from>
    <xdr:ext cx="3960251" cy="26552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feld 2">
              <a:extLst>
                <a:ext uri="{FF2B5EF4-FFF2-40B4-BE49-F238E27FC236}">
                  <a16:creationId xmlns:a16="http://schemas.microsoft.com/office/drawing/2014/main" id="{DC546444-07E8-4F22-B3F8-617641BE0A54}"/>
                </a:ext>
              </a:extLst>
            </xdr:cNvPr>
            <xdr:cNvSpPr txBox="1"/>
          </xdr:nvSpPr>
          <xdr:spPr>
            <a:xfrm>
              <a:off x="249950" y="45670404"/>
              <a:ext cx="3960251" cy="2655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de-DE" sz="1100" b="0" i="1">
                  <a:latin typeface="Cambria Math" panose="02040503050406030204" pitchFamily="18" charset="0"/>
                  <a:ea typeface="Cambria Math" panose="02040503050406030204" pitchFamily="18" charset="0"/>
                </a:rPr>
                <a:t>Gesamtp</a:t>
              </a:r>
              <a14:m>
                <m:oMath xmlns:m="http://schemas.openxmlformats.org/officeDocument/2006/math">
                  <m:r>
                    <a:rPr lang="de-DE" sz="1100" b="0" i="1">
                      <a:latin typeface="Cambria Math" panose="02040503050406030204" pitchFamily="18" charset="0"/>
                    </a:rPr>
                    <m:t>𝑢𝑛𝑘𝑡𝑒</m:t>
                  </m:r>
                  <m:r>
                    <a:rPr lang="de-D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de-DE" sz="1100" b="0" i="1">
                      <a:latin typeface="Cambria Math" panose="02040503050406030204" pitchFamily="18" charset="0"/>
                    </a:rPr>
                    <m:t>𝑖</m:t>
                  </m:r>
                  <m:r>
                    <a:rPr lang="de-DE" sz="1100" i="1">
                      <a:latin typeface="Cambria Math" panose="02040503050406030204" pitchFamily="18" charset="0"/>
                    </a:rPr>
                    <m:t>=</m:t>
                  </m:r>
                  <m:sSub>
                    <m:sSubPr>
                      <m:ctrlPr>
                        <a:rPr lang="de-DE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de-DE" sz="1100" b="0" i="1">
                          <a:latin typeface="Cambria Math" panose="02040503050406030204" pitchFamily="18" charset="0"/>
                        </a:rPr>
                        <m:t>𝑃𝑢𝑛𝑘𝑡𝑒</m:t>
                      </m:r>
                    </m:e>
                    <m:sub>
                      <m:r>
                        <a:rPr lang="de-DE" sz="1100" b="0" i="1">
                          <a:latin typeface="Cambria Math" panose="02040503050406030204" pitchFamily="18" charset="0"/>
                        </a:rPr>
                        <m:t>𝑖</m:t>
                      </m:r>
                    </m:sub>
                  </m:sSub>
                  <m:r>
                    <a:rPr lang="de-DE" sz="1100" b="0" i="1">
                      <a:latin typeface="Cambria Math" panose="02040503050406030204" pitchFamily="18" charset="0"/>
                    </a:rPr>
                    <m:t>+</m:t>
                  </m:r>
                  <m:f>
                    <m:fPr>
                      <m:ctrlPr>
                        <a:rPr lang="de-DE" sz="1100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de-DE" sz="1100" b="0" i="1">
                          <a:latin typeface="Cambria Math" panose="02040503050406030204" pitchFamily="18" charset="0"/>
                        </a:rPr>
                        <m:t>𝑒𝑟𝑟𝑒𝑖𝑐h𝑡𝑒</m:t>
                      </m:r>
                      <m:r>
                        <a:rPr lang="de-DE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de-DE" sz="1100" b="0" i="1">
                          <a:latin typeface="Cambria Math" panose="02040503050406030204" pitchFamily="18" charset="0"/>
                        </a:rPr>
                        <m:t>𝐿𝑒𝑖𝑠𝑡𝑢𝑛𝑔𝑠𝑝𝑢𝑛𝑘𝑡𝑒</m:t>
                      </m:r>
                    </m:num>
                    <m:den>
                      <m:r>
                        <a:rPr lang="de-DE" sz="1100" b="0" i="1">
                          <a:latin typeface="Cambria Math" panose="02040503050406030204" pitchFamily="18" charset="0"/>
                        </a:rPr>
                        <m:t>𝑚𝑎𝑥𝑖𝑚𝑎𝑙</m:t>
                      </m:r>
                      <m:r>
                        <a:rPr lang="de-DE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de-DE" sz="1100" b="0" i="1">
                          <a:latin typeface="Cambria Math" panose="02040503050406030204" pitchFamily="18" charset="0"/>
                        </a:rPr>
                        <m:t>𝑚</m:t>
                      </m:r>
                      <m:r>
                        <a:rPr lang="de-DE" sz="1100" b="0" i="1">
                          <a:latin typeface="Cambria Math" panose="02040503050406030204" pitchFamily="18" charset="0"/>
                        </a:rPr>
                        <m:t>ö</m:t>
                      </m:r>
                      <m:r>
                        <a:rPr lang="de-DE" sz="1100" b="0" i="1">
                          <a:latin typeface="Cambria Math" panose="02040503050406030204" pitchFamily="18" charset="0"/>
                        </a:rPr>
                        <m:t>𝑔𝑙𝑖𝑐h𝑒</m:t>
                      </m:r>
                      <m:r>
                        <a:rPr lang="de-DE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de-DE" sz="1100" b="0" i="1">
                          <a:latin typeface="Cambria Math" panose="02040503050406030204" pitchFamily="18" charset="0"/>
                        </a:rPr>
                        <m:t>𝐿𝑒𝑖𝑠𝑡𝑢𝑛𝑔𝑠𝑝𝑢𝑛𝑘𝑡𝑒</m:t>
                      </m:r>
                    </m:den>
                  </m:f>
                  <m:r>
                    <a:rPr lang="de-D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de-DE" sz="1100" b="0" i="1">
                      <a:latin typeface="Cambria Math" panose="02040503050406030204" pitchFamily="18" charset="0"/>
                    </a:rPr>
                    <m:t>𝑥</m:t>
                  </m:r>
                  <m:r>
                    <a:rPr lang="de-DE" sz="1100" b="0" i="1">
                      <a:latin typeface="Cambria Math" panose="02040503050406030204" pitchFamily="18" charset="0"/>
                    </a:rPr>
                    <m:t> </m:t>
                  </m:r>
                </m:oMath>
              </a14:m>
              <a:r>
                <a:rPr lang="de-DE" sz="1100"/>
                <a:t>60</a:t>
              </a:r>
            </a:p>
          </xdr:txBody>
        </xdr:sp>
      </mc:Choice>
      <mc:Fallback xmlns="">
        <xdr:sp macro="" textlink="">
          <xdr:nvSpPr>
            <xdr:cNvPr id="3" name="Textfeld 2">
              <a:extLst>
                <a:ext uri="{FF2B5EF4-FFF2-40B4-BE49-F238E27FC236}">
                  <a16:creationId xmlns:a16="http://schemas.microsoft.com/office/drawing/2014/main" id="{DC546444-07E8-4F22-B3F8-617641BE0A54}"/>
                </a:ext>
              </a:extLst>
            </xdr:cNvPr>
            <xdr:cNvSpPr txBox="1"/>
          </xdr:nvSpPr>
          <xdr:spPr>
            <a:xfrm>
              <a:off x="249950" y="45670404"/>
              <a:ext cx="3960251" cy="2655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de-DE" sz="1100" b="0" i="1">
                  <a:latin typeface="Cambria Math" panose="02040503050406030204" pitchFamily="18" charset="0"/>
                  <a:ea typeface="Cambria Math" panose="02040503050406030204" pitchFamily="18" charset="0"/>
                </a:rPr>
                <a:t>Gesamtp</a:t>
              </a:r>
              <a:r>
                <a:rPr lang="de-DE" sz="1100" b="0" i="0">
                  <a:latin typeface="Cambria Math" panose="02040503050406030204" pitchFamily="18" charset="0"/>
                </a:rPr>
                <a:t>𝑢𝑛𝑘𝑡𝑒 𝑖</a:t>
              </a:r>
              <a:r>
                <a:rPr lang="de-DE" sz="1100" i="0">
                  <a:latin typeface="Cambria Math" panose="02040503050406030204" pitchFamily="18" charset="0"/>
                </a:rPr>
                <a:t>=</a:t>
              </a:r>
              <a:r>
                <a:rPr lang="de-DE" sz="1100" b="0" i="0">
                  <a:latin typeface="Cambria Math" panose="02040503050406030204" pitchFamily="18" charset="0"/>
                </a:rPr>
                <a:t>〖𝑃𝑢𝑛𝑘𝑡𝑒〗_𝑖+(𝑒𝑟𝑟𝑒𝑖𝑐ℎ𝑡𝑒 𝐿𝑒𝑖𝑠𝑡𝑢𝑛𝑔𝑠𝑝𝑢𝑛𝑘𝑡𝑒)/(𝑚𝑎𝑥𝑖𝑚𝑎𝑙 𝑚ö𝑔𝑙𝑖𝑐ℎ𝑒 𝐿𝑒𝑖𝑠𝑡𝑢𝑛𝑔𝑠𝑝𝑢𝑛𝑘𝑡𝑒)  𝑥 </a:t>
              </a:r>
              <a:r>
                <a:rPr lang="de-DE" sz="1100"/>
                <a:t>60</a:t>
              </a: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9CD0F-B74F-40D1-B21B-8D78CA4DF66A}">
  <dimension ref="A1:B216"/>
  <sheetViews>
    <sheetView tabSelected="1" topLeftCell="A34" zoomScaleNormal="100" workbookViewId="0">
      <selection activeCell="A14" sqref="A14"/>
    </sheetView>
  </sheetViews>
  <sheetFormatPr baseColWidth="10" defaultRowHeight="15"/>
  <cols>
    <col min="1" max="1" width="107.28515625" style="11" customWidth="1"/>
    <col min="2" max="2" width="20.28515625" customWidth="1"/>
  </cols>
  <sheetData>
    <row r="1" spans="1:2" ht="31.5">
      <c r="A1" s="4" t="s">
        <v>24</v>
      </c>
    </row>
    <row r="2" spans="1:2">
      <c r="A2" s="5"/>
    </row>
    <row r="3" spans="1:2">
      <c r="A3" s="5" t="s">
        <v>1</v>
      </c>
    </row>
    <row r="4" spans="1:2">
      <c r="A4" s="5" t="s">
        <v>154</v>
      </c>
    </row>
    <row r="5" spans="1:2">
      <c r="A5" s="5"/>
    </row>
    <row r="6" spans="1:2">
      <c r="A6" s="10" t="s">
        <v>5</v>
      </c>
      <c r="B6" s="3" t="s">
        <v>76</v>
      </c>
    </row>
    <row r="7" spans="1:2">
      <c r="A7" s="9" t="s">
        <v>2</v>
      </c>
      <c r="B7" s="28">
        <v>40</v>
      </c>
    </row>
    <row r="8" spans="1:2">
      <c r="A8" s="5" t="s">
        <v>135</v>
      </c>
      <c r="B8">
        <v>15</v>
      </c>
    </row>
    <row r="9" spans="1:2">
      <c r="A9" s="9" t="s">
        <v>136</v>
      </c>
      <c r="B9" s="28">
        <f>B48</f>
        <v>17</v>
      </c>
    </row>
    <row r="10" spans="1:2">
      <c r="A10" s="9" t="s">
        <v>137</v>
      </c>
      <c r="B10" s="28">
        <f>B93</f>
        <v>3</v>
      </c>
    </row>
    <row r="11" spans="1:2">
      <c r="A11" s="9" t="s">
        <v>138</v>
      </c>
      <c r="B11" s="28">
        <f>B104</f>
        <v>16</v>
      </c>
    </row>
    <row r="12" spans="1:2">
      <c r="A12" s="9" t="s">
        <v>139</v>
      </c>
      <c r="B12">
        <f>B146</f>
        <v>14</v>
      </c>
    </row>
    <row r="13" spans="1:2">
      <c r="A13" s="9" t="s">
        <v>140</v>
      </c>
      <c r="B13">
        <f>B183</f>
        <v>5</v>
      </c>
    </row>
    <row r="14" spans="1:2">
      <c r="A14" s="9" t="s">
        <v>141</v>
      </c>
      <c r="B14">
        <f>B197</f>
        <v>5</v>
      </c>
    </row>
    <row r="15" spans="1:2">
      <c r="A15" s="10" t="s">
        <v>3</v>
      </c>
      <c r="B15" s="3">
        <f>SUM(B7:B14)</f>
        <v>115</v>
      </c>
    </row>
    <row r="16" spans="1:2">
      <c r="A16" s="5"/>
    </row>
    <row r="17" spans="1:2" ht="23.25">
      <c r="A17" s="20" t="s">
        <v>47</v>
      </c>
      <c r="B17" s="20"/>
    </row>
    <row r="18" spans="1:2">
      <c r="A18" s="5" t="s">
        <v>40</v>
      </c>
    </row>
    <row r="20" spans="1:2">
      <c r="A20" s="5" t="s">
        <v>41</v>
      </c>
      <c r="B20" s="3" t="s">
        <v>6</v>
      </c>
    </row>
    <row r="21" spans="1:2">
      <c r="A21" s="5" t="s">
        <v>134</v>
      </c>
      <c r="B21" s="7"/>
    </row>
    <row r="22" spans="1:2">
      <c r="A22" s="5"/>
      <c r="B22" s="7"/>
    </row>
    <row r="23" spans="1:2" ht="41.25" customHeight="1">
      <c r="A23" s="5"/>
      <c r="B23" s="3">
        <v>40</v>
      </c>
    </row>
    <row r="24" spans="1:2">
      <c r="A24" s="5"/>
      <c r="B24" s="3"/>
    </row>
    <row r="25" spans="1:2">
      <c r="A25" s="31" t="s">
        <v>133</v>
      </c>
      <c r="B25" s="3"/>
    </row>
    <row r="26" spans="1:2">
      <c r="A26" s="31" t="s">
        <v>131</v>
      </c>
      <c r="B26" s="3"/>
    </row>
    <row r="27" spans="1:2">
      <c r="A27" s="31" t="s">
        <v>132</v>
      </c>
      <c r="B27" s="3"/>
    </row>
    <row r="28" spans="1:2">
      <c r="A28" s="31" t="s">
        <v>149</v>
      </c>
      <c r="B28" s="3"/>
    </row>
    <row r="29" spans="1:2">
      <c r="A29" s="33" t="s">
        <v>151</v>
      </c>
      <c r="B29" s="3"/>
    </row>
    <row r="30" spans="1:2">
      <c r="A30" s="28"/>
      <c r="B30" s="3"/>
    </row>
    <row r="31" spans="1:2">
      <c r="A31" s="31"/>
      <c r="B31" s="3"/>
    </row>
    <row r="32" spans="1:2" ht="23.25">
      <c r="A32" s="20" t="s">
        <v>142</v>
      </c>
      <c r="B32" s="20"/>
    </row>
    <row r="33" spans="1:2">
      <c r="A33" s="32" t="s">
        <v>127</v>
      </c>
      <c r="B33" s="28">
        <v>15</v>
      </c>
    </row>
    <row r="34" spans="1:2" ht="30">
      <c r="A34" s="32" t="s">
        <v>128</v>
      </c>
      <c r="B34" s="28">
        <v>10</v>
      </c>
    </row>
    <row r="35" spans="1:2" ht="30">
      <c r="A35" s="32" t="s">
        <v>129</v>
      </c>
      <c r="B35" s="28">
        <v>5</v>
      </c>
    </row>
    <row r="36" spans="1:2">
      <c r="A36" s="32" t="s">
        <v>130</v>
      </c>
      <c r="B36" s="28">
        <v>0</v>
      </c>
    </row>
    <row r="38" spans="1:2" ht="23.25">
      <c r="A38" s="20" t="s">
        <v>143</v>
      </c>
      <c r="B38" s="21"/>
    </row>
    <row r="39" spans="1:2">
      <c r="A39" s="5"/>
    </row>
    <row r="40" spans="1:2">
      <c r="A40" s="10" t="s">
        <v>5</v>
      </c>
    </row>
    <row r="41" spans="1:2">
      <c r="A41" s="14" t="s">
        <v>108</v>
      </c>
      <c r="B41" s="2" t="str">
        <f>B52&amp;"–"&amp;B53</f>
        <v>0–1</v>
      </c>
    </row>
    <row r="42" spans="1:2">
      <c r="A42" s="9" t="s">
        <v>15</v>
      </c>
      <c r="B42" s="2" t="str">
        <f>B57&amp;"–"&amp;B60</f>
        <v>0–3</v>
      </c>
    </row>
    <row r="43" spans="1:2">
      <c r="A43" s="9" t="s">
        <v>114</v>
      </c>
      <c r="B43" s="2" t="str">
        <f>B62&amp;"–"&amp;B63</f>
        <v>0–1</v>
      </c>
    </row>
    <row r="44" spans="1:2">
      <c r="A44" s="9" t="s">
        <v>16</v>
      </c>
      <c r="B44" s="2" t="str">
        <f>B67&amp;"–"&amp;B69</f>
        <v>0–2</v>
      </c>
    </row>
    <row r="45" spans="1:2">
      <c r="A45" s="9" t="s">
        <v>0</v>
      </c>
      <c r="B45" s="2" t="str">
        <f>B72&amp;"–"&amp;B77</f>
        <v>0–5</v>
      </c>
    </row>
    <row r="46" spans="1:2">
      <c r="A46" s="9" t="s">
        <v>17</v>
      </c>
      <c r="B46" s="2" t="str">
        <f>B79&amp;"–"&amp;B82</f>
        <v>0–3</v>
      </c>
    </row>
    <row r="47" spans="1:2">
      <c r="A47" s="9" t="s">
        <v>18</v>
      </c>
      <c r="B47" s="2" t="str">
        <f>B84&amp;"–"&amp;B86</f>
        <v>0–2</v>
      </c>
    </row>
    <row r="48" spans="1:2">
      <c r="A48" s="10" t="s">
        <v>3</v>
      </c>
      <c r="B48" s="3">
        <f>SUM(B53,B60,B63,B69,B77,B82,B86)</f>
        <v>17</v>
      </c>
    </row>
    <row r="49" spans="1:2">
      <c r="A49" s="10"/>
      <c r="B49" s="3"/>
    </row>
    <row r="50" spans="1:2">
      <c r="A50" s="17" t="s">
        <v>108</v>
      </c>
      <c r="B50" s="19" t="s">
        <v>6</v>
      </c>
    </row>
    <row r="51" spans="1:2">
      <c r="A51" s="14" t="s">
        <v>150</v>
      </c>
      <c r="B51" s="15" t="s">
        <v>100</v>
      </c>
    </row>
    <row r="52" spans="1:2">
      <c r="A52" s="14" t="s">
        <v>152</v>
      </c>
      <c r="B52" s="15">
        <v>0</v>
      </c>
    </row>
    <row r="53" spans="1:2">
      <c r="A53" s="29" t="s">
        <v>153</v>
      </c>
      <c r="B53" s="15">
        <v>1</v>
      </c>
    </row>
    <row r="54" spans="1:2">
      <c r="A54" s="17" t="s">
        <v>15</v>
      </c>
      <c r="B54" s="18"/>
    </row>
    <row r="55" spans="1:2" ht="44.25" customHeight="1">
      <c r="A55" s="13" t="s">
        <v>29</v>
      </c>
    </row>
    <row r="56" spans="1:2">
      <c r="A56" s="13"/>
      <c r="B56" s="3" t="s">
        <v>6</v>
      </c>
    </row>
    <row r="57" spans="1:2" ht="30">
      <c r="A57" s="8" t="s">
        <v>113</v>
      </c>
      <c r="B57" s="2">
        <v>0</v>
      </c>
    </row>
    <row r="58" spans="1:2" ht="30">
      <c r="A58" s="8" t="s">
        <v>121</v>
      </c>
      <c r="B58" s="2">
        <v>1</v>
      </c>
    </row>
    <row r="59" spans="1:2" ht="30">
      <c r="A59" s="8" t="s">
        <v>122</v>
      </c>
      <c r="B59" s="2">
        <v>2</v>
      </c>
    </row>
    <row r="60" spans="1:2" ht="30">
      <c r="A60" s="8" t="s">
        <v>28</v>
      </c>
      <c r="B60" s="2">
        <v>3</v>
      </c>
    </row>
    <row r="61" spans="1:2">
      <c r="A61" s="17" t="s">
        <v>114</v>
      </c>
      <c r="B61" s="17"/>
    </row>
    <row r="62" spans="1:2">
      <c r="A62" s="16" t="s">
        <v>115</v>
      </c>
      <c r="B62" s="2">
        <v>0</v>
      </c>
    </row>
    <row r="63" spans="1:2">
      <c r="A63" s="16" t="s">
        <v>116</v>
      </c>
      <c r="B63" s="2">
        <v>1</v>
      </c>
    </row>
    <row r="64" spans="1:2">
      <c r="A64" s="17" t="s">
        <v>16</v>
      </c>
      <c r="B64" s="19"/>
    </row>
    <row r="65" spans="1:2">
      <c r="A65" s="14" t="s">
        <v>77</v>
      </c>
      <c r="B65" s="3"/>
    </row>
    <row r="66" spans="1:2">
      <c r="A66" s="14"/>
      <c r="B66" s="3" t="s">
        <v>6</v>
      </c>
    </row>
    <row r="67" spans="1:2">
      <c r="A67" s="5" t="s">
        <v>30</v>
      </c>
      <c r="B67" s="2">
        <v>0</v>
      </c>
    </row>
    <row r="68" spans="1:2">
      <c r="A68" s="5" t="s">
        <v>31</v>
      </c>
      <c r="B68" s="2">
        <v>1</v>
      </c>
    </row>
    <row r="69" spans="1:2">
      <c r="A69" s="5" t="s">
        <v>32</v>
      </c>
      <c r="B69" s="2">
        <v>2</v>
      </c>
    </row>
    <row r="70" spans="1:2">
      <c r="A70" s="17" t="s">
        <v>0</v>
      </c>
      <c r="B70" s="19" t="s">
        <v>6</v>
      </c>
    </row>
    <row r="71" spans="1:2" s="28" customFormat="1">
      <c r="A71" s="26" t="s">
        <v>106</v>
      </c>
      <c r="B71" s="27" t="s">
        <v>100</v>
      </c>
    </row>
    <row r="72" spans="1:2">
      <c r="A72" s="13" t="s">
        <v>107</v>
      </c>
      <c r="B72" s="2">
        <v>0</v>
      </c>
    </row>
    <row r="73" spans="1:2" ht="30">
      <c r="A73" s="13" t="s">
        <v>33</v>
      </c>
      <c r="B73" s="2">
        <v>1</v>
      </c>
    </row>
    <row r="74" spans="1:2">
      <c r="A74" s="13" t="s">
        <v>34</v>
      </c>
      <c r="B74" s="2">
        <v>2</v>
      </c>
    </row>
    <row r="75" spans="1:2" ht="30">
      <c r="A75" s="13" t="s">
        <v>35</v>
      </c>
      <c r="B75" s="2">
        <v>3</v>
      </c>
    </row>
    <row r="76" spans="1:2" ht="30">
      <c r="A76" s="1" t="s">
        <v>36</v>
      </c>
      <c r="B76" s="2">
        <v>4</v>
      </c>
    </row>
    <row r="77" spans="1:2" ht="45">
      <c r="A77" s="13" t="s">
        <v>37</v>
      </c>
      <c r="B77" s="2">
        <v>5</v>
      </c>
    </row>
    <row r="78" spans="1:2">
      <c r="A78" s="17" t="s">
        <v>17</v>
      </c>
      <c r="B78" s="19" t="s">
        <v>6</v>
      </c>
    </row>
    <row r="79" spans="1:2">
      <c r="A79" s="14" t="s">
        <v>95</v>
      </c>
      <c r="B79" s="2">
        <v>0</v>
      </c>
    </row>
    <row r="80" spans="1:2">
      <c r="A80" s="14" t="s">
        <v>97</v>
      </c>
      <c r="B80" s="2">
        <v>1</v>
      </c>
    </row>
    <row r="81" spans="1:2" ht="30">
      <c r="A81" s="25" t="s">
        <v>96</v>
      </c>
      <c r="B81" s="2">
        <v>2</v>
      </c>
    </row>
    <row r="82" spans="1:2" ht="30">
      <c r="A82" s="25" t="s">
        <v>98</v>
      </c>
      <c r="B82" s="2">
        <v>3</v>
      </c>
    </row>
    <row r="83" spans="1:2">
      <c r="A83" s="17" t="s">
        <v>18</v>
      </c>
      <c r="B83" s="19" t="s">
        <v>6</v>
      </c>
    </row>
    <row r="84" spans="1:2">
      <c r="A84" s="14" t="s">
        <v>86</v>
      </c>
      <c r="B84" s="2">
        <v>0</v>
      </c>
    </row>
    <row r="85" spans="1:2">
      <c r="A85" s="14" t="s">
        <v>87</v>
      </c>
      <c r="B85" s="15">
        <v>1</v>
      </c>
    </row>
    <row r="86" spans="1:2">
      <c r="A86" s="14" t="s">
        <v>88</v>
      </c>
      <c r="B86" s="2">
        <v>2</v>
      </c>
    </row>
    <row r="87" spans="1:2">
      <c r="A87" s="14"/>
      <c r="B87" s="2"/>
    </row>
    <row r="88" spans="1:2" ht="23.25">
      <c r="A88" s="20" t="s">
        <v>144</v>
      </c>
      <c r="B88" s="22"/>
    </row>
    <row r="89" spans="1:2">
      <c r="A89" s="6" t="s">
        <v>81</v>
      </c>
      <c r="B89" s="2" t="s">
        <v>100</v>
      </c>
    </row>
    <row r="90" spans="1:2" ht="30">
      <c r="A90" s="6" t="s">
        <v>90</v>
      </c>
      <c r="B90" s="2">
        <v>0</v>
      </c>
    </row>
    <row r="91" spans="1:2" ht="30">
      <c r="A91" s="6" t="s">
        <v>42</v>
      </c>
      <c r="B91" s="2">
        <v>1</v>
      </c>
    </row>
    <row r="92" spans="1:2" ht="30">
      <c r="A92" s="12" t="s">
        <v>43</v>
      </c>
      <c r="B92" s="2">
        <v>2</v>
      </c>
    </row>
    <row r="93" spans="1:2" ht="30">
      <c r="A93" s="12" t="s">
        <v>44</v>
      </c>
      <c r="B93" s="2">
        <v>3</v>
      </c>
    </row>
    <row r="94" spans="1:2">
      <c r="A94" s="14"/>
      <c r="B94" s="2"/>
    </row>
    <row r="95" spans="1:2" ht="23.25">
      <c r="A95" s="20" t="s">
        <v>145</v>
      </c>
      <c r="B95" s="20"/>
    </row>
    <row r="96" spans="1:2">
      <c r="A96" s="5" t="s">
        <v>4</v>
      </c>
    </row>
    <row r="97" spans="1:2">
      <c r="A97" s="5"/>
    </row>
    <row r="98" spans="1:2">
      <c r="A98" s="10" t="s">
        <v>5</v>
      </c>
      <c r="B98" s="3" t="s">
        <v>6</v>
      </c>
    </row>
    <row r="99" spans="1:2">
      <c r="A99" s="9" t="s">
        <v>7</v>
      </c>
      <c r="B99" s="2" t="str">
        <f>B108&amp;"–"&amp;B112</f>
        <v>0–4</v>
      </c>
    </row>
    <row r="100" spans="1:2">
      <c r="A100" s="9" t="s">
        <v>79</v>
      </c>
      <c r="B100" s="2" t="str">
        <f>B115&amp;"–"&amp;B118</f>
        <v>0–3</v>
      </c>
    </row>
    <row r="101" spans="1:2">
      <c r="A101" s="9" t="s">
        <v>78</v>
      </c>
      <c r="B101" s="2" t="str">
        <f>B121&amp;"–"&amp;B123</f>
        <v>0–2</v>
      </c>
    </row>
    <row r="102" spans="1:2">
      <c r="A102" s="9" t="s">
        <v>103</v>
      </c>
      <c r="B102" s="2" t="str">
        <f>B125&amp;"–"&amp;B130</f>
        <v>0–5</v>
      </c>
    </row>
    <row r="103" spans="1:2">
      <c r="A103" s="9" t="s">
        <v>8</v>
      </c>
      <c r="B103" s="2" t="str">
        <f>B132&amp;"–"&amp;B134</f>
        <v>0–2</v>
      </c>
    </row>
    <row r="104" spans="1:2">
      <c r="A104" s="10" t="s">
        <v>3</v>
      </c>
      <c r="B104" s="3">
        <f>SUM(B112,B118,B130,B123,B134)</f>
        <v>16</v>
      </c>
    </row>
    <row r="105" spans="1:2">
      <c r="A105" s="5"/>
    </row>
    <row r="106" spans="1:2">
      <c r="A106" s="17" t="s">
        <v>7</v>
      </c>
      <c r="B106" s="23" t="s">
        <v>6</v>
      </c>
    </row>
    <row r="107" spans="1:2">
      <c r="A107" s="9" t="s">
        <v>101</v>
      </c>
      <c r="B107" s="2" t="s">
        <v>100</v>
      </c>
    </row>
    <row r="108" spans="1:2">
      <c r="A108" t="s">
        <v>38</v>
      </c>
      <c r="B108" s="2">
        <v>0</v>
      </c>
    </row>
    <row r="109" spans="1:2">
      <c r="A109" t="s">
        <v>39</v>
      </c>
      <c r="B109" s="2">
        <v>1</v>
      </c>
    </row>
    <row r="110" spans="1:2">
      <c r="A110" t="s">
        <v>85</v>
      </c>
      <c r="B110" s="2">
        <v>2</v>
      </c>
    </row>
    <row r="111" spans="1:2">
      <c r="A111" t="s">
        <v>26</v>
      </c>
      <c r="B111" s="2">
        <v>3</v>
      </c>
    </row>
    <row r="112" spans="1:2">
      <c r="A112" t="s">
        <v>25</v>
      </c>
      <c r="B112" s="2">
        <v>4</v>
      </c>
    </row>
    <row r="113" spans="1:2">
      <c r="A113" s="17" t="s">
        <v>27</v>
      </c>
      <c r="B113" s="23" t="s">
        <v>6</v>
      </c>
    </row>
    <row r="114" spans="1:2">
      <c r="A114" s="13" t="s">
        <v>104</v>
      </c>
      <c r="B114" s="2" t="s">
        <v>100</v>
      </c>
    </row>
    <row r="115" spans="1:2" ht="30">
      <c r="A115" s="13" t="s">
        <v>48</v>
      </c>
      <c r="B115" s="2">
        <v>0</v>
      </c>
    </row>
    <row r="116" spans="1:2" ht="30">
      <c r="A116" s="13" t="s">
        <v>49</v>
      </c>
      <c r="B116" s="2">
        <v>1</v>
      </c>
    </row>
    <row r="117" spans="1:2" ht="30" customHeight="1">
      <c r="A117" s="12" t="s">
        <v>50</v>
      </c>
      <c r="B117" s="2">
        <v>2</v>
      </c>
    </row>
    <row r="118" spans="1:2" ht="30" customHeight="1">
      <c r="A118" s="12" t="s">
        <v>89</v>
      </c>
      <c r="B118" s="2">
        <v>3</v>
      </c>
    </row>
    <row r="119" spans="1:2">
      <c r="A119" s="17" t="s">
        <v>78</v>
      </c>
      <c r="B119" s="19" t="s">
        <v>6</v>
      </c>
    </row>
    <row r="120" spans="1:2">
      <c r="A120" s="8" t="s">
        <v>123</v>
      </c>
      <c r="B120" s="2" t="s">
        <v>100</v>
      </c>
    </row>
    <row r="121" spans="1:2">
      <c r="A121" s="8" t="s">
        <v>99</v>
      </c>
      <c r="B121" s="2">
        <v>0</v>
      </c>
    </row>
    <row r="122" spans="1:2">
      <c r="A122" s="8" t="s">
        <v>45</v>
      </c>
      <c r="B122" s="2">
        <v>1</v>
      </c>
    </row>
    <row r="123" spans="1:2">
      <c r="A123" s="8" t="s">
        <v>46</v>
      </c>
      <c r="B123" s="2">
        <v>2</v>
      </c>
    </row>
    <row r="124" spans="1:2">
      <c r="A124" s="17" t="s">
        <v>103</v>
      </c>
      <c r="B124" s="19" t="s">
        <v>6</v>
      </c>
    </row>
    <row r="125" spans="1:2">
      <c r="A125" s="26" t="s">
        <v>117</v>
      </c>
      <c r="B125" s="27">
        <v>0</v>
      </c>
    </row>
    <row r="126" spans="1:2">
      <c r="A126" s="9" t="s">
        <v>102</v>
      </c>
      <c r="B126" s="2">
        <v>1</v>
      </c>
    </row>
    <row r="127" spans="1:2">
      <c r="A127" s="9" t="s">
        <v>105</v>
      </c>
      <c r="B127" s="2">
        <v>2</v>
      </c>
    </row>
    <row r="128" spans="1:2">
      <c r="A128" s="9" t="s">
        <v>91</v>
      </c>
      <c r="B128" s="2">
        <v>3</v>
      </c>
    </row>
    <row r="129" spans="1:2">
      <c r="A129" s="9" t="s">
        <v>92</v>
      </c>
      <c r="B129" s="2">
        <v>4</v>
      </c>
    </row>
    <row r="130" spans="1:2" ht="30">
      <c r="A130" s="6" t="s">
        <v>93</v>
      </c>
      <c r="B130" s="2">
        <v>5</v>
      </c>
    </row>
    <row r="131" spans="1:2">
      <c r="A131" s="17" t="s">
        <v>8</v>
      </c>
      <c r="B131" s="19" t="s">
        <v>6</v>
      </c>
    </row>
    <row r="132" spans="1:2">
      <c r="A132" s="12" t="s">
        <v>51</v>
      </c>
      <c r="B132" s="2">
        <v>0</v>
      </c>
    </row>
    <row r="133" spans="1:2">
      <c r="A133" s="12" t="s">
        <v>52</v>
      </c>
      <c r="B133" s="2">
        <v>1</v>
      </c>
    </row>
    <row r="134" spans="1:2">
      <c r="A134" s="13" t="s">
        <v>53</v>
      </c>
      <c r="B134" s="2">
        <v>2</v>
      </c>
    </row>
    <row r="135" spans="1:2">
      <c r="A135" s="5"/>
    </row>
    <row r="136" spans="1:2" ht="23.25">
      <c r="A136" s="20" t="s">
        <v>146</v>
      </c>
      <c r="B136" s="20"/>
    </row>
    <row r="137" spans="1:2" ht="30">
      <c r="A137" s="12" t="s">
        <v>9</v>
      </c>
    </row>
    <row r="138" spans="1:2">
      <c r="A138" s="5"/>
    </row>
    <row r="139" spans="1:2">
      <c r="A139" s="10" t="s">
        <v>5</v>
      </c>
      <c r="B139" s="3" t="s">
        <v>6</v>
      </c>
    </row>
    <row r="140" spans="1:2">
      <c r="A140" s="9" t="s">
        <v>10</v>
      </c>
      <c r="B140" s="2" t="str">
        <f>B149&amp;"–"&amp;B153</f>
        <v>0–4</v>
      </c>
    </row>
    <row r="141" spans="1:2">
      <c r="A141" s="9" t="s">
        <v>11</v>
      </c>
      <c r="B141" s="2" t="str">
        <f>B155&amp;"–"&amp;B157</f>
        <v>0–2</v>
      </c>
    </row>
    <row r="142" spans="1:2">
      <c r="A142" s="9" t="s">
        <v>12</v>
      </c>
      <c r="B142" s="2" t="str">
        <f>B159&amp;"–"&amp;B161</f>
        <v>0–2</v>
      </c>
    </row>
    <row r="143" spans="1:2">
      <c r="A143" s="9" t="s">
        <v>13</v>
      </c>
      <c r="B143" s="2" t="str">
        <f>B163&amp;"–"&amp;B166</f>
        <v>0–3</v>
      </c>
    </row>
    <row r="144" spans="1:2">
      <c r="A144" s="9" t="s">
        <v>94</v>
      </c>
      <c r="B144" s="2" t="str">
        <f>B153&amp;"–"&amp;B157</f>
        <v>4–2</v>
      </c>
    </row>
    <row r="145" spans="1:2">
      <c r="A145" s="9" t="s">
        <v>14</v>
      </c>
      <c r="B145" s="2" t="str">
        <f>B172&amp;"–"&amp;B173</f>
        <v>0–1</v>
      </c>
    </row>
    <row r="146" spans="1:2">
      <c r="A146" s="10" t="s">
        <v>3</v>
      </c>
      <c r="B146" s="3">
        <f>SUM(B153,B157,B161,B166,B170,B173)</f>
        <v>14</v>
      </c>
    </row>
    <row r="147" spans="1:2">
      <c r="A147" s="5"/>
    </row>
    <row r="148" spans="1:2">
      <c r="A148" s="17" t="s">
        <v>54</v>
      </c>
      <c r="B148" s="19" t="s">
        <v>6</v>
      </c>
    </row>
    <row r="149" spans="1:2">
      <c r="A149" s="9" t="s">
        <v>55</v>
      </c>
      <c r="B149">
        <v>0</v>
      </c>
    </row>
    <row r="150" spans="1:2">
      <c r="A150" s="9" t="s">
        <v>110</v>
      </c>
      <c r="B150">
        <v>1</v>
      </c>
    </row>
    <row r="151" spans="1:2">
      <c r="A151" s="9" t="s">
        <v>111</v>
      </c>
      <c r="B151">
        <v>2</v>
      </c>
    </row>
    <row r="152" spans="1:2">
      <c r="A152" s="9" t="s">
        <v>112</v>
      </c>
      <c r="B152">
        <v>3</v>
      </c>
    </row>
    <row r="153" spans="1:2" ht="33" customHeight="1">
      <c r="A153" s="6" t="s">
        <v>56</v>
      </c>
      <c r="B153">
        <v>4</v>
      </c>
    </row>
    <row r="154" spans="1:2">
      <c r="A154" s="24" t="s">
        <v>60</v>
      </c>
      <c r="B154" s="19" t="s">
        <v>6</v>
      </c>
    </row>
    <row r="155" spans="1:2">
      <c r="A155" s="9" t="s">
        <v>57</v>
      </c>
      <c r="B155">
        <v>0</v>
      </c>
    </row>
    <row r="156" spans="1:2">
      <c r="A156" s="9" t="s">
        <v>58</v>
      </c>
      <c r="B156">
        <v>1</v>
      </c>
    </row>
    <row r="157" spans="1:2">
      <c r="A157" s="9" t="s">
        <v>59</v>
      </c>
      <c r="B157">
        <v>2</v>
      </c>
    </row>
    <row r="158" spans="1:2">
      <c r="A158" s="24" t="s">
        <v>61</v>
      </c>
      <c r="B158" s="19" t="s">
        <v>6</v>
      </c>
    </row>
    <row r="159" spans="1:2">
      <c r="A159" s="9" t="s">
        <v>73</v>
      </c>
      <c r="B159">
        <v>0</v>
      </c>
    </row>
    <row r="160" spans="1:2">
      <c r="A160" s="9" t="s">
        <v>74</v>
      </c>
      <c r="B160">
        <v>1</v>
      </c>
    </row>
    <row r="161" spans="1:2">
      <c r="A161" s="6" t="s">
        <v>75</v>
      </c>
      <c r="B161">
        <v>2</v>
      </c>
    </row>
    <row r="162" spans="1:2">
      <c r="A162" s="17" t="s">
        <v>13</v>
      </c>
      <c r="B162" s="19" t="s">
        <v>6</v>
      </c>
    </row>
    <row r="163" spans="1:2">
      <c r="A163" s="9" t="s">
        <v>62</v>
      </c>
      <c r="B163">
        <v>0</v>
      </c>
    </row>
    <row r="164" spans="1:2">
      <c r="A164" s="9" t="s">
        <v>63</v>
      </c>
      <c r="B164">
        <v>1</v>
      </c>
    </row>
    <row r="165" spans="1:2">
      <c r="A165" s="9" t="s">
        <v>64</v>
      </c>
      <c r="B165">
        <v>2</v>
      </c>
    </row>
    <row r="166" spans="1:2">
      <c r="A166" s="9" t="s">
        <v>109</v>
      </c>
      <c r="B166">
        <v>3</v>
      </c>
    </row>
    <row r="167" spans="1:2">
      <c r="A167" s="24" t="s">
        <v>94</v>
      </c>
      <c r="B167" s="19" t="s">
        <v>6</v>
      </c>
    </row>
    <row r="168" spans="1:2">
      <c r="A168" s="9" t="s">
        <v>65</v>
      </c>
      <c r="B168">
        <v>0</v>
      </c>
    </row>
    <row r="169" spans="1:2">
      <c r="A169" s="9" t="s">
        <v>66</v>
      </c>
      <c r="B169">
        <v>1</v>
      </c>
    </row>
    <row r="170" spans="1:2">
      <c r="A170" s="9" t="s">
        <v>118</v>
      </c>
      <c r="B170">
        <v>2</v>
      </c>
    </row>
    <row r="171" spans="1:2">
      <c r="A171" s="24" t="s">
        <v>14</v>
      </c>
      <c r="B171" s="19" t="s">
        <v>6</v>
      </c>
    </row>
    <row r="172" spans="1:2">
      <c r="A172" s="9" t="s">
        <v>71</v>
      </c>
      <c r="B172">
        <v>0</v>
      </c>
    </row>
    <row r="173" spans="1:2">
      <c r="A173" s="9" t="s">
        <v>72</v>
      </c>
      <c r="B173">
        <v>1</v>
      </c>
    </row>
    <row r="174" spans="1:2">
      <c r="A174" s="5"/>
    </row>
    <row r="175" spans="1:2" ht="23.25">
      <c r="A175" s="20" t="s">
        <v>147</v>
      </c>
      <c r="B175" s="20"/>
    </row>
    <row r="176" spans="1:2">
      <c r="A176" s="5" t="s">
        <v>22</v>
      </c>
    </row>
    <row r="177" spans="1:2">
      <c r="A177" s="10" t="s">
        <v>5</v>
      </c>
      <c r="B177" s="3" t="s">
        <v>6</v>
      </c>
    </row>
    <row r="178" spans="1:2">
      <c r="A178" s="9" t="s">
        <v>80</v>
      </c>
      <c r="B178" s="2">
        <v>1</v>
      </c>
    </row>
    <row r="179" spans="1:2">
      <c r="A179" s="9" t="s">
        <v>119</v>
      </c>
      <c r="B179" s="2">
        <v>1</v>
      </c>
    </row>
    <row r="180" spans="1:2">
      <c r="A180" s="9" t="s">
        <v>19</v>
      </c>
      <c r="B180" s="2">
        <v>1</v>
      </c>
    </row>
    <row r="181" spans="1:2">
      <c r="A181" s="9" t="s">
        <v>20</v>
      </c>
      <c r="B181" s="2">
        <v>1</v>
      </c>
    </row>
    <row r="182" spans="1:2">
      <c r="A182" s="9" t="s">
        <v>21</v>
      </c>
      <c r="B182" s="2">
        <v>1</v>
      </c>
    </row>
    <row r="183" spans="1:2">
      <c r="A183" s="10" t="s">
        <v>3</v>
      </c>
      <c r="B183" s="3">
        <v>5</v>
      </c>
    </row>
    <row r="184" spans="1:2">
      <c r="A184" s="5"/>
    </row>
    <row r="185" spans="1:2" ht="23.25">
      <c r="A185" s="20" t="s">
        <v>148</v>
      </c>
      <c r="B185" s="20"/>
    </row>
    <row r="186" spans="1:2">
      <c r="A186" s="5" t="s">
        <v>23</v>
      </c>
    </row>
    <row r="187" spans="1:2">
      <c r="A187" s="9"/>
      <c r="B187" s="2"/>
    </row>
    <row r="188" spans="1:2">
      <c r="A188" s="24" t="s">
        <v>67</v>
      </c>
      <c r="B188" s="19" t="s">
        <v>6</v>
      </c>
    </row>
    <row r="189" spans="1:2">
      <c r="A189" s="9" t="s">
        <v>68</v>
      </c>
      <c r="B189">
        <v>0</v>
      </c>
    </row>
    <row r="190" spans="1:2">
      <c r="A190" s="9" t="s">
        <v>69</v>
      </c>
      <c r="B190">
        <v>1</v>
      </c>
    </row>
    <row r="191" spans="1:2">
      <c r="A191" s="9" t="s">
        <v>70</v>
      </c>
      <c r="B191">
        <v>2</v>
      </c>
    </row>
    <row r="192" spans="1:2">
      <c r="A192" s="10"/>
      <c r="B192" s="3"/>
    </row>
    <row r="193" spans="1:2">
      <c r="A193" s="24" t="s">
        <v>120</v>
      </c>
      <c r="B193" s="30"/>
    </row>
    <row r="194" spans="1:2" ht="30">
      <c r="A194" s="6" t="s">
        <v>82</v>
      </c>
      <c r="B194" s="2">
        <v>1</v>
      </c>
    </row>
    <row r="195" spans="1:2" ht="30">
      <c r="A195" s="6" t="s">
        <v>83</v>
      </c>
      <c r="B195" s="2">
        <v>1</v>
      </c>
    </row>
    <row r="196" spans="1:2" ht="30">
      <c r="A196" s="6" t="s">
        <v>84</v>
      </c>
      <c r="B196" s="2">
        <v>1</v>
      </c>
    </row>
    <row r="197" spans="1:2">
      <c r="A197" s="10" t="s">
        <v>3</v>
      </c>
      <c r="B197" s="3">
        <f>SUM(B194:B196,B191)</f>
        <v>5</v>
      </c>
    </row>
    <row r="199" spans="1:2" ht="23.25">
      <c r="A199" s="20" t="s">
        <v>125</v>
      </c>
      <c r="B199" s="20"/>
    </row>
    <row r="201" spans="1:2">
      <c r="A201" s="6" t="s">
        <v>124</v>
      </c>
    </row>
    <row r="202" spans="1:2">
      <c r="A202" s="6" t="s">
        <v>126</v>
      </c>
    </row>
    <row r="203" spans="1:2">
      <c r="A203" s="5"/>
    </row>
    <row r="204" spans="1:2">
      <c r="A204" s="5"/>
    </row>
    <row r="205" spans="1:2">
      <c r="A205"/>
    </row>
    <row r="211" spans="1:1">
      <c r="A211" s="5"/>
    </row>
    <row r="212" spans="1:1">
      <c r="A212" s="5"/>
    </row>
    <row r="213" spans="1:1">
      <c r="A213" s="5"/>
    </row>
    <row r="214" spans="1:1">
      <c r="A214" s="5"/>
    </row>
    <row r="215" spans="1:1">
      <c r="A215" s="5"/>
    </row>
    <row r="216" spans="1:1">
      <c r="A216" s="5"/>
    </row>
  </sheetData>
  <phoneticPr fontId="4" type="noConversion"/>
  <pageMargins left="0.7" right="0.7" top="0.78740157499999996" bottom="0.78740157499999996" header="0.3" footer="0.3"/>
  <pageSetup paperSize="9" scale="70" orientation="portrait" r:id="rId1"/>
  <colBreaks count="1" manualBreakCount="1">
    <brk id="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Tabelle2</vt:lpstr>
      <vt:lpstr>Tabelle2!Druckbereich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 schwartz</dc:creator>
  <cp:lastModifiedBy>Sandra Heiße</cp:lastModifiedBy>
  <dcterms:created xsi:type="dcterms:W3CDTF">2026-09-08T10:43:17Z</dcterms:created>
  <dcterms:modified xsi:type="dcterms:W3CDTF">2026-10-07T12:09:15Z</dcterms:modified>
</cp:coreProperties>
</file>