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SWS\Z\ZE\Wissel\Ausschreibungen SW\Wohnungsgesellschaft WGS\2688286 - Planungsleistungen Ricarda Huch HLS-E\Vergabeunterlagen\"/>
    </mc:Choice>
  </mc:AlternateContent>
  <xr:revisionPtr revIDLastSave="0" documentId="13_ncr:1_{0F3B1B1E-DFF3-4E36-A34C-8BBDF4555A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norarblat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30" i="1" l="1"/>
  <c r="M27" i="1"/>
  <c r="M15" i="1"/>
  <c r="M9" i="1"/>
  <c r="L9" i="1"/>
  <c r="J9" i="1"/>
  <c r="I9" i="1"/>
  <c r="G9" i="1"/>
  <c r="E22" i="1" l="1"/>
  <c r="H22" i="1"/>
  <c r="C22" i="1" l="1"/>
  <c r="G22" i="1" l="1"/>
  <c r="I22" i="1" l="1"/>
  <c r="J22" i="1" s="1"/>
  <c r="L22" i="1" l="1"/>
  <c r="M22" i="1" s="1"/>
  <c r="M31" i="1" l="1"/>
  <c r="M32" i="1" s="1"/>
</calcChain>
</file>

<file path=xl/sharedStrings.xml><?xml version="1.0" encoding="utf-8"?>
<sst xmlns="http://schemas.openxmlformats.org/spreadsheetml/2006/main" count="61" uniqueCount="39">
  <si>
    <t>HZ</t>
  </si>
  <si>
    <t>anrechenb. Kosten</t>
  </si>
  <si>
    <t xml:space="preserve">Zu-/Abschlag auf den zu
erbringenden Leistungsanteil </t>
  </si>
  <si>
    <t>pauschal</t>
  </si>
  <si>
    <t>Bitte füllen Sie alle farblich markierten Felder.</t>
  </si>
  <si>
    <t>Auftragnehmer</t>
  </si>
  <si>
    <t>technischer Mitarbeiter / Ingenieur</t>
  </si>
  <si>
    <t>technischer Mitarbeiter / Zeichner</t>
  </si>
  <si>
    <t>Honorarblatt</t>
  </si>
  <si>
    <t>Bei Vorlage der Kostenberechnung (LP 3) wird der Honorarvertrag angepasst.</t>
  </si>
  <si>
    <t>Das Honorar richtet sich nach den anrechenbaren Kosten auf Grundlage der Kostenberechnung.</t>
  </si>
  <si>
    <t>Basissatz HOAI</t>
  </si>
  <si>
    <t>Besondere Leistungen/ Beraterleistungen</t>
  </si>
  <si>
    <t>Grund- leistungen</t>
  </si>
  <si>
    <t>Neben- kosten</t>
  </si>
  <si>
    <t>II</t>
  </si>
  <si>
    <t>zu erbringende
Grundleistungen</t>
  </si>
  <si>
    <t>zu erbringender
Leistungsanteil</t>
  </si>
  <si>
    <t>Stundensätze für zusätzliche Leistungen</t>
  </si>
  <si>
    <t>Honorar netto</t>
  </si>
  <si>
    <t>Honorar netto gesamt</t>
  </si>
  <si>
    <t>19 % Umsatzsteuer</t>
  </si>
  <si>
    <t>Honorar brutto gesamt</t>
  </si>
  <si>
    <t>Auftragsvorbehalt ab Leistungsbild LP 5 sowie Besondere Leistungen/ Beraterleistungen</t>
  </si>
  <si>
    <t>Der Auftraggeber behält sich vor, die beschriebenen Einzelleistungen stufenweise oder separat schriftlich zu beauftragen. 
Im Falle der Beauftragung von Einzelleistungen besteht kein Anspruch auf die Beauftragung der beschriebenen Gesamtleistung.</t>
  </si>
  <si>
    <t xml:space="preserve">Komplexsanierung Ricarda- Huch Str. 10-16 </t>
  </si>
  <si>
    <t xml:space="preserve">Los 01 Heizung Lüftung Sanitär - Planung </t>
  </si>
  <si>
    <t xml:space="preserve">Los 02 Elektro - Planung </t>
  </si>
  <si>
    <t xml:space="preserve">Leistungsbild Los 01 Heizung, Lüftung, Sanitär - Planung </t>
  </si>
  <si>
    <t xml:space="preserve">Leistungsbild Technische Ausrüstung Leistungsphasen 1-9 </t>
  </si>
  <si>
    <t>Ausschreibung von Wartungsleistungen, soweit von bestehenden Regelwerken abweichend</t>
  </si>
  <si>
    <t>Detaillierte Betriebskostenberechnung für die ausgewählte Anlage</t>
  </si>
  <si>
    <t>Variantenuntersuchungen und Simulationen: nur soweit für die Auswahl oder Optimierung der Anlagen erforderlich</t>
  </si>
  <si>
    <t>LP 1-9</t>
  </si>
  <si>
    <t xml:space="preserve">Leistungsbild Los 02 Elektro - Planung </t>
  </si>
  <si>
    <t>Leerrohrplanung mit besonderem Aufwand (zum Beispiel bei Sichtbeton oder Fertigteilen)</t>
  </si>
  <si>
    <t>Darstellung von Wandabwicklungen in hochinstallierten Bereichen</t>
  </si>
  <si>
    <t>Honorar gesamt netto
Grundleistungen+ Nebenkosten</t>
  </si>
  <si>
    <t>Vergabenummer: 2688286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</si>
</sst>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90">
    <xf numFmtId="0" fontId="0" fillId="0" borderId="0" xfId="0"/>
    <xf numFmtId="0" fontId="3" fillId="0" borderId="0" xfId="0" applyFont="1"/>
    <xf numFmtId="164" fontId="0" fillId="0" borderId="0" xfId="0" applyNumberFormat="1" applyFont="1" applyAlignment="1">
      <alignment horizontal="right"/>
    </xf>
    <xf numFmtId="0" fontId="0" fillId="3" borderId="0" xfId="0" applyFont="1" applyFill="1" applyAlignment="1">
      <alignment horizontal="right"/>
    </xf>
    <xf numFmtId="0" fontId="0" fillId="0" borderId="0" xfId="0" applyFont="1" applyAlignment="1">
      <alignment horizontal="right"/>
    </xf>
    <xf numFmtId="0" fontId="0" fillId="0" borderId="0" xfId="0" applyFont="1"/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/>
    <xf numFmtId="164" fontId="0" fillId="3" borderId="1" xfId="1" applyNumberFormat="1" applyFont="1" applyFill="1" applyBorder="1" applyAlignment="1">
      <alignment horizontal="right"/>
    </xf>
    <xf numFmtId="0" fontId="0" fillId="3" borderId="1" xfId="0" applyFont="1" applyFill="1" applyBorder="1" applyAlignment="1">
      <alignment horizontal="right"/>
    </xf>
    <xf numFmtId="0" fontId="0" fillId="0" borderId="1" xfId="0" applyFont="1" applyBorder="1" applyAlignment="1">
      <alignment horizontal="right"/>
    </xf>
    <xf numFmtId="164" fontId="0" fillId="0" borderId="1" xfId="1" applyNumberFormat="1" applyFont="1" applyBorder="1" applyAlignment="1">
      <alignment horizontal="right"/>
    </xf>
    <xf numFmtId="10" fontId="0" fillId="2" borderId="1" xfId="1" applyNumberFormat="1" applyFont="1" applyFill="1" applyBorder="1" applyAlignment="1" applyProtection="1">
      <alignment horizontal="right"/>
      <protection locked="0"/>
    </xf>
    <xf numFmtId="10" fontId="0" fillId="2" borderId="1" xfId="2" applyNumberFormat="1" applyFont="1" applyFill="1" applyBorder="1" applyAlignment="1" applyProtection="1">
      <alignment horizontal="right"/>
      <protection locked="0"/>
    </xf>
    <xf numFmtId="164" fontId="0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0" fillId="0" borderId="0" xfId="0" applyNumberFormat="1" applyFont="1"/>
    <xf numFmtId="164" fontId="0" fillId="3" borderId="1" xfId="0" applyNumberFormat="1" applyFont="1" applyFill="1" applyBorder="1" applyAlignment="1">
      <alignment horizontal="right"/>
    </xf>
    <xf numFmtId="10" fontId="0" fillId="3" borderId="1" xfId="1" applyNumberFormat="1" applyFont="1" applyFill="1" applyBorder="1" applyAlignment="1" applyProtection="1">
      <alignment horizontal="right"/>
      <protection locked="0"/>
    </xf>
    <xf numFmtId="10" fontId="0" fillId="3" borderId="1" xfId="2" applyNumberFormat="1" applyFont="1" applyFill="1" applyBorder="1" applyAlignment="1" applyProtection="1">
      <alignment horizontal="right"/>
      <protection locked="0"/>
    </xf>
    <xf numFmtId="164" fontId="2" fillId="3" borderId="1" xfId="0" applyNumberFormat="1" applyFont="1" applyFill="1" applyBorder="1" applyAlignment="1">
      <alignment horizontal="right"/>
    </xf>
    <xf numFmtId="0" fontId="2" fillId="0" borderId="1" xfId="0" applyFont="1" applyBorder="1"/>
    <xf numFmtId="10" fontId="0" fillId="0" borderId="1" xfId="1" applyNumberFormat="1" applyFont="1" applyFill="1" applyBorder="1" applyAlignment="1" applyProtection="1">
      <alignment horizontal="right"/>
      <protection locked="0"/>
    </xf>
    <xf numFmtId="164" fontId="0" fillId="0" borderId="1" xfId="1" applyNumberFormat="1" applyFont="1" applyFill="1" applyBorder="1" applyAlignment="1">
      <alignment horizontal="right"/>
    </xf>
    <xf numFmtId="10" fontId="0" fillId="0" borderId="1" xfId="2" applyNumberFormat="1" applyFont="1" applyFill="1" applyBorder="1" applyAlignment="1" applyProtection="1">
      <alignment horizontal="right"/>
      <protection locked="0"/>
    </xf>
    <xf numFmtId="164" fontId="0" fillId="0" borderId="1" xfId="0" applyNumberFormat="1" applyFont="1" applyFill="1" applyBorder="1" applyAlignment="1">
      <alignment horizontal="right"/>
    </xf>
    <xf numFmtId="0" fontId="0" fillId="0" borderId="1" xfId="0" applyFont="1" applyBorder="1"/>
    <xf numFmtId="0" fontId="0" fillId="0" borderId="1" xfId="0" applyFont="1" applyFill="1" applyBorder="1" applyAlignment="1">
      <alignment horizontal="right"/>
    </xf>
    <xf numFmtId="164" fontId="0" fillId="0" borderId="0" xfId="1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3" borderId="1" xfId="0" applyNumberFormat="1" applyFont="1" applyFill="1" applyBorder="1" applyAlignment="1" applyProtection="1">
      <alignment horizontal="right"/>
      <protection locked="0"/>
    </xf>
    <xf numFmtId="0" fontId="0" fillId="0" borderId="0" xfId="0" applyFont="1" applyFill="1" applyBorder="1"/>
    <xf numFmtId="164" fontId="0" fillId="2" borderId="1" xfId="0" applyNumberFormat="1" applyFont="1" applyFill="1" applyBorder="1" applyAlignment="1" applyProtection="1">
      <alignment horizontal="right"/>
      <protection locked="0"/>
    </xf>
    <xf numFmtId="0" fontId="6" fillId="0" borderId="0" xfId="0" applyFont="1"/>
    <xf numFmtId="0" fontId="7" fillId="0" borderId="0" xfId="0" applyFont="1" applyFill="1" applyBorder="1" applyAlignment="1" applyProtection="1">
      <alignment horizontal="left"/>
    </xf>
    <xf numFmtId="0" fontId="7" fillId="3" borderId="0" xfId="0" applyFont="1" applyFill="1" applyBorder="1" applyAlignment="1" applyProtection="1">
      <alignment horizontal="left"/>
    </xf>
    <xf numFmtId="0" fontId="8" fillId="0" borderId="0" xfId="0" applyFont="1"/>
    <xf numFmtId="164" fontId="9" fillId="0" borderId="0" xfId="0" applyNumberFormat="1" applyFont="1" applyAlignment="1">
      <alignment horizontal="right"/>
    </xf>
    <xf numFmtId="0" fontId="9" fillId="3" borderId="0" xfId="0" applyFont="1" applyFill="1" applyAlignment="1">
      <alignment horizontal="right"/>
    </xf>
    <xf numFmtId="0" fontId="9" fillId="0" borderId="0" xfId="0" applyFont="1" applyAlignment="1">
      <alignment horizontal="right"/>
    </xf>
    <xf numFmtId="164" fontId="0" fillId="0" borderId="0" xfId="0" applyNumberFormat="1" applyFont="1" applyFill="1" applyAlignment="1">
      <alignment horizontal="right"/>
    </xf>
    <xf numFmtId="164" fontId="9" fillId="0" borderId="0" xfId="0" applyNumberFormat="1" applyFont="1" applyFill="1" applyAlignment="1">
      <alignment horizontal="right"/>
    </xf>
    <xf numFmtId="16" fontId="0" fillId="0" borderId="1" xfId="0" applyNumberFormat="1" applyFont="1" applyBorder="1" applyAlignment="1">
      <alignment horizontal="right"/>
    </xf>
    <xf numFmtId="0" fontId="0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165" fontId="0" fillId="0" borderId="1" xfId="2" applyNumberFormat="1" applyFont="1" applyFill="1" applyBorder="1" applyAlignment="1">
      <alignment horizontal="right"/>
    </xf>
    <xf numFmtId="165" fontId="0" fillId="0" borderId="1" xfId="0" applyNumberFormat="1" applyFont="1" applyFill="1" applyBorder="1" applyAlignment="1">
      <alignment horizontal="right"/>
    </xf>
    <xf numFmtId="165" fontId="0" fillId="0" borderId="0" xfId="0" applyNumberFormat="1" applyFont="1" applyFill="1" applyAlignment="1">
      <alignment horizontal="right"/>
    </xf>
    <xf numFmtId="165" fontId="2" fillId="0" borderId="1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right"/>
    </xf>
    <xf numFmtId="164" fontId="0" fillId="0" borderId="9" xfId="0" applyNumberFormat="1" applyFont="1" applyBorder="1" applyAlignment="1">
      <alignment horizontal="right"/>
    </xf>
    <xf numFmtId="164" fontId="0" fillId="0" borderId="12" xfId="0" applyNumberFormat="1" applyFont="1" applyBorder="1" applyAlignment="1">
      <alignment horizontal="right"/>
    </xf>
    <xf numFmtId="0" fontId="4" fillId="0" borderId="0" xfId="3" applyFont="1" applyAlignment="1">
      <alignment horizontal="left" vertical="center" wrapText="1"/>
    </xf>
    <xf numFmtId="164" fontId="0" fillId="4" borderId="1" xfId="1" applyNumberFormat="1" applyFont="1" applyFill="1" applyBorder="1" applyAlignment="1">
      <alignment horizontal="right"/>
    </xf>
    <xf numFmtId="0" fontId="4" fillId="0" borderId="0" xfId="3" applyFont="1" applyAlignment="1">
      <alignment horizontal="left" vertical="center"/>
    </xf>
    <xf numFmtId="44" fontId="0" fillId="0" borderId="0" xfId="1" applyFont="1" applyFill="1" applyAlignment="1">
      <alignment horizontal="right"/>
    </xf>
    <xf numFmtId="44" fontId="10" fillId="0" borderId="0" xfId="1" applyFont="1" applyFill="1" applyAlignment="1">
      <alignment horizontal="right"/>
    </xf>
    <xf numFmtId="0" fontId="10" fillId="0" borderId="0" xfId="0" applyFont="1" applyAlignment="1">
      <alignment horizontal="right"/>
    </xf>
    <xf numFmtId="44" fontId="10" fillId="0" borderId="0" xfId="1" applyFont="1" applyAlignment="1">
      <alignment horizontal="right"/>
    </xf>
    <xf numFmtId="0" fontId="5" fillId="0" borderId="0" xfId="0" applyFont="1" applyFill="1" applyAlignment="1">
      <alignment horizontal="center"/>
    </xf>
    <xf numFmtId="44" fontId="5" fillId="0" borderId="0" xfId="1" applyFont="1" applyFill="1" applyAlignment="1">
      <alignment horizontal="right"/>
    </xf>
    <xf numFmtId="164" fontId="10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0" fillId="4" borderId="1" xfId="0" applyFont="1" applyFill="1" applyBorder="1" applyAlignment="1">
      <alignment horizontal="right"/>
    </xf>
    <xf numFmtId="0" fontId="5" fillId="0" borderId="0" xfId="0" applyFont="1" applyAlignment="1">
      <alignment horizontal="right"/>
    </xf>
    <xf numFmtId="0" fontId="4" fillId="0" borderId="0" xfId="3" applyFont="1" applyAlignment="1">
      <alignment horizontal="left" vertical="center" wrapText="1"/>
    </xf>
    <xf numFmtId="0" fontId="11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horizontal="left" vertical="top"/>
    </xf>
    <xf numFmtId="164" fontId="0" fillId="4" borderId="1" xfId="0" applyNumberFormat="1" applyFont="1" applyFill="1" applyBorder="1" applyAlignment="1">
      <alignment horizontal="right"/>
    </xf>
    <xf numFmtId="0" fontId="0" fillId="2" borderId="0" xfId="0" applyFont="1" applyFill="1" applyAlignment="1">
      <alignment horizontal="left"/>
    </xf>
    <xf numFmtId="0" fontId="4" fillId="0" borderId="0" xfId="3" applyFont="1" applyAlignment="1">
      <alignment horizontal="left" vertical="center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0" fillId="0" borderId="8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wrapText="1"/>
    </xf>
    <xf numFmtId="164" fontId="4" fillId="0" borderId="7" xfId="0" applyNumberFormat="1" applyFont="1" applyFill="1" applyBorder="1" applyAlignment="1">
      <alignment horizontal="right"/>
    </xf>
  </cellXfs>
  <cellStyles count="4">
    <cellStyle name="Prozent" xfId="2" builtinId="5"/>
    <cellStyle name="Standard" xfId="0" builtinId="0"/>
    <cellStyle name="Standard 2" xfId="3" xr:uid="{00000000-0005-0000-0000-000002000000}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5"/>
  <sheetViews>
    <sheetView tabSelected="1" zoomScale="80" zoomScaleNormal="80" workbookViewId="0">
      <selection activeCell="H22" sqref="H22"/>
    </sheetView>
  </sheetViews>
  <sheetFormatPr baseColWidth="10" defaultColWidth="11.42578125" defaultRowHeight="15" x14ac:dyDescent="0.25"/>
  <cols>
    <col min="1" max="1" width="95.5703125" style="5" customWidth="1"/>
    <col min="2" max="2" width="17.7109375" style="2" bestFit="1" customWidth="1"/>
    <col min="3" max="3" width="4.42578125" style="3" customWidth="1"/>
    <col min="4" max="4" width="17" style="47" bestFit="1" customWidth="1"/>
    <col min="5" max="5" width="17.5703125" style="4" customWidth="1"/>
    <col min="6" max="6" width="15.7109375" style="50" bestFit="1" customWidth="1"/>
    <col min="7" max="7" width="19.85546875" style="2" customWidth="1"/>
    <col min="8" max="8" width="16.85546875" style="4" customWidth="1"/>
    <col min="9" max="9" width="19" style="2" customWidth="1"/>
    <col min="10" max="10" width="16.140625" style="2" bestFit="1" customWidth="1"/>
    <col min="11" max="11" width="13" style="4" bestFit="1" customWidth="1"/>
    <col min="12" max="12" width="13" style="2" bestFit="1" customWidth="1"/>
    <col min="13" max="13" width="23.140625" style="2" customWidth="1"/>
    <col min="14" max="14" width="11.42578125" style="4"/>
    <col min="15" max="15" width="12.5703125" style="5" bestFit="1" customWidth="1"/>
    <col min="16" max="16384" width="11.42578125" style="5"/>
  </cols>
  <sheetData>
    <row r="1" spans="1:15" ht="18.75" x14ac:dyDescent="0.3">
      <c r="A1" s="1" t="s">
        <v>8</v>
      </c>
    </row>
    <row r="3" spans="1:15" ht="15.75" x14ac:dyDescent="0.25">
      <c r="A3" s="43" t="s">
        <v>38</v>
      </c>
      <c r="B3" s="44"/>
      <c r="C3" s="45"/>
      <c r="D3" s="48"/>
      <c r="E3" s="46"/>
      <c r="F3" s="51"/>
      <c r="G3" s="44"/>
    </row>
    <row r="4" spans="1:15" ht="17.25" customHeight="1" x14ac:dyDescent="0.25">
      <c r="A4" s="78" t="s">
        <v>25</v>
      </c>
      <c r="B4" s="78"/>
      <c r="C4" s="78"/>
      <c r="D4" s="78"/>
      <c r="E4" s="78"/>
      <c r="F4" s="78"/>
      <c r="G4" s="78"/>
    </row>
    <row r="5" spans="1:15" ht="17.25" customHeight="1" x14ac:dyDescent="0.25">
      <c r="A5" s="61" t="s">
        <v>26</v>
      </c>
      <c r="B5" s="59"/>
      <c r="C5" s="59"/>
      <c r="D5" s="59"/>
      <c r="E5" s="59"/>
      <c r="F5" s="59"/>
      <c r="G5" s="59"/>
    </row>
    <row r="6" spans="1:15" ht="17.25" customHeight="1" x14ac:dyDescent="0.25">
      <c r="A6" s="61" t="s">
        <v>27</v>
      </c>
      <c r="B6" s="72"/>
      <c r="C6" s="72"/>
      <c r="D6" s="72"/>
      <c r="E6" s="72"/>
      <c r="F6" s="72"/>
      <c r="G6" s="72"/>
    </row>
    <row r="8" spans="1:15" ht="57.75" customHeight="1" x14ac:dyDescent="0.25">
      <c r="A8" s="7" t="s">
        <v>28</v>
      </c>
      <c r="B8" s="8" t="s">
        <v>1</v>
      </c>
      <c r="C8" s="9" t="s">
        <v>0</v>
      </c>
      <c r="D8" s="12" t="s">
        <v>11</v>
      </c>
      <c r="E8" s="8" t="s">
        <v>16</v>
      </c>
      <c r="F8" s="87" t="s">
        <v>17</v>
      </c>
      <c r="G8" s="10" t="s">
        <v>17</v>
      </c>
      <c r="H8" s="11" t="s">
        <v>2</v>
      </c>
      <c r="I8" s="12" t="s">
        <v>2</v>
      </c>
      <c r="J8" s="13" t="s">
        <v>13</v>
      </c>
      <c r="K8" s="11" t="s">
        <v>14</v>
      </c>
      <c r="L8" s="13" t="s">
        <v>14</v>
      </c>
      <c r="M8" s="10" t="s">
        <v>37</v>
      </c>
    </row>
    <row r="9" spans="1:15" x14ac:dyDescent="0.25">
      <c r="A9" s="14" t="s">
        <v>29</v>
      </c>
      <c r="B9" s="60">
        <v>262184.87</v>
      </c>
      <c r="C9" s="70" t="s">
        <v>15</v>
      </c>
      <c r="D9" s="60">
        <v>68673.149999999994</v>
      </c>
      <c r="E9" s="17" t="s">
        <v>33</v>
      </c>
      <c r="F9" s="52">
        <v>1</v>
      </c>
      <c r="G9" s="18">
        <f>+D9*F9</f>
        <v>68673.149999999994</v>
      </c>
      <c r="H9" s="19">
        <v>0</v>
      </c>
      <c r="I9" s="18">
        <f>+G9*H9</f>
        <v>0</v>
      </c>
      <c r="J9" s="18">
        <f>+G9+I9</f>
        <v>68673.149999999994</v>
      </c>
      <c r="K9" s="20">
        <v>0</v>
      </c>
      <c r="L9" s="21">
        <f>+J9*K9</f>
        <v>0</v>
      </c>
      <c r="M9" s="22">
        <f>+J9+L9</f>
        <v>68673.149999999994</v>
      </c>
      <c r="O9" s="23"/>
    </row>
    <row r="10" spans="1:15" x14ac:dyDescent="0.25">
      <c r="A10" s="14"/>
      <c r="B10" s="15"/>
      <c r="C10" s="16"/>
      <c r="D10" s="32"/>
      <c r="E10" s="16"/>
      <c r="F10" s="52"/>
      <c r="G10" s="15"/>
      <c r="H10" s="25"/>
      <c r="I10" s="15"/>
      <c r="J10" s="15"/>
      <c r="K10" s="26"/>
      <c r="L10" s="24"/>
      <c r="M10" s="27"/>
      <c r="O10" s="23"/>
    </row>
    <row r="11" spans="1:15" x14ac:dyDescent="0.25">
      <c r="A11" s="28" t="s">
        <v>12</v>
      </c>
      <c r="B11" s="15"/>
      <c r="C11" s="16"/>
      <c r="D11" s="32"/>
      <c r="E11" s="17"/>
      <c r="F11" s="52"/>
      <c r="G11" s="18"/>
      <c r="H11" s="29"/>
      <c r="I11" s="30"/>
      <c r="J11" s="30"/>
      <c r="K11" s="31"/>
      <c r="L11" s="32"/>
      <c r="M11" s="22"/>
      <c r="O11" s="23"/>
    </row>
    <row r="12" spans="1:15" ht="22.5" customHeight="1" x14ac:dyDescent="0.25">
      <c r="A12" s="88" t="s">
        <v>30</v>
      </c>
      <c r="B12" s="15" t="s">
        <v>3</v>
      </c>
      <c r="C12" s="16"/>
      <c r="D12" s="32"/>
      <c r="E12" s="17"/>
      <c r="F12" s="52"/>
      <c r="G12" s="18"/>
      <c r="H12" s="29"/>
      <c r="I12" s="30"/>
      <c r="J12" s="30"/>
      <c r="K12" s="31"/>
      <c r="L12" s="32"/>
      <c r="M12" s="39">
        <v>0</v>
      </c>
      <c r="O12" s="23"/>
    </row>
    <row r="13" spans="1:15" ht="21.75" customHeight="1" x14ac:dyDescent="0.25">
      <c r="A13" s="88" t="s">
        <v>31</v>
      </c>
      <c r="B13" s="15" t="s">
        <v>3</v>
      </c>
      <c r="C13" s="16"/>
      <c r="D13" s="32"/>
      <c r="E13" s="17"/>
      <c r="F13" s="52"/>
      <c r="G13" s="18"/>
      <c r="H13" s="29"/>
      <c r="I13" s="30"/>
      <c r="J13" s="30"/>
      <c r="K13" s="31"/>
      <c r="L13" s="32"/>
      <c r="M13" s="39">
        <v>0</v>
      </c>
      <c r="O13" s="23"/>
    </row>
    <row r="14" spans="1:15" ht="30.75" thickBot="1" x14ac:dyDescent="0.3">
      <c r="A14" s="88" t="s">
        <v>32</v>
      </c>
      <c r="B14" s="15" t="s">
        <v>3</v>
      </c>
      <c r="C14" s="16"/>
      <c r="D14" s="32"/>
      <c r="E14" s="49"/>
      <c r="F14" s="53"/>
      <c r="G14" s="21"/>
      <c r="H14" s="34"/>
      <c r="I14" s="21"/>
      <c r="J14" s="21"/>
      <c r="K14" s="17"/>
      <c r="L14" s="21"/>
      <c r="M14" s="39">
        <v>0</v>
      </c>
    </row>
    <row r="15" spans="1:15" ht="29.25" customHeight="1" thickBot="1" x14ac:dyDescent="0.3">
      <c r="B15" s="35"/>
      <c r="F15" s="54"/>
      <c r="K15" s="79" t="s">
        <v>19</v>
      </c>
      <c r="L15" s="80"/>
      <c r="M15" s="56">
        <f>SUM(M9:M14)</f>
        <v>68673.149999999994</v>
      </c>
    </row>
    <row r="16" spans="1:15" x14ac:dyDescent="0.25">
      <c r="B16" s="35"/>
      <c r="F16" s="54"/>
      <c r="M16" s="36"/>
    </row>
    <row r="17" spans="1:15" x14ac:dyDescent="0.25">
      <c r="B17" s="35"/>
      <c r="F17" s="54"/>
      <c r="M17" s="36"/>
    </row>
    <row r="18" spans="1:15" x14ac:dyDescent="0.25">
      <c r="B18" s="35"/>
      <c r="F18" s="54"/>
      <c r="M18" s="36"/>
    </row>
    <row r="19" spans="1:15" x14ac:dyDescent="0.25">
      <c r="B19" s="35"/>
      <c r="F19" s="54"/>
      <c r="M19" s="36"/>
    </row>
    <row r="20" spans="1:15" x14ac:dyDescent="0.25">
      <c r="B20" s="35"/>
      <c r="F20" s="54"/>
      <c r="M20" s="36"/>
    </row>
    <row r="21" spans="1:15" ht="60" x14ac:dyDescent="0.25">
      <c r="A21" s="7" t="s">
        <v>34</v>
      </c>
      <c r="B21" s="8" t="s">
        <v>1</v>
      </c>
      <c r="C21" s="9" t="s">
        <v>0</v>
      </c>
      <c r="D21" s="12" t="s">
        <v>11</v>
      </c>
      <c r="E21" s="8" t="s">
        <v>16</v>
      </c>
      <c r="F21" s="55" t="s">
        <v>17</v>
      </c>
      <c r="G21" s="10" t="s">
        <v>17</v>
      </c>
      <c r="H21" s="11" t="s">
        <v>2</v>
      </c>
      <c r="I21" s="12" t="s">
        <v>2</v>
      </c>
      <c r="J21" s="13" t="s">
        <v>13</v>
      </c>
      <c r="K21" s="11" t="s">
        <v>14</v>
      </c>
      <c r="L21" s="13" t="s">
        <v>14</v>
      </c>
      <c r="M21" s="10" t="s">
        <v>37</v>
      </c>
    </row>
    <row r="22" spans="1:15" x14ac:dyDescent="0.25">
      <c r="A22" s="75" t="s">
        <v>29</v>
      </c>
      <c r="B22" s="60">
        <v>277310.92</v>
      </c>
      <c r="C22" s="70" t="str">
        <f>+C9</f>
        <v>II</v>
      </c>
      <c r="D22" s="76">
        <v>71601.820000000007</v>
      </c>
      <c r="E22" s="17" t="str">
        <f>E9</f>
        <v>LP 1-9</v>
      </c>
      <c r="F22" s="53">
        <v>1</v>
      </c>
      <c r="G22" s="18">
        <f>+D22*F22</f>
        <v>71601.820000000007</v>
      </c>
      <c r="H22" s="19">
        <f>+H9</f>
        <v>0</v>
      </c>
      <c r="I22" s="18">
        <f>+G22*H22</f>
        <v>0</v>
      </c>
      <c r="J22" s="18">
        <f>+G22+I22</f>
        <v>71601.820000000007</v>
      </c>
      <c r="K22" s="20">
        <v>0</v>
      </c>
      <c r="L22" s="21">
        <f>+J22*K22</f>
        <v>0</v>
      </c>
      <c r="M22" s="22">
        <f>+J22+L22</f>
        <v>71601.820000000007</v>
      </c>
    </row>
    <row r="23" spans="1:15" x14ac:dyDescent="0.25">
      <c r="A23" s="14"/>
      <c r="B23" s="15"/>
      <c r="C23" s="16"/>
      <c r="D23" s="32"/>
      <c r="E23" s="17"/>
      <c r="F23" s="53"/>
      <c r="G23" s="18"/>
      <c r="H23" s="29"/>
      <c r="I23" s="30"/>
      <c r="J23" s="30"/>
      <c r="K23" s="31"/>
      <c r="L23" s="32"/>
      <c r="M23" s="22"/>
    </row>
    <row r="24" spans="1:15" x14ac:dyDescent="0.25">
      <c r="A24" s="28" t="s">
        <v>12</v>
      </c>
      <c r="B24" s="15"/>
      <c r="C24" s="16"/>
      <c r="D24" s="32"/>
      <c r="E24" s="17"/>
      <c r="F24" s="53"/>
      <c r="G24" s="18"/>
      <c r="H24" s="29"/>
      <c r="I24" s="30"/>
      <c r="J24" s="30"/>
      <c r="K24" s="31"/>
      <c r="L24" s="32"/>
      <c r="M24" s="37"/>
      <c r="O24" s="23"/>
    </row>
    <row r="25" spans="1:15" x14ac:dyDescent="0.25">
      <c r="A25" s="33" t="s">
        <v>35</v>
      </c>
      <c r="B25" s="15" t="s">
        <v>3</v>
      </c>
      <c r="C25" s="16"/>
      <c r="D25" s="32"/>
      <c r="E25" s="17"/>
      <c r="F25" s="53"/>
      <c r="G25" s="21"/>
      <c r="H25" s="34"/>
      <c r="I25" s="21"/>
      <c r="J25" s="21"/>
      <c r="K25" s="17"/>
      <c r="L25" s="21"/>
      <c r="M25" s="39">
        <v>0</v>
      </c>
    </row>
    <row r="26" spans="1:15" ht="15.75" thickBot="1" x14ac:dyDescent="0.3">
      <c r="A26" s="33" t="s">
        <v>36</v>
      </c>
      <c r="B26" s="15" t="s">
        <v>3</v>
      </c>
      <c r="C26" s="16"/>
      <c r="D26" s="32"/>
      <c r="E26" s="17"/>
      <c r="F26" s="53"/>
      <c r="G26" s="21"/>
      <c r="H26" s="34"/>
      <c r="I26" s="21"/>
      <c r="J26" s="21"/>
      <c r="K26" s="17"/>
      <c r="L26" s="21"/>
      <c r="M26" s="39">
        <v>0</v>
      </c>
    </row>
    <row r="27" spans="1:15" ht="33" customHeight="1" thickBot="1" x14ac:dyDescent="0.3">
      <c r="A27" s="38"/>
      <c r="B27" s="35"/>
      <c r="K27" s="79" t="s">
        <v>19</v>
      </c>
      <c r="L27" s="80"/>
      <c r="M27" s="56">
        <f>SUM(M22:M26)</f>
        <v>71601.820000000007</v>
      </c>
    </row>
    <row r="28" spans="1:15" x14ac:dyDescent="0.25">
      <c r="A28" s="38"/>
      <c r="B28" s="35"/>
      <c r="M28" s="36"/>
    </row>
    <row r="29" spans="1:15" ht="15.75" thickBot="1" x14ac:dyDescent="0.3">
      <c r="A29" s="38"/>
      <c r="B29" s="35"/>
      <c r="F29" s="66"/>
      <c r="G29" s="66"/>
      <c r="H29" s="71"/>
      <c r="M29" s="36"/>
    </row>
    <row r="30" spans="1:15" ht="23.25" customHeight="1" x14ac:dyDescent="0.25">
      <c r="A30" s="6" t="s">
        <v>18</v>
      </c>
      <c r="F30" s="67"/>
      <c r="G30" s="69"/>
      <c r="H30" s="64"/>
      <c r="K30" s="81" t="s">
        <v>20</v>
      </c>
      <c r="L30" s="82"/>
      <c r="M30" s="89">
        <f>M15+M27</f>
        <v>140274.97</v>
      </c>
    </row>
    <row r="31" spans="1:15" x14ac:dyDescent="0.25">
      <c r="A31" s="33" t="s">
        <v>5</v>
      </c>
      <c r="B31" s="39">
        <v>0</v>
      </c>
      <c r="E31" s="64"/>
      <c r="F31" s="63"/>
      <c r="G31" s="68"/>
      <c r="H31" s="68"/>
      <c r="K31" s="83" t="s">
        <v>21</v>
      </c>
      <c r="L31" s="84"/>
      <c r="M31" s="57">
        <f>M30/100*19</f>
        <v>26652.244300000002</v>
      </c>
    </row>
    <row r="32" spans="1:15" ht="15.75" thickBot="1" x14ac:dyDescent="0.3">
      <c r="A32" s="33" t="s">
        <v>6</v>
      </c>
      <c r="B32" s="39">
        <v>0</v>
      </c>
      <c r="E32" s="64"/>
      <c r="F32" s="63"/>
      <c r="G32" s="68"/>
      <c r="H32" s="68"/>
      <c r="K32" s="85" t="s">
        <v>22</v>
      </c>
      <c r="L32" s="86"/>
      <c r="M32" s="58">
        <f>M30+M31</f>
        <v>166927.21429999999</v>
      </c>
    </row>
    <row r="33" spans="1:8" x14ac:dyDescent="0.25">
      <c r="A33" s="33" t="s">
        <v>7</v>
      </c>
      <c r="B33" s="39">
        <v>0</v>
      </c>
      <c r="E33" s="64"/>
      <c r="H33" s="69"/>
    </row>
    <row r="34" spans="1:8" x14ac:dyDescent="0.25">
      <c r="B34" s="5"/>
      <c r="E34" s="64"/>
      <c r="F34" s="63"/>
      <c r="G34" s="68"/>
      <c r="H34" s="68"/>
    </row>
    <row r="35" spans="1:8" x14ac:dyDescent="0.25">
      <c r="B35" s="5"/>
      <c r="E35" s="64"/>
      <c r="F35" s="63"/>
      <c r="G35" s="68"/>
      <c r="H35" s="68"/>
    </row>
    <row r="36" spans="1:8" x14ac:dyDescent="0.25">
      <c r="B36" s="5"/>
      <c r="E36" s="64"/>
      <c r="F36" s="63"/>
      <c r="G36" s="68"/>
      <c r="H36" s="68"/>
    </row>
    <row r="37" spans="1:8" x14ac:dyDescent="0.25">
      <c r="E37" s="64"/>
      <c r="F37" s="63"/>
    </row>
    <row r="38" spans="1:8" x14ac:dyDescent="0.25">
      <c r="E38" s="63"/>
      <c r="F38" s="65"/>
      <c r="G38" s="5"/>
    </row>
    <row r="39" spans="1:8" x14ac:dyDescent="0.25">
      <c r="A39" s="77" t="s">
        <v>4</v>
      </c>
      <c r="B39" s="77"/>
      <c r="E39" s="64"/>
      <c r="F39" s="63"/>
    </row>
    <row r="40" spans="1:8" x14ac:dyDescent="0.25">
      <c r="E40" s="64"/>
      <c r="F40" s="63"/>
    </row>
    <row r="41" spans="1:8" x14ac:dyDescent="0.25">
      <c r="A41" s="40" t="s">
        <v>10</v>
      </c>
      <c r="E41" s="64"/>
      <c r="F41" s="62"/>
      <c r="H41" s="69"/>
    </row>
    <row r="42" spans="1:8" x14ac:dyDescent="0.25">
      <c r="A42" s="41" t="s">
        <v>9</v>
      </c>
      <c r="B42" s="41"/>
      <c r="C42" s="42"/>
      <c r="D42" s="41"/>
      <c r="F42" s="62"/>
    </row>
    <row r="44" spans="1:8" x14ac:dyDescent="0.25">
      <c r="A44" s="73" t="s">
        <v>23</v>
      </c>
      <c r="E44" s="41"/>
      <c r="F44" s="41"/>
      <c r="G44" s="41"/>
      <c r="H44" s="41"/>
    </row>
    <row r="45" spans="1:8" ht="45" x14ac:dyDescent="0.25">
      <c r="A45" s="74" t="s">
        <v>24</v>
      </c>
    </row>
  </sheetData>
  <sheetProtection algorithmName="SHA-512" hashValue="lnWDUvnlg1FqA38dd/dJjYOvUEw6FFbs5xzQgscGiKwAD4zpEjsEaG2DX1jphnf7gIa4cKaIhPDrpgd47vXaTw==" saltValue="Fk4p65ZMGhJldCkJhceMXA==" spinCount="100000" sheet="1" selectLockedCells="1"/>
  <mergeCells count="7">
    <mergeCell ref="A39:B39"/>
    <mergeCell ref="A4:G4"/>
    <mergeCell ref="K15:L15"/>
    <mergeCell ref="K27:L27"/>
    <mergeCell ref="K30:L30"/>
    <mergeCell ref="K31:L31"/>
    <mergeCell ref="K32:L32"/>
  </mergeCells>
  <pageMargins left="0.7" right="0.7" top="0.78740157499999996" bottom="0.78740157499999996" header="0.3" footer="0.3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Honorarblatt</vt:lpstr>
    </vt:vector>
  </TitlesOfParts>
  <Company>Schweriner IT- und Service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Zgonine, Christian</dc:creator>
  <cp:lastModifiedBy>Zgonine, Christian</cp:lastModifiedBy>
  <cp:lastPrinted>2025-10-23T12:03:00Z</cp:lastPrinted>
  <dcterms:created xsi:type="dcterms:W3CDTF">2023-08-01T08:36:14Z</dcterms:created>
  <dcterms:modified xsi:type="dcterms:W3CDTF">2026-10-06T06:51:43Z</dcterms:modified>
</cp:coreProperties>
</file>