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X:\Gruppen\VGM\80 AS\akt. Ausschreibungen\2600041001_Ertüchtigung und Erweiterung der MSR-Technik im Green IT-Cube\1. Vorbereitung\"/>
    </mc:Choice>
  </mc:AlternateContent>
  <xr:revisionPtr revIDLastSave="0" documentId="13_ncr:1_{EF04230B-580E-4118-91D1-09F1E6BA734A}" xr6:coauthVersionLast="47" xr6:coauthVersionMax="47" xr10:uidLastSave="{00000000-0000-0000-0000-000000000000}"/>
  <bookViews>
    <workbookView xWindow="-37185" yWindow="-975" windowWidth="28800" windowHeight="15435" firstSheet="3" activeTab="8" xr2:uid="{BE71E970-4DA6-450E-97E2-D5F7E991DA72}"/>
  </bookViews>
  <sheets>
    <sheet name="Projektkosten gesamt" sheetId="11" r:id="rId1"/>
    <sheet name="allg. Projektkosten" sheetId="2" r:id="rId2"/>
    <sheet name="Neue Kopfstation KP.Uxx" sheetId="3" r:id="rId3"/>
    <sheet name="Anpassung KP.U80" sheetId="4" r:id="rId4"/>
    <sheet name="Anpassung KP.U81" sheetId="6" r:id="rId5"/>
    <sheet name="Anpassung KP.U83" sheetId="7" r:id="rId6"/>
    <sheet name="Anpassung KP.U84" sheetId="8" r:id="rId7"/>
    <sheet name="Anpassung KP.U86" sheetId="9" r:id="rId8"/>
    <sheet name="Anpassung LA.U88" sheetId="10"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5" i="3" l="1"/>
  <c r="C12" i="11"/>
  <c r="C11" i="11"/>
  <c r="C10" i="11"/>
  <c r="C9" i="11"/>
  <c r="C8" i="11"/>
  <c r="C7" i="11"/>
  <c r="G25" i="10"/>
  <c r="G25" i="9"/>
  <c r="G25" i="8"/>
  <c r="G26" i="7"/>
  <c r="G10" i="6"/>
  <c r="G25" i="4"/>
  <c r="C6" i="11"/>
  <c r="G59" i="3"/>
  <c r="C5" i="11"/>
  <c r="C13" i="11" s="1"/>
  <c r="G26" i="2"/>
  <c r="G6" i="10"/>
  <c r="G7" i="10"/>
  <c r="G8" i="10"/>
  <c r="G9" i="10"/>
  <c r="G10" i="10"/>
  <c r="G11" i="10"/>
  <c r="G12" i="10"/>
  <c r="G13" i="10"/>
  <c r="G14" i="10"/>
  <c r="G15" i="10"/>
  <c r="G16" i="10"/>
  <c r="G17" i="10"/>
  <c r="G18" i="10"/>
  <c r="G19" i="10"/>
  <c r="G20" i="10"/>
  <c r="G21" i="10"/>
  <c r="G22" i="10"/>
  <c r="G23" i="10"/>
  <c r="G24" i="10"/>
  <c r="G5" i="10"/>
  <c r="G6" i="9"/>
  <c r="G7" i="9"/>
  <c r="G8" i="9"/>
  <c r="G9" i="9"/>
  <c r="G10" i="9"/>
  <c r="G11" i="9"/>
  <c r="G12" i="9"/>
  <c r="G13" i="9"/>
  <c r="G14" i="9"/>
  <c r="G15" i="9"/>
  <c r="G16" i="9"/>
  <c r="G17" i="9"/>
  <c r="G18" i="9"/>
  <c r="G19" i="9"/>
  <c r="G20" i="9"/>
  <c r="G21" i="9"/>
  <c r="G22" i="9"/>
  <c r="G23" i="9"/>
  <c r="G24" i="9"/>
  <c r="G5" i="9"/>
  <c r="G6" i="8"/>
  <c r="G7" i="8"/>
  <c r="G8" i="8"/>
  <c r="G9" i="8"/>
  <c r="G10" i="8"/>
  <c r="G11" i="8"/>
  <c r="G12" i="8"/>
  <c r="G13" i="8"/>
  <c r="G14" i="8"/>
  <c r="G15" i="8"/>
  <c r="G16" i="8"/>
  <c r="G17" i="8"/>
  <c r="G18" i="8"/>
  <c r="G19" i="8"/>
  <c r="G20" i="8"/>
  <c r="G21" i="8"/>
  <c r="G22" i="8"/>
  <c r="G23" i="8"/>
  <c r="G24" i="8"/>
  <c r="G5" i="8"/>
  <c r="G6" i="7"/>
  <c r="G7" i="7"/>
  <c r="G8" i="7"/>
  <c r="G9" i="7"/>
  <c r="G10" i="7"/>
  <c r="G11" i="7"/>
  <c r="G12" i="7"/>
  <c r="G13" i="7"/>
  <c r="G14" i="7"/>
  <c r="G15" i="7"/>
  <c r="G16" i="7"/>
  <c r="G17" i="7"/>
  <c r="G18" i="7"/>
  <c r="G19" i="7"/>
  <c r="G20" i="7"/>
  <c r="G21" i="7"/>
  <c r="G22" i="7"/>
  <c r="G23" i="7"/>
  <c r="G24" i="7"/>
  <c r="G25" i="7"/>
  <c r="G5" i="7"/>
  <c r="G6" i="6"/>
  <c r="G7" i="6"/>
  <c r="G8" i="6"/>
  <c r="G9" i="6"/>
  <c r="G5" i="6"/>
  <c r="G6" i="4"/>
  <c r="G7" i="4"/>
  <c r="G8" i="4"/>
  <c r="G9" i="4"/>
  <c r="G10" i="4"/>
  <c r="G11" i="4"/>
  <c r="G12" i="4"/>
  <c r="G13" i="4"/>
  <c r="G14" i="4"/>
  <c r="G15" i="4"/>
  <c r="G16" i="4"/>
  <c r="G17" i="4"/>
  <c r="G18" i="4"/>
  <c r="G19" i="4"/>
  <c r="G20" i="4"/>
  <c r="G21" i="4"/>
  <c r="G22" i="4"/>
  <c r="G23" i="4"/>
  <c r="G24" i="4"/>
  <c r="G5" i="4"/>
  <c r="G6"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6" i="2"/>
  <c r="G10" i="2"/>
  <c r="G12" i="2"/>
  <c r="G14" i="2"/>
  <c r="G17" i="2"/>
  <c r="G18" i="2"/>
  <c r="G19" i="2"/>
  <c r="G20" i="2"/>
  <c r="G21" i="2"/>
  <c r="G22" i="2"/>
  <c r="G23" i="2"/>
  <c r="G24" i="2"/>
  <c r="G25" i="2"/>
  <c r="G5" i="2"/>
  <c r="B7" i="2"/>
  <c r="G7" i="2" s="1"/>
  <c r="B13" i="2"/>
  <c r="G13" i="2" s="1"/>
  <c r="B9" i="2"/>
  <c r="G9" i="2" s="1"/>
  <c r="B11" i="2"/>
  <c r="G11" i="2" s="1"/>
  <c r="B16" i="2"/>
  <c r="G16" i="2" s="1"/>
  <c r="B15" i="2"/>
  <c r="G15" i="2" s="1"/>
  <c r="B8" i="2"/>
  <c r="G8" i="2" s="1"/>
</calcChain>
</file>

<file path=xl/sharedStrings.xml><?xml version="1.0" encoding="utf-8"?>
<sst xmlns="http://schemas.openxmlformats.org/spreadsheetml/2006/main" count="638" uniqueCount="231">
  <si>
    <t>Projekt: GSI – Green IT Cube / Ertüchtigung und Erweiterung der MSR-Technik</t>
  </si>
  <si>
    <t>Nr.</t>
  </si>
  <si>
    <t>Menge</t>
  </si>
  <si>
    <t>Einheit</t>
  </si>
  <si>
    <t>Bezeichnung</t>
  </si>
  <si>
    <t>Beschreibung</t>
  </si>
  <si>
    <t>Einzelpreis</t>
  </si>
  <si>
    <t>Gesamtpreis</t>
  </si>
  <si>
    <t>Stück</t>
  </si>
  <si>
    <t>SIMATIC S7-1500, Profilschiene 245mm – oder gleichwertig</t>
  </si>
  <si>
    <t>SIMATIC S7-1500, CPU 1517-3 PN – oder gleichwertig</t>
  </si>
  <si>
    <t>Kommunikationsprozessor CP 1545-1 zum – oder gleichwertig</t>
  </si>
  <si>
    <t>Phasenüberwachung Janitza UMG96RM-PN – oder gleichwertig</t>
  </si>
  <si>
    <t>SIMATIC S7, Memory Card für S7-1x00</t>
  </si>
  <si>
    <t>SIMATIC, Normprofilschiene</t>
  </si>
  <si>
    <t>SIMATIC ET 200SP, Bundle</t>
  </si>
  <si>
    <t>SIMATIC ET200SP, DI 16x 24V DC ST 1 – oder gleichwertig</t>
  </si>
  <si>
    <t>ET200SP DQ AQ 4xU/I – oder gleichwertig</t>
  </si>
  <si>
    <t>ET200SP SITOP PSU8200 – oder gleichwertig</t>
  </si>
  <si>
    <t xml:space="preserve">ET200SP S7-1500 HLK Runtime-Lizenz groß </t>
  </si>
  <si>
    <t>S7-1500 HLK Runtime-Lizenz groß für CPUs ab 1515                        
Runtimelizenz für eine SIMATIC S7-1500
HLK mit CPU 1515 bis 1518,
Engineering über TIA Portal CFC und Erweiterungspaket HLK, wird pro CPU 1x benötigt</t>
  </si>
  <si>
    <t xml:space="preserve">inkl. Erdungsschraube SIMATIC S7-1500, Profilschiene 245mm (ca. 9,6 inch); inkl. Erdungsschraube, integrierte Hutprofilschiene zum Montieren von Kleinmaterial wie z.B. Klemmen, Sicherungs- Automaten und Relais </t>
  </si>
  <si>
    <t xml:space="preserve">Zentralbaugruppe 4MB/50MB SIMATIC S7-1500, CPU 1517-3 PN, Zentralbaugruppe mit Arbeitsspeicher 4MByte für Programm und 50MByte für Daten, 1. Schnittstelle: PROFINET IRT mit 2 Port Switch, 2. Schnittstelle: PROFINET IRT, mit 2 Port Switch, 3. Schnittstelle: Ethernet, 0,6 ns Bit- Performance, SIMATIC Memory Card notwendig Merkmale: - Programmierbar entsprechend IEC 61131 - Konsistente Datenhaltung der Anwendersoftware auf der CPU - Automatisches netzwerkunabhängiges Routing über PROFINET/PROFIBUS - Integrierter Webserver - Integrierte Kommunikationsdienste (PROFINET IO, TCP/IP, UDP, ISO on TCP, SNMP, DCP, LLDP, MODBUS TCP, OPC UA) - Integrierte Securityfunktionen wie Know How-, Kopier- sowie Zugriffsschutz - Display zur Klartextanzeige, Diagnosemeldung und Grundeinstellungen, mehrsprachig - Erweiterbar mit Dezentraler Peripherie Zulassungen: CE; ATEX; EN 61000-6-4; EN 60068-2-1/-2/-6/-13/-14/-27/-30/-31/- 42/-43/-78; EN 61131-2. </t>
  </si>
  <si>
    <t>Anschluss von SIMATIC S7-1500 1.902,06</t>
  </si>
  <si>
    <t xml:space="preserve">ET200SP SIMATIC STEP 7 CFC Runtime Lizenz </t>
  </si>
  <si>
    <t>SIMATIC STEP 7 CFC Runtime Lizenz pro CPU, unbegrenzte Objekte            
SIMATIC STEP 7 CFC V17.0, Runtime CPU,
(unbegrenzte Anzahl Objekte), Software,
Certificate of License Download Single License für 1 CPU, R-SW, ohne SW, ohne Doku, Klasse A, 2-Sprachig (D, E),
ablauffähig unter WIN 10 LTSC 2019 WIN
Server 2019 Referenz-HW: PCS 7 IPC</t>
  </si>
  <si>
    <t>ET200SP SCALANCE XC216-4C G 16 – oder gleichwertig</t>
  </si>
  <si>
    <t>SCALANCE XC216-4C G 16 Port DIN Industrie Switch            
SCALANCE XC216-4C G managebarer Layer 2 IE Switch;
IEC 62443-4-2 zertifiziert;Full-Gigabit;
12x 10/100/1000 Mbit/s
RJ45-Ports; 4x 1000 Mbit/s
Comboports (Entweder 1000 Mbit/
s SFPs oder 10/100/1000 Mbit/s
RJ45 Ports nutzbar);
1xKonsolen-Port; Diagnose-LED;
redundante Spannungsversorgung;
Temp.-Bereich-40°C bis +70°C;
Montage:
Hut-/S7-Profilschiene/Wand; Redundanzfunktionen; OfficeFeatures (RSTP, VLAN ,...);´PROFINET IO-Device;Ethernet/IP-konform;C-PLUG Schacht;.IEEE 1588v2 PTP.</t>
  </si>
  <si>
    <t>LE</t>
  </si>
  <si>
    <t>Inbetriebnahme</t>
  </si>
  <si>
    <t>Dokumentation nach GSI Standard</t>
  </si>
  <si>
    <t>Grafik -/Anlagenbild</t>
  </si>
  <si>
    <t>Dynamische Einblendung</t>
  </si>
  <si>
    <t>Kabelmarker – oder gleichwertig</t>
  </si>
  <si>
    <t>Automationssysteme Kopfstation</t>
  </si>
  <si>
    <t>SIMATIC HMI MTP1200 Unified Comfort – oder gleichwertig</t>
  </si>
  <si>
    <t>SITOP PSU8200/3AC/DC24V/20A – oder gleichwertig</t>
  </si>
  <si>
    <t>Normprofilschiene 35mm, L. 530mm – oder gleichwertig</t>
  </si>
  <si>
    <t>SIMATIC ET 200SP, Bundle PROFINET – oder gleichwertig</t>
  </si>
  <si>
    <t>SPS Automationsmodul Digital Output – oder gleichwertig</t>
  </si>
  <si>
    <t>Std.</t>
  </si>
  <si>
    <t>SPS Automationsmodul Analog Output 4xAO – oder gleichwertig</t>
  </si>
  <si>
    <t>SPS Automationsmodul Digital Input 16xDI – oder gleichwertig</t>
  </si>
  <si>
    <t>SPS Automationsmodul Analog Input 4xAI – oder gleichwertig</t>
  </si>
  <si>
    <t>ET200SP BASEUNIT BU15-P16+A0+2B – oder gleichwertig</t>
  </si>
  <si>
    <t>Basiseinheit für dezentrale Peripherie, Bauform entsprechend der vorgesehenen ET200SP-Kompatibilität, Typ BU15-P16+A0+2B bzw. technisch gleichwertig. Mit Push-in-Anschlusstechnik und für die vorgesehene Lastgruppen-/Peripherieausführung geeignet.</t>
  </si>
  <si>
    <t>Switch für Automations-/Buskommunikation – oder gleichwertig</t>
  </si>
  <si>
    <t>Industrieller Switch für die vorgesehene Automatisierungs- bzw. Buskommunikation. Lieferung und Einbau im Schaltschrank; einschließlich der für den Busanschluss erforderlichen Klemmen. Die Ausführung muss zur vorgesehenen Netzwerktopologie und Kommunikationsstruktur kompatibel sein.</t>
  </si>
  <si>
    <t>Datenschnittstelleneinheit Automations-/Kommunikationseinrichtung – oder gleichwertig</t>
  </si>
  <si>
    <t>für die Automatisierungseinrichtung einschließlich erforderlicher Hardware und Grundsoftware für die vorgesehene Kommunikationsfunktion. Ausführung kompatibel mit der vorhandenen bzw. vorgesehenen Automationsstruktur</t>
  </si>
  <si>
    <t>Schaltanlagenfeld 2200x800x600, DDC-Feld ohne Seitenaufbauten – oder gleichwertig</t>
  </si>
  <si>
    <t>Schaltanlagenfeld für Bodenaufstellung, Abmessungen ca. 2200 x 800 x 600 mm. Ausführung für die Aufnahme der vorgesehenen Automations- und Schalteinrichtungen; einschließlich Gehäuse, Montageeinrichtungen und erforderlicher Standardausstattung. Keine Sonderfarbe.</t>
  </si>
  <si>
    <t>Schaltanlagenfeld 2200x800x600, Bodenaufstellung – oder gleichwertig</t>
  </si>
  <si>
    <t>zur Aufnahme der vorgesehenen Schalt- und Automatisierungskomponenten. Keine Sonderfarbe.</t>
  </si>
  <si>
    <t>Seitenwand passend zum Schaltanlagenfeld – oder gleichwertig</t>
  </si>
  <si>
    <t>Seitenwand passend zum ausgeschriebenen Schaltanlagenfeld. Oberfläche/Farbton entsprechend dem Schaltanlagenfeld; keine Sonderfarbe</t>
  </si>
  <si>
    <t>Wandschrank 1000x1000x300 – oder gleichwertig</t>
  </si>
  <si>
    <t>Wandschrank für die Aufnahme der vorgesehenen Schalt-, Automations- und Kommunikationskomponenten, Abmessungen ca. 1000 x 1000 x 300 mm. Geeignet zur fachgerechten Wandmontage und für die vorgesehene Innenausstattung.</t>
  </si>
  <si>
    <t>Schaltschrank-Innenbeleuchtung – oder gleichwertig</t>
  </si>
  <si>
    <t>Innenbeleuchtung für den Schaltschrank, einschließlich Leuchte, Befestigung und Anschluss im Schaltschrank. Ausführung für den bestimmungsgemäßen Betrieb und die sichere Wartung des Schaltschranks</t>
  </si>
  <si>
    <t>Schaltschrank-Zwangsbelüftung – oder gleichwertig</t>
  </si>
  <si>
    <t>Zwangsbelüftung für den Schaltschrank einschließlich erforderlicher Lüfter-/Filtereinheit, Befestigung und Anschluss. Auslegung entsprechend der thermischen Anforderungen der eingebauten Komponenten.</t>
  </si>
  <si>
    <t>Schaltschrank-Aufsatztür – oder gleichwertig</t>
  </si>
  <si>
    <t>Aufsatztür passend zum vorgesehenen Schaltschrank, einschließlich Befestigung und erforderlicher Beschläge. Ausführung kompatibel mit dem Schaltschrankaufbau.</t>
  </si>
  <si>
    <t>Bezeichnungsschild aus Zweischichtmaterial, graviert – oder gleichwertig</t>
  </si>
  <si>
    <t>Bezeichnungsschild aus zweischichtigem Material, dauerhaft graviert, zur eindeutigen Kennzeichnung des Schaltschranks bzw. der vorgesehenen Funktion. Beschriftung nach Vorgabe des Auftraggebers.</t>
  </si>
  <si>
    <t>Netzeinspeisung 230V/25A – oder gleichwertig</t>
  </si>
  <si>
    <t>Netzeinspeisung für den Schaltschrank, Nennspannung 230 V, Bemessungsstrom 25 A. Einschließlich erforderlicher Anschluss- und Schutzkomponenten im Schaltschrank entsprechend der vorgesehenen Anlage.</t>
  </si>
  <si>
    <t>Spannungsversorgung 24VDC/20A – oder gleichwertig</t>
  </si>
  <si>
    <t>Stromversorgung für 24-V-DC-Verbraucher, Ausgang 24 V DC, Bemessungsstrom 20 A. Einschließlich fachgerechtem Einbau und Anschluss. Primärseitige Absicherung/Anbindung entsprechend der vorgesehenen Schaltschrankausführung.</t>
  </si>
  <si>
    <t>Leitungsschutzschalter 230/400VAC, 1-polig, B16A, 10kA – oder gleichwertig</t>
  </si>
  <si>
    <t>Leitungsschutzschalter für 230/400 V AC, einpolig, Charakteristik B, Bemessungsstrom 16 A, Ausschaltvermögen mindestens 10 kA. Für die Montage auf der vorgesehenen Tragschiene geeignet.</t>
  </si>
  <si>
    <t>USV 24VDC/20A mit Kommunikationsschnittstelle – oder gleichwertig</t>
  </si>
  <si>
    <t>Unterbrechungsfreie Stromversorgung für 24-V-DC-Verbraucher mit einem Nennstrom von 20 A, geeignet für die vorgesehene Automatisierungsanwendung. Mit Kommunikationsschnittstelle zur übergeordneten Automatisierung/Diagnose. Einschließlich Einbau und Anschluss.</t>
  </si>
  <si>
    <t>Batteriemodul 24VDC, ca. 13Ah, mit Befestigungsgehäuse – oder gleichwertig</t>
  </si>
  <si>
    <t>Batteriemodul für das ausgeschriebene 24-V-DC-USV-System, Kapazität ca. 13 Ah, einschließlich geeigneter Befestigungs-/Aufnahmevorrichtung. Kompatibel mit der vorgesehenen USV.</t>
  </si>
  <si>
    <t>Elektronischer Schutzschalter, 1-kanalig, 24VDC – oder gleichwertig</t>
  </si>
  <si>
    <t>einkanalig, für 24-V-DC-Stromkreise, mit einstellbarer Auslöseschwelle. Ausführung für den Schaltschrank- und Automationsbetrieb, einschließlich Einbau und Anschluss.</t>
  </si>
  <si>
    <t>Reihenklemme für Tragschiene – oder gleichwertig</t>
  </si>
  <si>
    <t>geeignet für die vorgesehenen Leiterquerschnitte und die Schaltschrankverdrahtung. Lieferung und Montage einschließlich erforderlicher Beschriftung.</t>
  </si>
  <si>
    <t>Primärer Überspannungsschutz – oder gleichwertig</t>
  </si>
  <si>
    <t>für die vorgesehene elektrische Einspeisung des Schaltschranks. Auslegung entsprechend Netzsystem, Bemessungsdaten und Schutzkonzept der Anlage. Einschließlich Einbau und Anschluss.</t>
  </si>
  <si>
    <t>Sekundärer Überspannungsschutz – oder gleichwertig</t>
  </si>
  <si>
    <t>für die vorgesehenen Stromkreise. Auslegung passend zum Schutzkonzept und zu den Bemessungsdaten der Anlage. Einschließlich Einbau und Anschluss.</t>
  </si>
  <si>
    <t>Überspannungsschutz für Busleitungen und Sensoren – oder gleichwertig</t>
  </si>
  <si>
    <t>Geeignet für die vorgesehenen Signalarten und Kommunikationsleitungen. Einschließlich Montage und Anschluss.</t>
  </si>
  <si>
    <t>Temperaturüberwachung Schaltschrank, Temperaturregler – oder gleichwertig</t>
  </si>
  <si>
    <t>Einschließlich Lieferung und Montage von zwei Temperaturüberwachungseinheiten sowie Anschluss an die vorgesehene Schaltschrank-/Automatisierungstechnik.</t>
  </si>
  <si>
    <t>Thermostat mit Kapillarrohr, Anbindung über DDC – oder gleichwertig</t>
  </si>
  <si>
    <t>Lieferung und Montage einschließlich erforderlicher Verbindung zur DDC. Bauseitige Installation/Anschlussvoraussetzungen sind zu berücksichtigen.</t>
  </si>
  <si>
    <t>Kabelschellen mit Langwanne und Gegenwanne – oder gleichwertig</t>
  </si>
  <si>
    <t>geeignet für die vorgesehenen Leitungen und die Montage im Schaltschrank. Liefern und montieren.</t>
  </si>
  <si>
    <t>C-Profilschiene Stahl, bandverzinkt, für Stahlkonstruktion – oder gleichwertig</t>
  </si>
  <si>
    <t>Einschließlich Lieferung, Befestigung und erforderlichem Montagematerial.</t>
  </si>
  <si>
    <t>Stützisolator für Potentialausgleich – oder gleichwertig</t>
  </si>
  <si>
    <t>Geeignet für die vorgesehene Schaltschrankkonstruktion und den bestimmungsgemäßen Einsatz.</t>
  </si>
  <si>
    <t>Datenanschlussdose symmetrisch, Kat. 7, 1 Port, IP2X – oder gleichwertig</t>
  </si>
  <si>
    <t>für den vorgesehenen Einsatz im Schaltschrank-/Automationsumfeld. Ausführung für die vorgesehene Anschluss- und Netzwerktechnik; einschließlich Einbau und Anschluss.</t>
  </si>
  <si>
    <t xml:space="preserve">Std. </t>
  </si>
  <si>
    <t>AGAG-Kopplung für Kommunikationsaustausch</t>
  </si>
  <si>
    <t>Leistung für die Einrichtung bzw. Bearbeitung einer AGAG-Kopplung zum Kommunikationsaustausch. Abrechnung nach Stunden. Die Leistung umfasst die erforderlichen Abstimmungen und Arbeiten zur Herstellung bzw. Anpassung des vorgesehenen Kommunikationsaustauschs gemäß Projektvorgaben.</t>
  </si>
  <si>
    <t>Programmierung (NEU)</t>
  </si>
  <si>
    <t>Prüfung bestehender Programmierungen</t>
  </si>
  <si>
    <t>Tage</t>
  </si>
  <si>
    <t>Kommunikation und Absprache mit dem Auftraggeber bzgl. technischer Planung, Umsetzung und Dokumentation, 
Klärung mit anderen Gewerken, Terminkoordination und Abstimmung der Nachunternehmer, Materiallogistik, Ressourcenplanung, remote</t>
  </si>
  <si>
    <t>An- und Abfahrtspauschale</t>
  </si>
  <si>
    <t xml:space="preserve">nur für Abstimmungen, die zwingend Vor-Ort erfolgen müssen
Die Abrechnung erfolgt ausschließlich gemäß Bundesreisekostengesetz (vgl. Leitfaden Bundesreisekostengesetz).  
Hotelkosten werden erst ab einen Umkreis von 100km gewährt.  
Reisezeiten werden nicht vergütet. 
Hotelkosten werden max. in Höhe von 87 € inkl. Frühstück pro Übernachtung &amp; Person vergütet. 
Für Strecken, die mit einem Kraftfahrzeug (unabhängig von Art und Hubraum des Fahrzeuges) zurückgelegt werden, wird eine pauschale Wegstrecken-entschädigung in Höhe von 0,20 Euro pro Kilometer, begrenzt auf einen Höchstbetrag von 130,-- Euro gewährt. Mit dieser Wegstreckenentschädigung sind auch die Kosten für die Mitnahme weiterer Mitarbeiter sowie die 
Mitnahme von dienstlichem und persönlichem Gepäck abgegolten. 
Die tatsächlich entstanden Aufwendungen sind als Nachweis einzureichen und können nach Prüfung durch den AG in Rechnung gestellt werden. </t>
  </si>
  <si>
    <t>Schnittstellenprogrammierung zu GSI-IT</t>
  </si>
  <si>
    <t>Bereitstellung von Messwerten und Anlagenzuständen von den SIMATIC- Steuerungen für das Monitoring-System der GSI-IT; inkl. gemeinsame Inbetriebnahme mit dem AG.</t>
  </si>
  <si>
    <t xml:space="preserve">Anpassung Standardbibliothek </t>
  </si>
  <si>
    <t>GSI-Standard Erweiterung der bestehenden HLK- Bibliothek, um die neu hinzukommenden Funktionen zu integrieren</t>
  </si>
  <si>
    <t>1:1 Test zusammen mit AG</t>
  </si>
  <si>
    <t>2 Wochen Probebetrieb</t>
  </si>
  <si>
    <t>bestehend aus:
- Einstellung der Parameter mit AG
- Stichpunktartiger Funktionstest mit AG
- Mögliche daraus resultierende
- Anlagenoptimierung</t>
  </si>
  <si>
    <t>Allgemeine Projektkosten über alle genannten KP.UXX-Komponenten, Schaltschränke etc.
Preiseintragung in den GRAU-hinterlegten Feldern.</t>
  </si>
  <si>
    <t>Das Gerät/die Geräte sind in der genannten Ausführung bzw. mit den genannten technischen Mindestmerkmalen anzubieten. Ein technisch gleichwertiges Gerät(e) ist zulässig. Die Gleichwertigkeit ist durch den Bieter anhand von Datenblättern und technischen Unterlagen nachzuweisen.
Preiseintragung in den GRAU-hinterlegten Feldern.</t>
  </si>
  <si>
    <t xml:space="preserve">256 MByte SIMATIC S7, Memory Card für S7-1x00 CPU/SINAMICS, 3, 3V Flash, 256 Mbyte. </t>
  </si>
  <si>
    <t>35mm,Länge 530mm, für 600mm-Schränke SIMATIC, NORMPROFILSCHIENE 35MM, LAENGE 530MM FUER 600MM-SCHRÄNKE.</t>
  </si>
  <si>
    <t xml:space="preserve">PROFINET Interface-Modul IM 155-6 PN ST, max. 32 Peripheriemodule, und 16 ET 200AL Module, Multi Hot SWAP, optionale PN-Zugentlastung, PN Security Class 1, Bundle besteht aus: Interface-Modul (6ES7155-6AU02-0BN0), Server-Modul (6ES7193-6PA00-0AA0), SIMATIC Busadapter BA 2x RJ45 (6ES7193-6AR00-0AA0)  </t>
  </si>
  <si>
    <t xml:space="preserve">DI-Modul Standard, E-typ 3, VPE 1 SIMATIC ET 200SP, Digitales Eingangsmodul, DI 16x 24V DC Standard, Eingangstyp 3 (IEC 61131), Sink Input, (PNP, P-lesend), Verpackungseinheit: 1 Stück, passend für BU-Typ A0, Farbcode CC00, Eingangsverzögerung 0,05..20ms; Modul-Diagnose für: Drahtbruch, Versorgungsspannung.  </t>
  </si>
  <si>
    <t xml:space="preserve">BU15-P16+A0+2D SIMATIC ET 200SP, BASEUNIT BU15-P16+A0+ 2D, BU-TYPE A0, PUSH-IN KLEMMEN, OHNE AUX-KLEMMEN, NEUE LASTGRUPPE, BXH: 15MMX117MM </t>
  </si>
  <si>
    <t>SIMANTIC ET200SP DQ 16xDC/05 – oder gleichwertig</t>
  </si>
  <si>
    <t xml:space="preserve">SIMATIC ET200SP, DQ 16xDC 24V/0,5A, DQ-Modul Standard, VPE 1                
SIMATIC ET 200SP, Digitales Ausgangsmodul, DQ 16x 24V DC/0,5A
Standard, Source Output (PNP,P-schaltend) Verpackungseinheit: 1 Stück,
passend für BU-Typ A0, Farbcode CC00,
Ersatzwertausgabe, Modul-Diagnose für: Kurzschluss nach L+ und M, Drahtbruch, Versorgungsspannung  </t>
  </si>
  <si>
    <t>SIMANTIC ET200SP BASEUNIT – oder gleichwertig</t>
  </si>
  <si>
    <t>SIMANTIC ET200SP AI 3xU/I – oder gleichwertig</t>
  </si>
  <si>
    <t xml:space="preserve">SIMATIC ET200SP, AI 4xU/I ST 1 
AI-Modul 2-wire Standard, VPE 1         
SIMATIC ET 200SP, analoges Eingangsmodul, AI 4XU/I 2-Wire Standard,
Verpackungsmenge: 1 Stück, passend für
BU-Typ A0, A1, Farbcode CC03, Modul-Diagnose, 16 Bit, +/-0,3% </t>
  </si>
  <si>
    <t>256 MByte SIMATIC S7, Memory Card für S7-1x00 CPU/SINAMICS, 3, 3V Flash, 256 Mbyte.</t>
  </si>
  <si>
    <t xml:space="preserve">35mm,Länge 530mm, für 600mm-Schränke SIMATIC, NORMPROFILSCHIENE 35MM, LAENGE 530MM FUER 600MM-SCHRÄNKE </t>
  </si>
  <si>
    <t xml:space="preserve">PROFINET Interface-Modul IM 155-6 PN ST, max. 32 Peripheriemodule, und 16 ET 200AL Module, Multi Hot SWAP, optionale PN-Zugentlastung, PN Security Class 1, Bundle besteht aus: Interface-Modul (6ES7155-6AU02-0BN0), Server-Modul (6ES7193-6PA00-0AA0), SIMATIC Busadapter BA 2x RJ45 (6ES7193-6AR00-0AA0) </t>
  </si>
  <si>
    <t xml:space="preserve">DI-Modul Standard, E-typ 3, VPE 1 SIMATIC ET 200SP, Digitales Eingangsmodul, DI 16x 24V DC Standard, Eingangstyp 3 (IEC 61131), Sink Input, (PNP, P-lesend), Verpackungseinheit: 1 Stück, passend für BU-Typ A0, Farbcode CC00, Eingangsverzögerung 0,05..20ms; Modul-Diagnose für: Drahtbruch, Versorgungsspannung. </t>
  </si>
  <si>
    <t xml:space="preserve">SIMATIC ET200SP, DQ 16xDC 24V/0,5A, DQ-Modul Standard, VPE 1                
SIMATIC ET 200SP, Digitales Ausgangsmodul, DQ 16x 24V DC/0,5A
Standard, Source Output (PNP,P-schaltend) Verpackungseinheit: 1 Stück,
passend für BU-Typ A0, Farbcode CC00,
Ersatzwertausgabe, Modul-Diagnose für: Kurzschluss nach L+ und M, Drahtbruch, Versorgungsspannung </t>
  </si>
  <si>
    <t xml:space="preserve">SIMATIC ET200SP, AI 4xU/I ST 1 
AI-Modul 2-wire Standard, VPE 1         
SIMATIC ET 200SP, analoges Eingangsmodul, AI 4XU/I 2-Wire Standard,
Verpackungsmenge: 1 Stück, passend für
BU-Typ A0, A1, Farbcode CC03, Modul-Diagnose, 16 Bit, +/-0,3%  </t>
  </si>
  <si>
    <t>SIMANTIC ET200SP AI 4xRTD/TC – oder gleichwertig</t>
  </si>
  <si>
    <r>
      <t xml:space="preserve">SIMATIC ET200SP, AI 4xRTD/TC HF 1 
AI-Modul 2-/3-/4-wire HF, VPE 1         
SIMATIC ET 200SP, analoges
Eingangsmodul, AI 4xRTD/TC High Feature, passend für BU-Typ A0, A1, Farbcode
CC00, Kanal-Diagnose, 16Bit, +/-0,1%, 2-/3-/4-Wire </t>
    </r>
    <r>
      <rPr>
        <sz val="11"/>
        <color rgb="FFFF0000"/>
        <rFont val="Calibri"/>
        <family val="2"/>
        <scheme val="minor"/>
      </rPr>
      <t xml:space="preserve"> </t>
    </r>
  </si>
  <si>
    <t>SIMANTIC ET200SP DQ AQ 4xU/I – oder gleichwertig</t>
  </si>
  <si>
    <t xml:space="preserve">SIMATIC ET200SP, AQ 4xU/I ST 1 AQ-Modul Standard, VPE 1                
SIMATIC ET 200SP, analoges Ausgangsmodul, AQ 2x U/I High Feature
passend für BU-Typ A0, A1, Farbcode
CC00, Kanal-Diagnose, 16 Bit, +/-0,1% </t>
  </si>
  <si>
    <t>SITOP PSU8200 24 V/20 A – oder gleichwertig</t>
  </si>
  <si>
    <t>SITOP PSU8200 24 V/20 A GEREGELTE STROMVERSORGUNG 
EINGANG: 3 AC 400-500 V
SITOP PSU8200 24 V/20 A GEREGELTE STROMVERSORGUNG 
EINGANG: 3 AC 400-500 V AUSGANG: DC 24 V/20 A</t>
  </si>
  <si>
    <t>SIMATIC HMI MTP1500, Unified Comfort Panel – oder gleichwertig</t>
  </si>
  <si>
    <t>SIMATIC HMI MTP1500, Unified Comfort Panel
Touchbedienung, 15,6" Widescreen TFT-Display
SIMATIC HMI MTP1500, Unified Comfort Panel, Touchbedienung, 15,6" Widescreen-TFT-Display, 16 MIO Farben, PROFINET Schnittstelle, projektierbar ab WinCC Unified Comfort V16, enthält Open Source SW, die unentgeltlich überlassen wird</t>
  </si>
  <si>
    <t>S7-1500 HLK Runtime-Lizenz groß – oder gleichwertig</t>
  </si>
  <si>
    <t>S7-1500 HLK Runtime-Lizenz groß
für CPUs ab 1515
Runtimelizenz für eine SIMATIC S7-1500 HLK mit CPU 1515 bis 1518, Engineering über TIA Portal CFC und Erweiterungspaket HLK, wird pro CPU 1x benötigt</t>
  </si>
  <si>
    <t>SIMATIC STEP 7 CFC Runtime Lizenz – oder gleichwertig</t>
  </si>
  <si>
    <t>SIMATIC STEP 7 CFC Runtime Lizenz
pro CPU, unbegrenzte Objekte
SIMATIC STEP 7 CFC V17.0, Runtime CPU, (unbegrenzte Anzahl Objekte), Software, Certificate of License Download Single License für 1 CPU, R-SW, ohne SW, ohne Doku, Klasse A, 2-Sprachig (D, E), ablauffähig unter WIN 10 LTSC 2019 WIN Server 2019 Referenz-HW: PCS 7 IPC Bundle</t>
  </si>
  <si>
    <t>SCALANCE XC208 managed Layer 2 Switch – oder gleichwertig</t>
  </si>
  <si>
    <t>8 x 10/100 Mbit/s
SCALANCE XC208 managebarer Layer 2 IE Switch; 8x 10/100 Mbit/s RJ45-Ports; 1x Konsolen-Port; Diagnose-LED; redundante Spannungsversorgung; Temp.-Bereich -40°C bis +70°C; Montage: Hut-/S7-Profilschiene/Wand; Redundanzfunktionen; Office Features (RSTP, VLAN, ...); PROFINET IO-Device; Ethernet/IP-konform; C-PLUG Schacht</t>
  </si>
  <si>
    <t>Demontage &amp; Montage</t>
  </si>
  <si>
    <t>Bearbeitung von TP</t>
  </si>
  <si>
    <t xml:space="preserve">Verschließen Öffnungen TP mit Blech, Vergrößerung Türausschnitt für neues TP, </t>
  </si>
  <si>
    <t xml:space="preserve">Demontage alter Komponenten, TP, CPU und I/O
Einbau und Verdrahtung neuer Komponenten, CPU und I/O.  </t>
  </si>
  <si>
    <t>Elektronischer Schutzschalter; 1-kanalig – oder gleichwertig</t>
  </si>
  <si>
    <t>SIMATIC HMI MTP1500,Unified ComfortPanel – oder gleichwertig</t>
  </si>
  <si>
    <t>Touchbedienung,15,6" Widescreen TFT-Disp IMATIC HMI MTP1500, Unified Comfort Panel, Touchbedienung, 15,6" Widescreen- TFT-Display, 16 MIO Farben, PROFINET Schnittstelle, projektierbar ab WinCC Unified Comfort V16</t>
  </si>
  <si>
    <t>8 x 10/100 Mbit/s SCALANCE XC208 managebarer Layer 2 IE Switch; 8x 10/100 Mbit/s RJ45-Ports; 1x Konsolen-Port; Diagnose-LED; redundante Spannungsversorgung; Temp.-Bereich-40°C bis +70°C; Montage: Hut-/S7- Profilschiene/Wand Redundanzfunktionen Office Features (RSTP, VLAN ,...); PROFINET IO-Device Ethernet/IP-konform C-PLUG Schacht</t>
  </si>
  <si>
    <t>Mehraufwand für Inbetriebnahme aufgrund Umbau im lfd. Betrieb pro Arbeitspaket</t>
  </si>
  <si>
    <t>Prüfung bestehender Kabelbeschilderung pro Arbeitspaket</t>
  </si>
  <si>
    <t>SIMATIC S7-1500, CP 1542-5 – oder gleichwertig</t>
  </si>
  <si>
    <t>Kommunikationsprozessor CP 1542-5 zum Anschluss von SIMATIC S7-1500 an PROFIBUS-DP, DPV1-Master oder DP-Slave, S7- und PG/OP-Kommunikation, Uhrzeitsynchronisation, Diagnose, kleineres Mengengerüst</t>
  </si>
  <si>
    <t>SIMATIC ET200SP, AI 4xU/I ST 1 – oder gleichwertig</t>
  </si>
  <si>
    <t xml:space="preserve">AI-Modul 2-wire Standard, VPE 1 SIMATIC ET 200SP, analoges Eingangsmodul, AI 4XU/I 2-Wire Standard, Verpackungsmenge: 1 Stück, passend für BU-Typ A0, A1, Farbcode CC03, Modul-Diagnose, 16 Bit, +/-0,3% </t>
  </si>
  <si>
    <t>SIMANTIC ET200SP AI 4xRTD/TC  HF 1– oder gleichwertig</t>
  </si>
  <si>
    <t xml:space="preserve">AI-Modul 2-/3-/4-wire HF, VPE 1 SIMATIC ET 200SP, analoges Eingangsmodul, AI 4xRTD/TC High Feature, passend für BU-Typ A0, A1, Farbcode CC00, Kanal-Diagnose, 16Bit, +/-0,1%, 2-/3-/4-Wire </t>
  </si>
  <si>
    <t>SIMANTIC ET200SP DQ AQ 4xU/I ST 1– oder gleichwertig</t>
  </si>
  <si>
    <t xml:space="preserve">AQ-Modul Standard, VPE 1 SIMATIC ET 200SP, analoges Ausgangsmodul, AQ 2x U/I High Feature passend für BU-Typ A0, A1, Farbcode CC00, Kanal-Diagnose, 16 Bit, +/-0,1% </t>
  </si>
  <si>
    <t>S7-1500 HLK Runtime-Lizenz groß für CPUs ab 1515
Runtimelizenz für eine SIMATIC S7-1500 HLK mit CPU 1515 bis 1518, Engineering über TIA Portal CFC und Erweiterungspaket HLK, wird pro CPU 1x benötigt</t>
  </si>
  <si>
    <t>SIMATIC STEP 7 CFC Runtime Lizenz pro CPU – oder gleichwertig</t>
  </si>
  <si>
    <t>Gesamt-Projektierung, Koordination und -dokumentation</t>
  </si>
  <si>
    <t>Projektierung, Planung und Auslegung</t>
  </si>
  <si>
    <t>in divers. Schaltschränken</t>
  </si>
  <si>
    <t>neuer Kopfstation und diversen Schaltschränken</t>
  </si>
  <si>
    <t xml:space="preserve">bei Bedarf an diversen Schaltschränken  </t>
  </si>
  <si>
    <t>bei Bedarf an diversen Schaltschränken, beinhaltet ebenfalls die Anpassung bestehender Grafiken</t>
  </si>
  <si>
    <t xml:space="preserve">Eingangsspannung DC 24 V; einstellbar 1 # 8 A; Meldekontakt </t>
  </si>
  <si>
    <t>Anpassung und Auslegung Zuordnungsliste, Anpassung Geberliste
Überarbeitung Funktionsbeschreibung, Auslegung AG Aufbau, Planerstellung für Netzwerktopologie Profibus/ Netzwerk, bei Bedarf Projektierung diverser Schaltschränke</t>
  </si>
  <si>
    <t>Prüfung bestehender Programmierungen und Optimierung aktueller Regelstrategie, Programmier-, Dokumentationsaufwand in diversen Schaltschränken
Abrechnung erfolgt nach tatsächlich erbrachten Aufwand</t>
  </si>
  <si>
    <t>bei Bedarf in diversen Schaltschränken bestehend aus:  
- Abgleich mit dem Stromlaufplan 
- Erstellen notwendiger neuer Schilder 
- Reviosion im Stromlaufplan</t>
  </si>
  <si>
    <t>AGAG-Kopplung für Kommunikationsaustausch je Kopplung</t>
  </si>
  <si>
    <t>AI-Modul 2-wire Standard, VPE 1 SIMATIC ET 200SP, analoges Eingangsmodul, AI 4XU/I 2-Wire Standard, Verpackungsmenge: 1 Stück, passend für BU-Typ A0, A1, Farbcode CC03, Modul-Diagnose, 16 Bit, +/-0,3%</t>
  </si>
  <si>
    <t>SIMANTIC ET200SP AI 4xRTD/TC HF 1 – oder gleichwertig</t>
  </si>
  <si>
    <t>AI-Modul 2-/3-/4-wire HF, VPE 1 SIMATIC ET 200SP, analoges Eingangsmodul, AI 4xRTD/TC High Feature, passend für BU-Typ A0, A1, Farbcode CC00, Kanal-Diagnose, 16Bit, +/-0,1%, 2-/3-/4-Wire</t>
  </si>
  <si>
    <t>SIMANTIC ET200SP DQ AQ 4xU/I ST 1 – oder gleichwertig</t>
  </si>
  <si>
    <t>AQ-Modul Standard, VPE 1 SIMATIC ET 200SP, analoges Ausgangsmodul, AQ 2x U/I High Feature passend für BU-Typ A0, A1, Farbcode CC00, Kanal-Diagnose, 16 Bit, +/-0,1%</t>
  </si>
  <si>
    <t>SIMATIC STEP 7 CFC Runtime Lizenz pro CPU, unbegrenzte Objekte
SIMATIC STEP 7 CFC V17.0, Runtime CPU, (unbegrenzte Anzahl Objekte), Software, Certificate of License Download Single License für 1 CPU, R-SW, ohne SW, ohne Doku, Klasse A, 2-Sprachig (D, E), ablauffähig unter WIN 10 LTSC 2019 WIN Server 2019 Referenz-HW: PCS 7 IPC Bundle</t>
  </si>
  <si>
    <r>
      <t xml:space="preserve">Für </t>
    </r>
    <r>
      <rPr>
        <u/>
        <sz val="11"/>
        <color theme="1"/>
        <rFont val="Calibri"/>
        <family val="2"/>
        <scheme val="minor"/>
      </rPr>
      <t>alle gelieferten und eingebauten Geräte</t>
    </r>
    <r>
      <rPr>
        <sz val="11"/>
        <color theme="1"/>
        <rFont val="Calibri"/>
        <family val="2"/>
        <scheme val="minor"/>
      </rPr>
      <t xml:space="preserve"> sind die technischen Datenblätter, Herstellerunterlagen, Konformitäts-/Zulassungsnachweise und erforderlichen Dokumentationsunterlagen mit der Projektdokumentation zu übergeben. Einzubeziehen sind insbesondere Bestands-/Revisionsunterlagen der bearbeiteten Schaltschrank- und Automationskomponenten sowie die zugehörigen technischen Unterlagen.</t>
    </r>
  </si>
  <si>
    <t>PSC</t>
  </si>
  <si>
    <t>Mehraufwand ist vorab dem AG anzuzeigen und von diesem freizugeben, ohne schriftliche Freigabe des angezeigten Mehraufwandes vorab, erfolgt keine Abrechnung. Der AG geht von max. 10 Std. Mehraufwand aus</t>
  </si>
  <si>
    <t>Stundenverrechnungssatz Obermonteur</t>
  </si>
  <si>
    <t>Stundenverrechnungssatz Fachmonteur</t>
  </si>
  <si>
    <t>Leistung beinhaltet das fachgerechte Verlegen, Anklemmen und Rückbauen bauseits bereitgestellter Kabel. Inkl. Teilnahme an Besprechungen sowie deren Vor- und Nachbereitung. Die Abrechnung erfolgt auf Nachweis je erbrachter Stunde.</t>
  </si>
  <si>
    <t>Meter</t>
  </si>
  <si>
    <t>Datensteuerleitung, halogenfrei, – oder gleichwertig</t>
  </si>
  <si>
    <t>SUPER-PAAR-TRONIC-340-C-PUR grau – oder gleichwertig</t>
  </si>
  <si>
    <t xml:space="preserve">Fachgerechte Verlegung auf Bestandstrasse. </t>
  </si>
  <si>
    <t xml:space="preserve">geschirmt 2x2x0,5mm² Fachgerechte Verlegung sowie Anschluss auf Bestandstrasse. 1.546,00 </t>
  </si>
  <si>
    <t>geschirmt 4x2x0,5mm² Fachgerechte Verlegung sowie Anschluss auf Bestandstrasse.</t>
  </si>
  <si>
    <t xml:space="preserve">SIMATIC ET200SP, AI 4xRTD/TC HF 1 
AI-Modul 2-/3-/4-wire HF, VPE 1         
SIMATIC ET 200SP, analoges
Eingangsmodul, AI 4xRTD/TC High Feature, passend für BU-Typ A0, A1, Farbcode
CC00, Kanal-Diagnose, 16Bit, +/-0,1%, 2-/3-/4-Wire  </t>
  </si>
  <si>
    <t xml:space="preserve">SIMATIC ET200SP, AQ 4xU/I ST 1 AQ-Modul Standard, VPE 1                
SIMATIC ET 200SP, analoges Ausgangsmodul, AQ 2x U/I High Feature
passend für BU-Typ A0, A1, Farbcode
CC00, Kanal-Diagnose, 16 Bit, +/-0,1% *Eventualposition* </t>
  </si>
  <si>
    <t>SITOP PSU8200 24 V/20 A GEREGELTE STROMVERSORGUNG EINGANG: 3 AC 400-500 V 
AUSGANG: DC 24 V/20 A *Eventualposition*</t>
  </si>
  <si>
    <t>SIMATIC HMI MTP1500, Unified Comfort Panel
Touchbedienung, 15,6" Widescreen TFT-Display
SIMATIC HMI MTP1500, Unified Comfort Panel, Touchbedienung, 15,6" Widescreen-TFT-Display, 16 MIO Farben, PROFINET Schnittstelle, projektierbar ab WinCC Unified Comfort V16, enthält Open Source SW, die unentgeltlich überlassen wird; siehe beiliegende DVD.
Das Gerät in der genannten Ausführung bzw. mit den genannten technischen Mindestmerkmalen anzubieten. Ein technisch gleichwertiges Gerät ist zulässig. Die Gleichwertigkeit ist durch den Bieter anhand von Datenblättern und technischen Unterlagen nachzuweisen.</t>
  </si>
  <si>
    <t>SITOP PSU8200 24 V/20 A GEREGELTE STROMVERSORGUNG EINGANG: 3 AC 400-500 V AUSGANG: DC 24 V/20 A Das Gerät in der genannten Ausführung bzw. mit den genannten technischen Mindestmerkmalen anzubieten. Ein technisch gleichwertiges Gerät ist zulässig. Die Gleichwertigkeit ist durch den Bieter anhand von Datenblättern und technischen Unterlagen nachzuweisen.</t>
  </si>
  <si>
    <t xml:space="preserve">PROFINET Interface-Modul IM 155-6 PN ST, max. 32 Peripheriemodule, und 16 ET 200AL Module, Multi Hot SWAP, optionale PN-Zugentlastung, PN Security Class 1, Bundle besteht aus: Interface-Modul (6ES7155-6AU02-0BN0 Server-Modul (6ES7193-6PA00-0AA0), SIMATIC Busadapter BA 2x RJ45 (6ES7193-6AR00-0AA0). </t>
  </si>
  <si>
    <t>SIMATIC ET200SP, DQ 16xDC 24V/0,5A
DQ-Modul Standard, VPE 1
SIMATIC ET 200SP, Digitales Ausgangsmodul, DQ 16x 24V DC/0,5A Standard, Source Output (PNP,P-schaltend) Verpackungseinheit: 1 Stück, passend für BU-Typ A0, Farbcode CC00, Ersatzwertausgabe, Modul-Diagnose für: Kurzschluss nach L+ und M, Drahtbruch, Versorgungsspannung</t>
  </si>
  <si>
    <t>SIMATIC ET200SP, AI 4xU/I ST 1
AI-Modul 2-wire Standard, VPE 1
SIMATIC ET 200SP, analoges Eingangsmodul, AI 4XU/I 2-Wire Standard, Verpackungsmenge: 1 Stück, passend für BU-Typ A0, A1, Farbcode CC03, Modul-Diagnose, 16 Bit, +/-0,3%
Das Gerät in der genannten Ausführung bzw. mit den genannten technischen Mindestmerkmalen anzubieten. Ein technisch gleichwertiges Gerät ist zulässig. Die Gleichwertigkeit ist durch den Bieter anhand von Datenblättern und technischen Unterlagen nachzuweisen.</t>
  </si>
  <si>
    <t>SIMATIC ET200SP, AQ 4xU/I ST 1
AQ-Modul Standard, VPE 1
SIMATIC ET 200SP, analoges Ausgangsmodul, AQ 2x U/I High Feature passend für BU-Typ A0, A1, Farbcode CC00, Kanal-Diagnose, 16 Bit, +/-0,1%</t>
  </si>
  <si>
    <t xml:space="preserve">35mm, Länge 530mm, für 600mm-Schränke SIMATIC, NORMPROFILSCHIENE 35MM, LAENGE 530MM FUER 600MM-SCHRÄNKE. </t>
  </si>
  <si>
    <t xml:space="preserve">Phasenüberwachung Janitza UMG96RM-PN. </t>
  </si>
  <si>
    <t>Anschluss von SIMATIC S7-1500</t>
  </si>
  <si>
    <t>Eingangsspannung DC 24 V; einstellbar 1 # 8 A; Meldekontakt nur DDC Feld</t>
  </si>
  <si>
    <t>AGAG-Kopplung für Kommunikations- 
austausch je Kopplung</t>
  </si>
  <si>
    <t>Die Abrechnung dieser Position erfolgt lediglich für unvorhergesehene Arbeiten nach Zeit und Aufwand zu dem genannten Stundensatz. Bemerkung zu 1:1 Test Schaltschrank: Nur im Schrank von DDC bis Klemme.</t>
  </si>
  <si>
    <t>allg. Projektkosten</t>
  </si>
  <si>
    <t>Neue Kopfstation KP.Uxx</t>
  </si>
  <si>
    <t>Anpassung KP.U80</t>
  </si>
  <si>
    <t>Anpassung KP.U81</t>
  </si>
  <si>
    <t>Anpassung KP.U83</t>
  </si>
  <si>
    <t>Anpassung KP.U84</t>
  </si>
  <si>
    <t>Anpassung KP.U86</t>
  </si>
  <si>
    <t>Anpassung LA.U88</t>
  </si>
  <si>
    <t xml:space="preserve">Projektkosten gesamt </t>
  </si>
  <si>
    <t>Gesamtkosten "allg. Projektkosten"</t>
  </si>
  <si>
    <t>Gesamtkosten "Neue Kopfstation KP.Uxx"</t>
  </si>
  <si>
    <t>Gesamtkosten "Anpassung KP.U80"</t>
  </si>
  <si>
    <t>Gesamtkosten "Anpassung KP.U81"</t>
  </si>
  <si>
    <t>Gesamtkosten "Anpassung KP.U83"</t>
  </si>
  <si>
    <t>Gesamtkosten "Anpassung KP.U84"</t>
  </si>
  <si>
    <t>Gesamtkosten "Anpassung KP.U86"</t>
  </si>
  <si>
    <t>Gesamtkosten "Anpassung LA.U88"</t>
  </si>
  <si>
    <r>
      <t xml:space="preserve">Ausschreibung </t>
    </r>
    <r>
      <rPr>
        <b/>
        <sz val="11"/>
        <rFont val="Calibri"/>
        <family val="2"/>
        <scheme val="minor"/>
      </rPr>
      <t>80/2600041001</t>
    </r>
  </si>
  <si>
    <t>Zellen füllen sich automatisch aus, wenn die Grau-hinterlegten Zellen in den nachfolgenden Reitern befüllt worden sind.</t>
  </si>
  <si>
    <r>
      <t>Ausschreibung 80</t>
    </r>
    <r>
      <rPr>
        <b/>
        <sz val="11"/>
        <rFont val="Calibri"/>
        <family val="2"/>
        <scheme val="minor"/>
      </rPr>
      <t>/2600041001</t>
    </r>
  </si>
  <si>
    <r>
      <t>Ausschreibung 8</t>
    </r>
    <r>
      <rPr>
        <b/>
        <sz val="11"/>
        <rFont val="Calibri"/>
        <family val="2"/>
        <scheme val="minor"/>
      </rPr>
      <t>0/2600041001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</si>
</sst>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2"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b/>
      <sz val="9"/>
      <color theme="1"/>
      <name val="Arial"/>
      <family val="2"/>
    </font>
    <font>
      <sz val="11"/>
      <color rgb="FF0070C0"/>
      <name val="Calibri"/>
      <family val="2"/>
      <scheme val="minor"/>
    </font>
    <font>
      <sz val="11"/>
      <color theme="1"/>
      <name val="Calibri"/>
      <family val="2"/>
    </font>
    <font>
      <u/>
      <sz val="11"/>
      <color theme="1"/>
      <name val="Calibri"/>
      <family val="2"/>
      <scheme val="minor"/>
    </font>
    <font>
      <sz val="8"/>
      <name val="Calibri"/>
      <family val="2"/>
      <scheme val="minor"/>
    </font>
    <font>
      <sz val="11"/>
      <name val="Calibri"/>
      <family val="2"/>
      <scheme val="minor"/>
    </font>
    <font>
      <sz val="11"/>
      <color theme="1"/>
      <name val="Calibri"/>
      <family val="2"/>
      <scheme val="minor"/>
    </font>
    <font>
      <b/>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2" tint="-9.9978637043366805E-2"/>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10" fillId="0" borderId="0" applyFont="0" applyFill="0" applyBorder="0" applyAlignment="0" applyProtection="0"/>
  </cellStyleXfs>
  <cellXfs count="126">
    <xf numFmtId="0" fontId="0" fillId="0" borderId="0" xfId="0"/>
    <xf numFmtId="0" fontId="0" fillId="0" borderId="0" xfId="0" applyAlignment="1">
      <alignment horizontal="left" vertical="top"/>
    </xf>
    <xf numFmtId="0" fontId="2" fillId="0" borderId="0" xfId="0" applyFont="1"/>
    <xf numFmtId="0" fontId="0" fillId="0" borderId="6" xfId="0" applyBorder="1" applyAlignment="1">
      <alignment horizontal="left" vertical="top"/>
    </xf>
    <xf numFmtId="0" fontId="2" fillId="0" borderId="6" xfId="0" applyFont="1" applyBorder="1" applyAlignment="1">
      <alignment horizontal="left" vertical="top" wrapText="1"/>
    </xf>
    <xf numFmtId="0" fontId="0" fillId="0" borderId="6" xfId="0" applyBorder="1" applyAlignment="1">
      <alignment wrapText="1"/>
    </xf>
    <xf numFmtId="0" fontId="4" fillId="0" borderId="6" xfId="0" applyFont="1" applyBorder="1" applyAlignment="1">
      <alignment horizontal="left" vertical="top" wrapText="1"/>
    </xf>
    <xf numFmtId="0" fontId="2" fillId="0" borderId="6" xfId="0" applyFont="1" applyFill="1" applyBorder="1" applyAlignment="1">
      <alignment horizontal="left" vertical="top" wrapText="1"/>
    </xf>
    <xf numFmtId="0" fontId="2" fillId="0" borderId="7" xfId="0" applyFont="1" applyBorder="1"/>
    <xf numFmtId="0" fontId="2" fillId="0" borderId="8" xfId="0" applyFont="1" applyBorder="1"/>
    <xf numFmtId="0" fontId="2" fillId="0" borderId="9" xfId="0" applyFont="1" applyBorder="1"/>
    <xf numFmtId="0" fontId="0" fillId="0" borderId="10"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2" fillId="0" borderId="13" xfId="0" applyFont="1" applyFill="1" applyBorder="1" applyAlignment="1">
      <alignment horizontal="left" vertical="top" wrapText="1"/>
    </xf>
    <xf numFmtId="0" fontId="0" fillId="0" borderId="13" xfId="0" applyBorder="1" applyAlignment="1">
      <alignment wrapText="1"/>
    </xf>
    <xf numFmtId="0" fontId="0" fillId="0" borderId="6" xfId="0" applyBorder="1" applyAlignment="1">
      <alignment vertical="top" wrapText="1"/>
    </xf>
    <xf numFmtId="0" fontId="0" fillId="0" borderId="6" xfId="0" applyFill="1" applyBorder="1" applyAlignment="1">
      <alignment horizontal="left" vertical="top"/>
    </xf>
    <xf numFmtId="0" fontId="0" fillId="0" borderId="6" xfId="0" applyFill="1" applyBorder="1" applyAlignment="1">
      <alignment wrapText="1"/>
    </xf>
    <xf numFmtId="0" fontId="2" fillId="0" borderId="6" xfId="0" applyFont="1" applyBorder="1" applyAlignment="1">
      <alignment vertical="top" wrapText="1"/>
    </xf>
    <xf numFmtId="0" fontId="2" fillId="0" borderId="6" xfId="0" applyFont="1" applyBorder="1" applyAlignment="1">
      <alignment wrapText="1"/>
    </xf>
    <xf numFmtId="0" fontId="0" fillId="0" borderId="6" xfId="0" applyFill="1" applyBorder="1" applyAlignment="1">
      <alignment vertical="top" wrapText="1"/>
    </xf>
    <xf numFmtId="0" fontId="2" fillId="0" borderId="6" xfId="0" applyFont="1" applyFill="1" applyBorder="1" applyAlignment="1">
      <alignment wrapText="1"/>
    </xf>
    <xf numFmtId="0" fontId="0" fillId="0" borderId="6" xfId="0" applyBorder="1" applyAlignment="1">
      <alignment vertical="top"/>
    </xf>
    <xf numFmtId="0" fontId="2" fillId="0" borderId="6" xfId="0" applyFont="1" applyFill="1" applyBorder="1" applyAlignment="1">
      <alignment vertical="top" wrapText="1"/>
    </xf>
    <xf numFmtId="0" fontId="0" fillId="0" borderId="13" xfId="0" applyFill="1" applyBorder="1" applyAlignment="1">
      <alignment horizontal="left" vertical="top"/>
    </xf>
    <xf numFmtId="0" fontId="2" fillId="0" borderId="13" xfId="0" applyFont="1" applyFill="1" applyBorder="1" applyAlignment="1">
      <alignment vertical="top" wrapText="1"/>
    </xf>
    <xf numFmtId="0" fontId="1" fillId="0" borderId="0" xfId="0" applyFont="1" applyAlignment="1">
      <alignment horizontal="center" wrapText="1"/>
    </xf>
    <xf numFmtId="0" fontId="6" fillId="0" borderId="6" xfId="0" applyFont="1" applyBorder="1" applyAlignment="1">
      <alignment wrapText="1"/>
    </xf>
    <xf numFmtId="0" fontId="0" fillId="0" borderId="15" xfId="0" applyBorder="1" applyAlignment="1">
      <alignment horizontal="left" vertical="top"/>
    </xf>
    <xf numFmtId="0" fontId="0" fillId="0" borderId="16" xfId="0" applyBorder="1" applyAlignment="1">
      <alignment horizontal="left" vertical="top"/>
    </xf>
    <xf numFmtId="0" fontId="0" fillId="0" borderId="16" xfId="0" applyBorder="1" applyAlignment="1">
      <alignment wrapText="1"/>
    </xf>
    <xf numFmtId="0" fontId="0" fillId="0" borderId="16" xfId="0" applyBorder="1"/>
    <xf numFmtId="0" fontId="1" fillId="0" borderId="0" xfId="0" applyFont="1" applyBorder="1" applyAlignment="1">
      <alignment horizontal="center" wrapText="1"/>
    </xf>
    <xf numFmtId="0" fontId="0" fillId="0" borderId="0" xfId="0" applyFill="1"/>
    <xf numFmtId="0" fontId="2" fillId="0" borderId="16"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6" xfId="0" applyFont="1" applyFill="1" applyBorder="1" applyAlignment="1">
      <alignment vertical="top" wrapText="1"/>
    </xf>
    <xf numFmtId="0" fontId="2" fillId="2" borderId="6" xfId="0" applyFont="1" applyFill="1" applyBorder="1" applyAlignment="1">
      <alignment wrapText="1"/>
    </xf>
    <xf numFmtId="0" fontId="2" fillId="0" borderId="19" xfId="0" applyFont="1" applyBorder="1" applyAlignment="1">
      <alignment vertical="top" wrapText="1"/>
    </xf>
    <xf numFmtId="0" fontId="0" fillId="0" borderId="19" xfId="0" applyFont="1" applyBorder="1" applyAlignment="1">
      <alignment wrapText="1"/>
    </xf>
    <xf numFmtId="0" fontId="9" fillId="2" borderId="6" xfId="0" applyFont="1" applyFill="1" applyBorder="1" applyAlignment="1">
      <alignment wrapText="1"/>
    </xf>
    <xf numFmtId="0" fontId="0" fillId="0" borderId="18" xfId="0" applyFont="1" applyBorder="1" applyAlignment="1">
      <alignment vertical="top" wrapText="1"/>
    </xf>
    <xf numFmtId="0" fontId="0" fillId="0" borderId="10" xfId="0" applyFont="1" applyBorder="1" applyAlignment="1">
      <alignment horizontal="left" vertical="top" wrapText="1"/>
    </xf>
    <xf numFmtId="0" fontId="0" fillId="0" borderId="10" xfId="0" applyFont="1" applyBorder="1" applyAlignment="1">
      <alignment horizontal="left" vertical="top"/>
    </xf>
    <xf numFmtId="0" fontId="0" fillId="0" borderId="12" xfId="0" applyFont="1" applyBorder="1" applyAlignment="1">
      <alignment horizontal="left" vertical="top"/>
    </xf>
    <xf numFmtId="0" fontId="0" fillId="0" borderId="0" xfId="0" applyFont="1"/>
    <xf numFmtId="0" fontId="0" fillId="0" borderId="19" xfId="0" applyFont="1" applyBorder="1" applyAlignment="1">
      <alignment vertical="top" wrapText="1"/>
    </xf>
    <xf numFmtId="0" fontId="0" fillId="0" borderId="6" xfId="0" applyFont="1" applyBorder="1" applyAlignment="1">
      <alignment horizontal="left" vertical="top" wrapText="1"/>
    </xf>
    <xf numFmtId="0" fontId="0" fillId="0" borderId="6" xfId="0" applyFont="1" applyBorder="1" applyAlignment="1">
      <alignment horizontal="left" vertical="top"/>
    </xf>
    <xf numFmtId="0" fontId="0" fillId="0" borderId="6" xfId="0" applyFont="1" applyFill="1" applyBorder="1" applyAlignment="1">
      <alignment horizontal="left" vertical="top"/>
    </xf>
    <xf numFmtId="0" fontId="0" fillId="2" borderId="6" xfId="0" applyFont="1" applyFill="1" applyBorder="1" applyAlignment="1">
      <alignment horizontal="left" vertical="top"/>
    </xf>
    <xf numFmtId="0" fontId="2" fillId="2" borderId="16" xfId="0" applyFont="1" applyFill="1" applyBorder="1" applyAlignment="1">
      <alignment horizontal="left" vertical="top" wrapText="1"/>
    </xf>
    <xf numFmtId="0" fontId="2" fillId="0" borderId="13" xfId="0" applyFont="1" applyBorder="1" applyAlignment="1">
      <alignment wrapText="1"/>
    </xf>
    <xf numFmtId="0" fontId="9" fillId="0" borderId="6" xfId="0" applyFont="1" applyBorder="1" applyAlignment="1">
      <alignment vertical="top" wrapText="1"/>
    </xf>
    <xf numFmtId="0" fontId="9" fillId="0" borderId="6" xfId="0" applyFont="1" applyBorder="1" applyAlignment="1">
      <alignment horizontal="left" vertical="top"/>
    </xf>
    <xf numFmtId="0" fontId="3" fillId="2" borderId="0" xfId="0" applyFont="1" applyFill="1" applyBorder="1" applyAlignment="1">
      <alignment horizontal="center" wrapText="1"/>
    </xf>
    <xf numFmtId="0" fontId="9" fillId="0" borderId="16" xfId="0" applyFont="1" applyBorder="1" applyAlignment="1">
      <alignment vertical="top" wrapText="1"/>
    </xf>
    <xf numFmtId="0" fontId="0" fillId="0" borderId="22" xfId="0" applyBorder="1" applyAlignment="1">
      <alignment horizontal="left" vertical="top"/>
    </xf>
    <xf numFmtId="0" fontId="0" fillId="0" borderId="23" xfId="0" applyBorder="1" applyAlignment="1">
      <alignment wrapText="1"/>
    </xf>
    <xf numFmtId="0" fontId="2" fillId="0" borderId="19" xfId="0" applyFont="1" applyFill="1" applyBorder="1" applyAlignment="1">
      <alignment horizontal="left" vertical="top" wrapText="1"/>
    </xf>
    <xf numFmtId="0" fontId="2" fillId="0" borderId="21" xfId="0" applyFont="1" applyFill="1" applyBorder="1" applyAlignment="1">
      <alignment horizontal="left" vertical="top" wrapText="1"/>
    </xf>
    <xf numFmtId="0" fontId="0" fillId="0" borderId="16" xfId="0" applyBorder="1" applyAlignment="1">
      <alignment vertical="top" wrapText="1"/>
    </xf>
    <xf numFmtId="0" fontId="1" fillId="0" borderId="0" xfId="0" applyFont="1" applyAlignment="1">
      <alignment wrapText="1"/>
    </xf>
    <xf numFmtId="44" fontId="0" fillId="5" borderId="25" xfId="0" applyNumberFormat="1" applyFill="1" applyBorder="1" applyAlignment="1"/>
    <xf numFmtId="0" fontId="0" fillId="5" borderId="21" xfId="0" applyFill="1" applyBorder="1" applyAlignment="1">
      <alignment vertical="center"/>
    </xf>
    <xf numFmtId="44" fontId="0" fillId="5" borderId="26" xfId="0" applyNumberFormat="1" applyFill="1" applyBorder="1" applyAlignment="1"/>
    <xf numFmtId="0" fontId="2" fillId="5" borderId="21" xfId="0" applyFont="1" applyFill="1" applyBorder="1" applyAlignment="1">
      <alignment vertical="center"/>
    </xf>
    <xf numFmtId="44" fontId="2" fillId="5" borderId="26" xfId="1" applyFont="1" applyFill="1" applyBorder="1" applyAlignment="1"/>
    <xf numFmtId="44" fontId="2" fillId="5" borderId="25" xfId="1" applyFont="1" applyFill="1" applyBorder="1" applyAlignment="1"/>
    <xf numFmtId="0" fontId="2" fillId="5" borderId="26" xfId="0" applyFont="1" applyFill="1" applyBorder="1" applyAlignment="1">
      <alignment vertical="center"/>
    </xf>
    <xf numFmtId="44" fontId="2" fillId="5" borderId="28" xfId="1" applyFont="1" applyFill="1" applyBorder="1" applyAlignment="1"/>
    <xf numFmtId="0" fontId="0" fillId="0" borderId="18" xfId="0" applyBorder="1" applyAlignment="1">
      <alignment horizontal="left" vertical="top"/>
    </xf>
    <xf numFmtId="0" fontId="2" fillId="0" borderId="19" xfId="0" applyFont="1" applyBorder="1" applyAlignment="1">
      <alignment horizontal="left" vertical="top" wrapText="1"/>
    </xf>
    <xf numFmtId="0" fontId="2" fillId="0" borderId="24" xfId="0" applyFont="1" applyBorder="1"/>
    <xf numFmtId="0" fontId="2" fillId="0" borderId="29" xfId="0" applyFont="1" applyBorder="1"/>
    <xf numFmtId="0" fontId="2" fillId="0" borderId="16" xfId="0" applyFont="1" applyBorder="1" applyAlignment="1">
      <alignment horizontal="left" vertical="top" wrapText="1"/>
    </xf>
    <xf numFmtId="44" fontId="10" fillId="3" borderId="8" xfId="1" applyFont="1" applyFill="1" applyBorder="1" applyAlignment="1">
      <alignment horizontal="center"/>
    </xf>
    <xf numFmtId="44" fontId="10" fillId="3" borderId="9" xfId="1" applyFont="1" applyFill="1" applyBorder="1" applyAlignment="1">
      <alignment horizontal="center"/>
    </xf>
    <xf numFmtId="44" fontId="10" fillId="3" borderId="13" xfId="1" applyFont="1" applyFill="1" applyBorder="1" applyAlignment="1">
      <alignment horizontal="center"/>
    </xf>
    <xf numFmtId="44" fontId="10" fillId="3" borderId="14" xfId="1" applyFont="1" applyFill="1" applyBorder="1" applyAlignment="1">
      <alignment horizont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5" fillId="0" borderId="31" xfId="0" applyFont="1" applyBorder="1" applyAlignment="1">
      <alignment horizontal="center" wrapText="1"/>
    </xf>
    <xf numFmtId="0" fontId="5" fillId="0" borderId="32" xfId="0" applyFont="1" applyBorder="1" applyAlignment="1">
      <alignment horizontal="center" wrapText="1"/>
    </xf>
    <xf numFmtId="0" fontId="5" fillId="0" borderId="33" xfId="0" applyFont="1" applyBorder="1" applyAlignment="1">
      <alignment horizontal="center" wrapText="1"/>
    </xf>
    <xf numFmtId="0" fontId="2" fillId="0" borderId="29" xfId="0" applyFont="1" applyBorder="1" applyAlignment="1">
      <alignment horizontal="center"/>
    </xf>
    <xf numFmtId="0" fontId="2" fillId="0" borderId="30" xfId="0" applyFont="1" applyBorder="1" applyAlignment="1">
      <alignment horizontal="center"/>
    </xf>
    <xf numFmtId="44" fontId="0" fillId="2" borderId="19" xfId="0" applyNumberFormat="1" applyFill="1" applyBorder="1" applyAlignment="1">
      <alignment horizontal="center"/>
    </xf>
    <xf numFmtId="44" fontId="0" fillId="2" borderId="20" xfId="0" applyNumberFormat="1" applyFill="1" applyBorder="1" applyAlignment="1">
      <alignment horizontal="center"/>
    </xf>
    <xf numFmtId="44" fontId="0" fillId="2" borderId="6" xfId="0" applyNumberFormat="1" applyFill="1" applyBorder="1" applyAlignment="1">
      <alignment horizontal="center"/>
    </xf>
    <xf numFmtId="0" fontId="0" fillId="2" borderId="11" xfId="0" applyFill="1" applyBorder="1" applyAlignment="1">
      <alignment horizontal="center"/>
    </xf>
    <xf numFmtId="44" fontId="0" fillId="2" borderId="16" xfId="0" applyNumberFormat="1" applyFill="1" applyBorder="1" applyAlignment="1">
      <alignment horizontal="center"/>
    </xf>
    <xf numFmtId="0" fontId="0" fillId="2" borderId="17" xfId="0" applyFill="1" applyBorder="1" applyAlignment="1">
      <alignment horizontal="center"/>
    </xf>
    <xf numFmtId="0" fontId="1" fillId="0" borderId="0" xfId="0" applyFont="1" applyBorder="1" applyAlignment="1">
      <alignment horizontal="left" vertical="top" wrapText="1"/>
    </xf>
    <xf numFmtId="0" fontId="3" fillId="2" borderId="0" xfId="0" applyFont="1" applyFill="1" applyBorder="1" applyAlignment="1">
      <alignment horizontal="center" wrapText="1"/>
    </xf>
    <xf numFmtId="0" fontId="5" fillId="0" borderId="4" xfId="0" applyFont="1" applyBorder="1" applyAlignment="1">
      <alignment horizontal="left" wrapText="1"/>
    </xf>
    <xf numFmtId="0" fontId="2" fillId="0" borderId="0" xfId="0" applyFont="1" applyBorder="1" applyAlignment="1">
      <alignment horizontal="left" wrapText="1"/>
    </xf>
    <xf numFmtId="0" fontId="2" fillId="0" borderId="5" xfId="0" applyFont="1" applyBorder="1" applyAlignment="1">
      <alignment horizontal="left" wrapText="1"/>
    </xf>
    <xf numFmtId="0" fontId="1" fillId="0" borderId="0" xfId="0" applyFont="1" applyBorder="1" applyAlignment="1">
      <alignment horizontal="center" wrapText="1"/>
    </xf>
    <xf numFmtId="0" fontId="1" fillId="0" borderId="0" xfId="0" applyFont="1" applyAlignment="1">
      <alignment horizontal="center" wrapText="1"/>
    </xf>
    <xf numFmtId="0" fontId="0" fillId="2" borderId="0" xfId="0" applyFill="1" applyAlignment="1">
      <alignment horizontal="center" wrapText="1"/>
    </xf>
    <xf numFmtId="0" fontId="1" fillId="2" borderId="4" xfId="0" applyFont="1" applyFill="1" applyBorder="1" applyAlignment="1">
      <alignment horizontal="left" wrapText="1"/>
    </xf>
    <xf numFmtId="0" fontId="1" fillId="2" borderId="0" xfId="0" applyFont="1" applyFill="1" applyBorder="1" applyAlignment="1">
      <alignment horizontal="left" wrapText="1"/>
    </xf>
    <xf numFmtId="0" fontId="3" fillId="2" borderId="4" xfId="0" applyFont="1" applyFill="1" applyBorder="1" applyAlignment="1">
      <alignment horizontal="center" wrapText="1"/>
    </xf>
    <xf numFmtId="0" fontId="1" fillId="0" borderId="0" xfId="0" applyFont="1" applyAlignment="1">
      <alignment horizontal="center"/>
    </xf>
    <xf numFmtId="0" fontId="3" fillId="2" borderId="0" xfId="0" applyFont="1" applyFill="1" applyBorder="1" applyAlignment="1">
      <alignment horizontal="center" vertical="top" wrapText="1"/>
    </xf>
    <xf numFmtId="0" fontId="3" fillId="2" borderId="4" xfId="0" applyFont="1" applyFill="1" applyBorder="1" applyAlignment="1">
      <alignment horizontal="center" vertical="top" wrapText="1"/>
    </xf>
    <xf numFmtId="44" fontId="0" fillId="0" borderId="11" xfId="1" applyFont="1" applyFill="1" applyBorder="1"/>
    <xf numFmtId="44" fontId="0" fillId="0" borderId="17" xfId="1" applyFont="1" applyFill="1" applyBorder="1"/>
    <xf numFmtId="0" fontId="0" fillId="4" borderId="6" xfId="0" applyFill="1" applyBorder="1" applyProtection="1">
      <protection locked="0"/>
    </xf>
    <xf numFmtId="0" fontId="0" fillId="4" borderId="16" xfId="0" applyFill="1" applyBorder="1" applyProtection="1">
      <protection locked="0"/>
    </xf>
    <xf numFmtId="44" fontId="2" fillId="0" borderId="20" xfId="1" applyFont="1" applyFill="1" applyBorder="1" applyAlignment="1">
      <alignment wrapText="1"/>
    </xf>
    <xf numFmtId="44" fontId="2" fillId="0" borderId="27" xfId="1" applyFont="1" applyFill="1" applyBorder="1" applyAlignment="1">
      <alignment wrapText="1"/>
    </xf>
    <xf numFmtId="0" fontId="2" fillId="4" borderId="19" xfId="0" applyFont="1" applyFill="1" applyBorder="1" applyAlignment="1" applyProtection="1">
      <alignment wrapText="1"/>
      <protection locked="0"/>
    </xf>
    <xf numFmtId="0" fontId="0" fillId="4" borderId="6" xfId="0" applyFill="1" applyBorder="1" applyAlignment="1" applyProtection="1">
      <alignment wrapText="1"/>
      <protection locked="0"/>
    </xf>
    <xf numFmtId="0" fontId="0" fillId="6" borderId="6" xfId="0" applyFill="1" applyBorder="1" applyProtection="1">
      <protection locked="0"/>
    </xf>
    <xf numFmtId="0" fontId="0" fillId="6" borderId="16" xfId="0" applyFill="1" applyBorder="1" applyProtection="1">
      <protection locked="0"/>
    </xf>
  </cellXfs>
  <cellStyles count="2">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2F2A9-E367-4D1B-8C4D-61E4B23E4202}">
  <dimension ref="A1:G17"/>
  <sheetViews>
    <sheetView workbookViewId="0">
      <selection activeCell="H7" sqref="H7"/>
    </sheetView>
  </sheetViews>
  <sheetFormatPr baseColWidth="10" defaultRowHeight="15" x14ac:dyDescent="0.25"/>
  <cols>
    <col min="1" max="1" width="3.7109375" bestFit="1" customWidth="1"/>
    <col min="2" max="2" width="59.140625" customWidth="1"/>
    <col min="3" max="3" width="12.28515625" bestFit="1" customWidth="1"/>
  </cols>
  <sheetData>
    <row r="1" spans="1:7" s="2" customFormat="1" x14ac:dyDescent="0.25">
      <c r="A1" s="85" t="s">
        <v>227</v>
      </c>
      <c r="B1" s="86"/>
      <c r="C1" s="86"/>
      <c r="D1" s="87"/>
      <c r="E1"/>
      <c r="F1"/>
      <c r="G1"/>
    </row>
    <row r="2" spans="1:7" s="2" customFormat="1" x14ac:dyDescent="0.25">
      <c r="A2" s="88" t="s">
        <v>0</v>
      </c>
      <c r="B2" s="89"/>
      <c r="C2" s="89"/>
      <c r="D2" s="90"/>
      <c r="E2"/>
      <c r="F2"/>
      <c r="G2"/>
    </row>
    <row r="3" spans="1:7" s="2" customFormat="1" ht="30" customHeight="1" thickBot="1" x14ac:dyDescent="0.3">
      <c r="A3" s="91" t="s">
        <v>228</v>
      </c>
      <c r="B3" s="92"/>
      <c r="C3" s="92"/>
      <c r="D3" s="93"/>
      <c r="E3"/>
      <c r="F3"/>
      <c r="G3"/>
    </row>
    <row r="4" spans="1:7" s="2" customFormat="1" ht="15.75" thickBot="1" x14ac:dyDescent="0.3">
      <c r="A4" s="74" t="s">
        <v>1</v>
      </c>
      <c r="B4" s="75" t="s">
        <v>4</v>
      </c>
      <c r="C4" s="94" t="s">
        <v>7</v>
      </c>
      <c r="D4" s="95"/>
    </row>
    <row r="5" spans="1:7" x14ac:dyDescent="0.25">
      <c r="A5" s="72">
        <v>1</v>
      </c>
      <c r="B5" s="73" t="s">
        <v>210</v>
      </c>
      <c r="C5" s="96">
        <f>'allg. Projektkosten'!G26</f>
        <v>0</v>
      </c>
      <c r="D5" s="97"/>
    </row>
    <row r="6" spans="1:7" x14ac:dyDescent="0.25">
      <c r="A6" s="11">
        <v>2</v>
      </c>
      <c r="B6" s="4" t="s">
        <v>211</v>
      </c>
      <c r="C6" s="98">
        <f>'Neue Kopfstation KP.Uxx'!G59</f>
        <v>0</v>
      </c>
      <c r="D6" s="99"/>
    </row>
    <row r="7" spans="1:7" x14ac:dyDescent="0.25">
      <c r="A7" s="11">
        <v>3</v>
      </c>
      <c r="B7" s="4" t="s">
        <v>212</v>
      </c>
      <c r="C7" s="98">
        <f>'Anpassung KP.U80'!G25</f>
        <v>0</v>
      </c>
      <c r="D7" s="99"/>
    </row>
    <row r="8" spans="1:7" x14ac:dyDescent="0.25">
      <c r="A8" s="11">
        <v>4</v>
      </c>
      <c r="B8" s="4" t="s">
        <v>213</v>
      </c>
      <c r="C8" s="98">
        <f>'Anpassung KP.U81'!G10</f>
        <v>0</v>
      </c>
      <c r="D8" s="99"/>
    </row>
    <row r="9" spans="1:7" x14ac:dyDescent="0.25">
      <c r="A9" s="11">
        <v>5</v>
      </c>
      <c r="B9" s="4" t="s">
        <v>214</v>
      </c>
      <c r="C9" s="98">
        <f>'Anpassung KP.U83'!G26</f>
        <v>0</v>
      </c>
      <c r="D9" s="99"/>
    </row>
    <row r="10" spans="1:7" x14ac:dyDescent="0.25">
      <c r="A10" s="11">
        <v>6</v>
      </c>
      <c r="B10" s="4" t="s">
        <v>215</v>
      </c>
      <c r="C10" s="98">
        <f>'Anpassung KP.U84'!G25</f>
        <v>0</v>
      </c>
      <c r="D10" s="99"/>
    </row>
    <row r="11" spans="1:7" x14ac:dyDescent="0.25">
      <c r="A11" s="11">
        <v>7</v>
      </c>
      <c r="B11" s="4" t="s">
        <v>216</v>
      </c>
      <c r="C11" s="98">
        <f>'Anpassung KP.U86'!G25</f>
        <v>0</v>
      </c>
      <c r="D11" s="99"/>
    </row>
    <row r="12" spans="1:7" ht="15.75" thickBot="1" x14ac:dyDescent="0.3">
      <c r="A12" s="29">
        <v>8</v>
      </c>
      <c r="B12" s="76" t="s">
        <v>217</v>
      </c>
      <c r="C12" s="100">
        <f>'Anpassung LA.U88'!G25</f>
        <v>0</v>
      </c>
      <c r="D12" s="101"/>
      <c r="E12" s="63"/>
    </row>
    <row r="13" spans="1:7" x14ac:dyDescent="0.25">
      <c r="A13" s="81" t="s">
        <v>218</v>
      </c>
      <c r="B13" s="82"/>
      <c r="C13" s="77">
        <f>SUM(C5:C12)</f>
        <v>0</v>
      </c>
      <c r="D13" s="78"/>
    </row>
    <row r="14" spans="1:7" ht="15.75" thickBot="1" x14ac:dyDescent="0.3">
      <c r="A14" s="83"/>
      <c r="B14" s="84"/>
      <c r="C14" s="79"/>
      <c r="D14" s="80"/>
    </row>
    <row r="15" spans="1:7" x14ac:dyDescent="0.25">
      <c r="A15" s="1"/>
    </row>
    <row r="16" spans="1:7" x14ac:dyDescent="0.25">
      <c r="A16" s="1"/>
    </row>
    <row r="17" spans="1:1" x14ac:dyDescent="0.25">
      <c r="A17" s="1"/>
    </row>
  </sheetData>
  <sheetProtection algorithmName="SHA-512" hashValue="J5iylax1lQ5uiujEQuv+Nxaa2qkhhfQ21zW3/hyUVEjMLUjflYMBjBk63pNwsQXh82Nhbb86tI8n6xtm+yXr9w==" saltValue="xXM6mPZPSemm28P5hUB3IQ==" spinCount="100000" sheet="1" objects="1" scenarios="1"/>
  <mergeCells count="14">
    <mergeCell ref="C13:D14"/>
    <mergeCell ref="A13:B14"/>
    <mergeCell ref="A1:D1"/>
    <mergeCell ref="A2:D2"/>
    <mergeCell ref="A3:D3"/>
    <mergeCell ref="C4:D4"/>
    <mergeCell ref="C5:D5"/>
    <mergeCell ref="C6:D6"/>
    <mergeCell ref="C7:D7"/>
    <mergeCell ref="C8:D8"/>
    <mergeCell ref="C9:D9"/>
    <mergeCell ref="C10:D10"/>
    <mergeCell ref="C11:D11"/>
    <mergeCell ref="C12:D12"/>
  </mergeCells>
  <phoneticPr fontId="8" type="noConversion"/>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B54A2-5045-435F-9A1C-C9BC5D4AC6D7}">
  <dimension ref="A1:K29"/>
  <sheetViews>
    <sheetView workbookViewId="0">
      <selection activeCell="I5" sqref="I5"/>
    </sheetView>
  </sheetViews>
  <sheetFormatPr baseColWidth="10" defaultRowHeight="15" x14ac:dyDescent="0.25"/>
  <cols>
    <col min="1" max="1" width="3.7109375" bestFit="1" customWidth="1"/>
    <col min="2" max="3" width="7.28515625" bestFit="1" customWidth="1"/>
    <col min="4" max="4" width="34.42578125" customWidth="1"/>
    <col min="5" max="5" width="68.42578125" customWidth="1"/>
    <col min="7" max="7" width="12.28515625" bestFit="1" customWidth="1"/>
  </cols>
  <sheetData>
    <row r="1" spans="1:11" s="2" customFormat="1" x14ac:dyDescent="0.25">
      <c r="A1" s="85" t="s">
        <v>229</v>
      </c>
      <c r="B1" s="86"/>
      <c r="C1" s="86"/>
      <c r="D1" s="86"/>
      <c r="E1" s="86"/>
      <c r="F1" s="86"/>
      <c r="G1" s="87"/>
      <c r="H1" s="103"/>
      <c r="I1" s="103"/>
      <c r="J1" s="103"/>
      <c r="K1" s="103"/>
    </row>
    <row r="2" spans="1:11" s="2" customFormat="1" x14ac:dyDescent="0.25">
      <c r="A2" s="88" t="s">
        <v>0</v>
      </c>
      <c r="B2" s="89"/>
      <c r="C2" s="89"/>
      <c r="D2" s="89"/>
      <c r="E2" s="89"/>
      <c r="F2" s="89"/>
      <c r="G2" s="90"/>
      <c r="H2" s="103"/>
      <c r="I2" s="103"/>
      <c r="J2" s="103"/>
      <c r="K2" s="103"/>
    </row>
    <row r="3" spans="1:11" s="2" customFormat="1" ht="30" customHeight="1" thickBot="1" x14ac:dyDescent="0.3">
      <c r="A3" s="104" t="s">
        <v>114</v>
      </c>
      <c r="B3" s="105"/>
      <c r="C3" s="105"/>
      <c r="D3" s="105"/>
      <c r="E3" s="105"/>
      <c r="F3" s="105"/>
      <c r="G3" s="106"/>
      <c r="H3" s="56"/>
      <c r="I3" s="56"/>
      <c r="J3" s="56"/>
      <c r="K3" s="56"/>
    </row>
    <row r="4" spans="1:11" s="2" customFormat="1" x14ac:dyDescent="0.25">
      <c r="A4" s="8" t="s">
        <v>1</v>
      </c>
      <c r="B4" s="9" t="s">
        <v>2</v>
      </c>
      <c r="C4" s="9" t="s">
        <v>3</v>
      </c>
      <c r="D4" s="9" t="s">
        <v>4</v>
      </c>
      <c r="E4" s="9" t="s">
        <v>5</v>
      </c>
      <c r="F4" s="9" t="s">
        <v>6</v>
      </c>
      <c r="G4" s="10" t="s">
        <v>7</v>
      </c>
    </row>
    <row r="5" spans="1:11" ht="60" x14ac:dyDescent="0.25">
      <c r="A5" s="11">
        <v>1</v>
      </c>
      <c r="B5" s="3">
        <v>1</v>
      </c>
      <c r="C5" s="3" t="s">
        <v>28</v>
      </c>
      <c r="D5" s="4" t="s">
        <v>166</v>
      </c>
      <c r="E5" s="5" t="s">
        <v>104</v>
      </c>
      <c r="F5" s="118"/>
      <c r="G5" s="116">
        <f>B5*F5</f>
        <v>0</v>
      </c>
    </row>
    <row r="6" spans="1:11" ht="240" x14ac:dyDescent="0.25">
      <c r="A6" s="11">
        <v>2</v>
      </c>
      <c r="B6" s="3">
        <v>10</v>
      </c>
      <c r="C6" s="3" t="s">
        <v>103</v>
      </c>
      <c r="D6" s="4" t="s">
        <v>105</v>
      </c>
      <c r="E6" s="5" t="s">
        <v>106</v>
      </c>
      <c r="F6" s="118"/>
      <c r="G6" s="116">
        <f t="shared" ref="G6:G25" si="0">B6*F6</f>
        <v>0</v>
      </c>
    </row>
    <row r="7" spans="1:11" ht="60" x14ac:dyDescent="0.25">
      <c r="A7" s="11">
        <v>3</v>
      </c>
      <c r="B7" s="3">
        <f>288+1+1+162+1+1+107+1+1+78+1</f>
        <v>642</v>
      </c>
      <c r="C7" s="3" t="s">
        <v>40</v>
      </c>
      <c r="D7" s="6" t="s">
        <v>167</v>
      </c>
      <c r="E7" s="5" t="s">
        <v>173</v>
      </c>
      <c r="F7" s="118"/>
      <c r="G7" s="116">
        <f t="shared" si="0"/>
        <v>0</v>
      </c>
    </row>
    <row r="8" spans="1:11" x14ac:dyDescent="0.25">
      <c r="A8" s="11">
        <v>4</v>
      </c>
      <c r="B8" s="3">
        <f>284+184+162+107+78</f>
        <v>815</v>
      </c>
      <c r="C8" s="3" t="s">
        <v>40</v>
      </c>
      <c r="D8" s="6" t="s">
        <v>101</v>
      </c>
      <c r="E8" s="5" t="s">
        <v>168</v>
      </c>
      <c r="F8" s="118"/>
      <c r="G8" s="116">
        <f t="shared" si="0"/>
        <v>0</v>
      </c>
    </row>
    <row r="9" spans="1:11" ht="60" x14ac:dyDescent="0.25">
      <c r="A9" s="11">
        <v>5</v>
      </c>
      <c r="B9" s="3">
        <f>170+40+40+40+40</f>
        <v>330</v>
      </c>
      <c r="C9" s="3" t="s">
        <v>40</v>
      </c>
      <c r="D9" s="6" t="s">
        <v>102</v>
      </c>
      <c r="E9" s="5" t="s">
        <v>174</v>
      </c>
      <c r="F9" s="118"/>
      <c r="G9" s="116">
        <f t="shared" si="0"/>
        <v>0</v>
      </c>
    </row>
    <row r="10" spans="1:11" ht="45" x14ac:dyDescent="0.25">
      <c r="A10" s="11">
        <v>6</v>
      </c>
      <c r="B10" s="3">
        <v>1</v>
      </c>
      <c r="C10" s="3" t="s">
        <v>28</v>
      </c>
      <c r="D10" s="6" t="s">
        <v>107</v>
      </c>
      <c r="E10" s="5" t="s">
        <v>108</v>
      </c>
      <c r="F10" s="118"/>
      <c r="G10" s="116">
        <f t="shared" si="0"/>
        <v>0</v>
      </c>
    </row>
    <row r="11" spans="1:11" x14ac:dyDescent="0.25">
      <c r="A11" s="11">
        <v>7</v>
      </c>
      <c r="B11" s="3">
        <f>286+184+1+162+1+107+1+78+1</f>
        <v>821</v>
      </c>
      <c r="C11" s="3" t="s">
        <v>28</v>
      </c>
      <c r="D11" s="4" t="s">
        <v>29</v>
      </c>
      <c r="E11" s="5" t="s">
        <v>169</v>
      </c>
      <c r="F11" s="118"/>
      <c r="G11" s="116">
        <f t="shared" si="0"/>
        <v>0</v>
      </c>
    </row>
    <row r="12" spans="1:11" ht="65.25" customHeight="1" x14ac:dyDescent="0.25">
      <c r="A12" s="11">
        <v>8</v>
      </c>
      <c r="B12" s="55">
        <v>1</v>
      </c>
      <c r="C12" s="55" t="s">
        <v>184</v>
      </c>
      <c r="D12" s="36" t="s">
        <v>154</v>
      </c>
      <c r="E12" s="54" t="s">
        <v>185</v>
      </c>
      <c r="F12" s="118"/>
      <c r="G12" s="116">
        <f t="shared" si="0"/>
        <v>0</v>
      </c>
      <c r="H12" s="107"/>
      <c r="I12" s="108"/>
    </row>
    <row r="13" spans="1:11" ht="65.25" customHeight="1" x14ac:dyDescent="0.25">
      <c r="A13" s="11">
        <v>9</v>
      </c>
      <c r="B13" s="3">
        <f>2+1+1+1+1</f>
        <v>6</v>
      </c>
      <c r="C13" s="3" t="s">
        <v>28</v>
      </c>
      <c r="D13" s="7" t="s">
        <v>155</v>
      </c>
      <c r="E13" s="5" t="s">
        <v>175</v>
      </c>
      <c r="F13" s="118"/>
      <c r="G13" s="116">
        <f t="shared" si="0"/>
        <v>0</v>
      </c>
      <c r="H13" s="33"/>
      <c r="I13" s="27"/>
    </row>
    <row r="14" spans="1:11" ht="96.75" customHeight="1" x14ac:dyDescent="0.25">
      <c r="A14" s="11">
        <v>10</v>
      </c>
      <c r="B14" s="3">
        <v>1</v>
      </c>
      <c r="C14" s="3" t="s">
        <v>28</v>
      </c>
      <c r="D14" s="7" t="s">
        <v>30</v>
      </c>
      <c r="E14" s="16" t="s">
        <v>183</v>
      </c>
      <c r="F14" s="118"/>
      <c r="G14" s="116">
        <f t="shared" si="0"/>
        <v>0</v>
      </c>
    </row>
    <row r="15" spans="1:11" ht="30" x14ac:dyDescent="0.25">
      <c r="A15" s="11">
        <v>11</v>
      </c>
      <c r="B15" s="3">
        <f>20+8+7+5+4</f>
        <v>44</v>
      </c>
      <c r="C15" s="3" t="s">
        <v>8</v>
      </c>
      <c r="D15" s="7" t="s">
        <v>31</v>
      </c>
      <c r="E15" s="5" t="s">
        <v>171</v>
      </c>
      <c r="F15" s="118"/>
      <c r="G15" s="116">
        <f t="shared" si="0"/>
        <v>0</v>
      </c>
    </row>
    <row r="16" spans="1:11" x14ac:dyDescent="0.25">
      <c r="A16" s="11">
        <v>12</v>
      </c>
      <c r="B16" s="3">
        <f>284+184+162+107+78</f>
        <v>815</v>
      </c>
      <c r="C16" s="3" t="s">
        <v>8</v>
      </c>
      <c r="D16" s="7" t="s">
        <v>32</v>
      </c>
      <c r="E16" s="5" t="s">
        <v>170</v>
      </c>
      <c r="F16" s="118"/>
      <c r="G16" s="116">
        <f t="shared" si="0"/>
        <v>0</v>
      </c>
    </row>
    <row r="17" spans="1:11" ht="30" x14ac:dyDescent="0.25">
      <c r="A17" s="11">
        <v>13</v>
      </c>
      <c r="B17" s="3">
        <v>1</v>
      </c>
      <c r="C17" s="3" t="s">
        <v>28</v>
      </c>
      <c r="D17" s="7" t="s">
        <v>109</v>
      </c>
      <c r="E17" s="5" t="s">
        <v>110</v>
      </c>
      <c r="F17" s="118"/>
      <c r="G17" s="116">
        <f t="shared" si="0"/>
        <v>0</v>
      </c>
    </row>
    <row r="18" spans="1:11" ht="60" customHeight="1" x14ac:dyDescent="0.25">
      <c r="A18" s="11">
        <v>14</v>
      </c>
      <c r="B18" s="3">
        <v>50</v>
      </c>
      <c r="C18" s="3" t="s">
        <v>40</v>
      </c>
      <c r="D18" s="7" t="s">
        <v>111</v>
      </c>
      <c r="E18" s="16" t="s">
        <v>209</v>
      </c>
      <c r="F18" s="118"/>
      <c r="G18" s="116">
        <f t="shared" si="0"/>
        <v>0</v>
      </c>
      <c r="H18" s="102"/>
      <c r="I18" s="102"/>
      <c r="J18" s="102"/>
      <c r="K18" s="102"/>
    </row>
    <row r="19" spans="1:11" ht="75" x14ac:dyDescent="0.25">
      <c r="A19" s="11">
        <v>15</v>
      </c>
      <c r="B19" s="3">
        <v>1</v>
      </c>
      <c r="C19" s="3" t="s">
        <v>28</v>
      </c>
      <c r="D19" s="4" t="s">
        <v>112</v>
      </c>
      <c r="E19" s="28" t="s">
        <v>113</v>
      </c>
      <c r="F19" s="118"/>
      <c r="G19" s="116">
        <f t="shared" si="0"/>
        <v>0</v>
      </c>
    </row>
    <row r="20" spans="1:11" ht="30" x14ac:dyDescent="0.25">
      <c r="A20" s="11">
        <v>17</v>
      </c>
      <c r="B20" s="3">
        <v>1</v>
      </c>
      <c r="C20" s="3" t="s">
        <v>28</v>
      </c>
      <c r="D20" s="7" t="s">
        <v>146</v>
      </c>
      <c r="E20" s="5" t="s">
        <v>149</v>
      </c>
      <c r="F20" s="118"/>
      <c r="G20" s="116">
        <f t="shared" si="0"/>
        <v>0</v>
      </c>
    </row>
    <row r="21" spans="1:11" ht="30" x14ac:dyDescent="0.25">
      <c r="A21" s="11">
        <v>18</v>
      </c>
      <c r="B21" s="3">
        <v>200</v>
      </c>
      <c r="C21" s="3" t="s">
        <v>189</v>
      </c>
      <c r="D21" s="7" t="s">
        <v>190</v>
      </c>
      <c r="E21" s="16" t="s">
        <v>193</v>
      </c>
      <c r="F21" s="118"/>
      <c r="G21" s="116">
        <f t="shared" si="0"/>
        <v>0</v>
      </c>
    </row>
    <row r="22" spans="1:11" ht="30" x14ac:dyDescent="0.25">
      <c r="A22" s="11">
        <v>19</v>
      </c>
      <c r="B22" s="3">
        <v>200</v>
      </c>
      <c r="C22" s="3" t="s">
        <v>189</v>
      </c>
      <c r="D22" s="7" t="s">
        <v>190</v>
      </c>
      <c r="E22" s="16" t="s">
        <v>194</v>
      </c>
      <c r="F22" s="118"/>
      <c r="G22" s="116">
        <f t="shared" si="0"/>
        <v>0</v>
      </c>
    </row>
    <row r="23" spans="1:11" ht="30" x14ac:dyDescent="0.25">
      <c r="A23" s="11">
        <v>20</v>
      </c>
      <c r="B23" s="3">
        <v>200</v>
      </c>
      <c r="C23" s="3" t="s">
        <v>189</v>
      </c>
      <c r="D23" s="7" t="s">
        <v>191</v>
      </c>
      <c r="E23" s="16" t="s">
        <v>192</v>
      </c>
      <c r="F23" s="118"/>
      <c r="G23" s="116">
        <f t="shared" si="0"/>
        <v>0</v>
      </c>
    </row>
    <row r="24" spans="1:11" ht="60" x14ac:dyDescent="0.25">
      <c r="A24" s="11">
        <v>21</v>
      </c>
      <c r="B24" s="17">
        <v>25</v>
      </c>
      <c r="C24" s="17" t="s">
        <v>40</v>
      </c>
      <c r="D24" s="7" t="s">
        <v>186</v>
      </c>
      <c r="E24" s="5" t="s">
        <v>188</v>
      </c>
      <c r="F24" s="118"/>
      <c r="G24" s="116">
        <f t="shared" si="0"/>
        <v>0</v>
      </c>
    </row>
    <row r="25" spans="1:11" ht="60.75" thickBot="1" x14ac:dyDescent="0.3">
      <c r="A25" s="12">
        <v>22</v>
      </c>
      <c r="B25" s="25">
        <v>25</v>
      </c>
      <c r="C25" s="25" t="s">
        <v>40</v>
      </c>
      <c r="D25" s="14" t="s">
        <v>187</v>
      </c>
      <c r="E25" s="31" t="s">
        <v>188</v>
      </c>
      <c r="F25" s="119"/>
      <c r="G25" s="117">
        <f t="shared" si="0"/>
        <v>0</v>
      </c>
    </row>
    <row r="26" spans="1:11" ht="15.75" thickBot="1" x14ac:dyDescent="0.3">
      <c r="E26" s="65" t="s">
        <v>219</v>
      </c>
      <c r="F26" s="66"/>
      <c r="G26" s="64">
        <f>SUM(H5:H25)</f>
        <v>0</v>
      </c>
    </row>
    <row r="27" spans="1:11" x14ac:dyDescent="0.25">
      <c r="A27" s="1"/>
    </row>
    <row r="28" spans="1:11" x14ac:dyDescent="0.25">
      <c r="A28" s="1"/>
    </row>
    <row r="29" spans="1:11" x14ac:dyDescent="0.25">
      <c r="A29" s="1"/>
    </row>
  </sheetData>
  <sheetProtection algorithmName="SHA-512" hashValue="zuTYQ4QTqNUdOAAfqi5OI1MwokuSh57RCQQ37T487nW5j8fEu6ktdwo4Exorj4S29HVE+QEXT/lu41snnJ9oNg==" saltValue="xQ5nX+52cVzDJenpguqoIQ==" spinCount="100000" sheet="1" objects="1" scenarios="1"/>
  <mergeCells count="6">
    <mergeCell ref="H18:K18"/>
    <mergeCell ref="A1:G1"/>
    <mergeCell ref="H1:K2"/>
    <mergeCell ref="A2:G2"/>
    <mergeCell ref="A3:G3"/>
    <mergeCell ref="H12:I12"/>
  </mergeCells>
  <phoneticPr fontId="8" type="noConversion"/>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36E10-3562-47F5-9282-45BCFB643F26}">
  <dimension ref="A1:K59"/>
  <sheetViews>
    <sheetView workbookViewId="0">
      <selection activeCell="E5" sqref="E5"/>
    </sheetView>
  </sheetViews>
  <sheetFormatPr baseColWidth="10" defaultRowHeight="15" x14ac:dyDescent="0.25"/>
  <cols>
    <col min="1" max="1" width="3.7109375" style="46" bestFit="1" customWidth="1"/>
    <col min="2" max="3" width="7.28515625" bestFit="1" customWidth="1"/>
    <col min="4" max="4" width="34.42578125" customWidth="1"/>
    <col min="5" max="5" width="68.42578125" customWidth="1"/>
    <col min="7" max="7" width="12.28515625" bestFit="1" customWidth="1"/>
  </cols>
  <sheetData>
    <row r="1" spans="1:11" s="2" customFormat="1" x14ac:dyDescent="0.25">
      <c r="A1" s="85" t="s">
        <v>230</v>
      </c>
      <c r="B1" s="86"/>
      <c r="C1" s="86"/>
      <c r="D1" s="86"/>
      <c r="E1" s="86"/>
      <c r="F1" s="86"/>
      <c r="G1" s="87"/>
      <c r="H1" s="103"/>
      <c r="I1" s="103"/>
      <c r="J1" s="103"/>
      <c r="K1" s="103"/>
    </row>
    <row r="2" spans="1:11" s="2" customFormat="1" x14ac:dyDescent="0.25">
      <c r="A2" s="88" t="s">
        <v>0</v>
      </c>
      <c r="B2" s="89"/>
      <c r="C2" s="89"/>
      <c r="D2" s="89"/>
      <c r="E2" s="89"/>
      <c r="F2" s="89"/>
      <c r="G2" s="90"/>
      <c r="H2" s="103"/>
      <c r="I2" s="103"/>
      <c r="J2" s="103"/>
      <c r="K2" s="103"/>
    </row>
    <row r="3" spans="1:11" s="2" customFormat="1" ht="44.25" customHeight="1" thickBot="1" x14ac:dyDescent="0.3">
      <c r="A3" s="104" t="s">
        <v>115</v>
      </c>
      <c r="B3" s="105"/>
      <c r="C3" s="105"/>
      <c r="D3" s="105"/>
      <c r="E3" s="105"/>
      <c r="F3" s="105"/>
      <c r="G3" s="106"/>
      <c r="H3" s="112"/>
      <c r="I3" s="103"/>
      <c r="J3" s="103"/>
      <c r="K3" s="103"/>
    </row>
    <row r="4" spans="1:11" s="2" customFormat="1" x14ac:dyDescent="0.25">
      <c r="A4" s="8" t="s">
        <v>1</v>
      </c>
      <c r="B4" s="9" t="s">
        <v>2</v>
      </c>
      <c r="C4" s="9" t="s">
        <v>3</v>
      </c>
      <c r="D4" s="9" t="s">
        <v>4</v>
      </c>
      <c r="E4" s="9" t="s">
        <v>5</v>
      </c>
      <c r="F4" s="9" t="s">
        <v>6</v>
      </c>
      <c r="G4" s="10" t="s">
        <v>7</v>
      </c>
    </row>
    <row r="5" spans="1:11" ht="45" x14ac:dyDescent="0.25">
      <c r="A5" s="42">
        <v>1</v>
      </c>
      <c r="B5" s="47">
        <v>1</v>
      </c>
      <c r="C5" s="47" t="s">
        <v>8</v>
      </c>
      <c r="D5" s="39" t="s">
        <v>9</v>
      </c>
      <c r="E5" s="40" t="s">
        <v>21</v>
      </c>
      <c r="F5" s="122"/>
      <c r="G5" s="120">
        <f>B5*F5</f>
        <v>0</v>
      </c>
      <c r="H5" s="110"/>
      <c r="I5" s="111"/>
      <c r="J5" s="111"/>
      <c r="K5" s="111"/>
    </row>
    <row r="6" spans="1:11" ht="210" x14ac:dyDescent="0.25">
      <c r="A6" s="42">
        <v>2</v>
      </c>
      <c r="B6" s="47">
        <v>1</v>
      </c>
      <c r="C6" s="47" t="s">
        <v>8</v>
      </c>
      <c r="D6" s="39" t="s">
        <v>10</v>
      </c>
      <c r="E6" s="40" t="s">
        <v>22</v>
      </c>
      <c r="F6" s="122"/>
      <c r="G6" s="120">
        <f t="shared" ref="G6:G58" si="0">B6*F6</f>
        <v>0</v>
      </c>
      <c r="H6" s="110"/>
      <c r="I6" s="111"/>
      <c r="J6" s="111"/>
      <c r="K6" s="111"/>
    </row>
    <row r="7" spans="1:11" ht="30" x14ac:dyDescent="0.25">
      <c r="A7" s="42">
        <v>3</v>
      </c>
      <c r="B7" s="47">
        <v>1</v>
      </c>
      <c r="C7" s="47" t="s">
        <v>8</v>
      </c>
      <c r="D7" s="39" t="s">
        <v>11</v>
      </c>
      <c r="E7" s="47" t="s">
        <v>206</v>
      </c>
      <c r="F7" s="122"/>
      <c r="G7" s="120">
        <f t="shared" si="0"/>
        <v>0</v>
      </c>
      <c r="H7" s="110"/>
      <c r="I7" s="111"/>
      <c r="J7" s="111"/>
      <c r="K7" s="111"/>
    </row>
    <row r="8" spans="1:11" ht="30" x14ac:dyDescent="0.25">
      <c r="A8" s="42">
        <v>4</v>
      </c>
      <c r="B8" s="47">
        <v>1</v>
      </c>
      <c r="C8" s="47" t="s">
        <v>8</v>
      </c>
      <c r="D8" s="39" t="s">
        <v>12</v>
      </c>
      <c r="E8" s="47" t="s">
        <v>205</v>
      </c>
      <c r="F8" s="122"/>
      <c r="G8" s="120">
        <f t="shared" si="0"/>
        <v>0</v>
      </c>
      <c r="H8" s="110"/>
      <c r="I8" s="111"/>
      <c r="J8" s="111"/>
      <c r="K8" s="111"/>
    </row>
    <row r="9" spans="1:11" ht="30" x14ac:dyDescent="0.25">
      <c r="A9" s="42">
        <v>5</v>
      </c>
      <c r="B9" s="47">
        <v>1</v>
      </c>
      <c r="C9" s="47" t="s">
        <v>8</v>
      </c>
      <c r="D9" s="39" t="s">
        <v>13</v>
      </c>
      <c r="E9" s="40" t="s">
        <v>126</v>
      </c>
      <c r="F9" s="122"/>
      <c r="G9" s="120">
        <f t="shared" si="0"/>
        <v>0</v>
      </c>
    </row>
    <row r="10" spans="1:11" ht="30" x14ac:dyDescent="0.25">
      <c r="A10" s="42">
        <v>6</v>
      </c>
      <c r="B10" s="47">
        <v>1</v>
      </c>
      <c r="C10" s="47" t="s">
        <v>8</v>
      </c>
      <c r="D10" s="39" t="s">
        <v>14</v>
      </c>
      <c r="E10" s="40" t="s">
        <v>127</v>
      </c>
      <c r="F10" s="122"/>
      <c r="G10" s="120">
        <f t="shared" si="0"/>
        <v>0</v>
      </c>
    </row>
    <row r="11" spans="1:11" ht="75" x14ac:dyDescent="0.25">
      <c r="A11" s="42">
        <v>7</v>
      </c>
      <c r="B11" s="47">
        <v>1</v>
      </c>
      <c r="C11" s="47" t="s">
        <v>8</v>
      </c>
      <c r="D11" s="39" t="s">
        <v>15</v>
      </c>
      <c r="E11" s="40" t="s">
        <v>128</v>
      </c>
      <c r="F11" s="122"/>
      <c r="G11" s="120">
        <f t="shared" si="0"/>
        <v>0</v>
      </c>
    </row>
    <row r="12" spans="1:11" ht="75" x14ac:dyDescent="0.25">
      <c r="A12" s="42">
        <v>8</v>
      </c>
      <c r="B12" s="47">
        <v>1</v>
      </c>
      <c r="C12" s="47" t="s">
        <v>8</v>
      </c>
      <c r="D12" s="39" t="s">
        <v>16</v>
      </c>
      <c r="E12" s="40" t="s">
        <v>129</v>
      </c>
      <c r="F12" s="122"/>
      <c r="G12" s="120">
        <f t="shared" si="0"/>
        <v>0</v>
      </c>
    </row>
    <row r="13" spans="1:11" ht="45" x14ac:dyDescent="0.25">
      <c r="A13" s="42">
        <v>9</v>
      </c>
      <c r="B13" s="47">
        <v>1</v>
      </c>
      <c r="C13" s="47" t="s">
        <v>8</v>
      </c>
      <c r="D13" s="39" t="s">
        <v>123</v>
      </c>
      <c r="E13" s="40" t="s">
        <v>120</v>
      </c>
      <c r="F13" s="122"/>
      <c r="G13" s="120">
        <f t="shared" si="0"/>
        <v>0</v>
      </c>
    </row>
    <row r="14" spans="1:11" ht="90" x14ac:dyDescent="0.25">
      <c r="A14" s="42">
        <v>10</v>
      </c>
      <c r="B14" s="47">
        <v>1</v>
      </c>
      <c r="C14" s="47" t="s">
        <v>8</v>
      </c>
      <c r="D14" s="39" t="s">
        <v>121</v>
      </c>
      <c r="E14" s="40" t="s">
        <v>130</v>
      </c>
      <c r="F14" s="122"/>
      <c r="G14" s="120">
        <f t="shared" si="0"/>
        <v>0</v>
      </c>
    </row>
    <row r="15" spans="1:11" ht="75" x14ac:dyDescent="0.25">
      <c r="A15" s="42">
        <v>11</v>
      </c>
      <c r="B15" s="47">
        <v>1</v>
      </c>
      <c r="C15" s="47" t="s">
        <v>8</v>
      </c>
      <c r="D15" s="39" t="s">
        <v>124</v>
      </c>
      <c r="E15" s="40" t="s">
        <v>131</v>
      </c>
      <c r="F15" s="122"/>
      <c r="G15" s="120">
        <f t="shared" si="0"/>
        <v>0</v>
      </c>
    </row>
    <row r="16" spans="1:11" ht="90" x14ac:dyDescent="0.25">
      <c r="A16" s="42">
        <v>12</v>
      </c>
      <c r="B16" s="47">
        <v>1</v>
      </c>
      <c r="C16" s="47" t="s">
        <v>8</v>
      </c>
      <c r="D16" s="39" t="s">
        <v>132</v>
      </c>
      <c r="E16" s="40" t="s">
        <v>195</v>
      </c>
      <c r="F16" s="122"/>
      <c r="G16" s="120">
        <f t="shared" si="0"/>
        <v>0</v>
      </c>
    </row>
    <row r="17" spans="1:9" ht="60" x14ac:dyDescent="0.25">
      <c r="A17" s="42">
        <v>13</v>
      </c>
      <c r="B17" s="47">
        <v>1</v>
      </c>
      <c r="C17" s="47" t="s">
        <v>8</v>
      </c>
      <c r="D17" s="39" t="s">
        <v>17</v>
      </c>
      <c r="E17" s="40" t="s">
        <v>196</v>
      </c>
      <c r="F17" s="122"/>
      <c r="G17" s="120">
        <f t="shared" si="0"/>
        <v>0</v>
      </c>
    </row>
    <row r="18" spans="1:9" ht="45" x14ac:dyDescent="0.25">
      <c r="A18" s="42">
        <v>14</v>
      </c>
      <c r="B18" s="47">
        <v>1</v>
      </c>
      <c r="C18" s="47" t="s">
        <v>8</v>
      </c>
      <c r="D18" s="39" t="s">
        <v>18</v>
      </c>
      <c r="E18" s="40" t="s">
        <v>197</v>
      </c>
      <c r="F18" s="122"/>
      <c r="G18" s="120">
        <f t="shared" si="0"/>
        <v>0</v>
      </c>
    </row>
    <row r="19" spans="1:9" ht="75" x14ac:dyDescent="0.25">
      <c r="A19" s="42">
        <v>15</v>
      </c>
      <c r="B19" s="47">
        <v>1</v>
      </c>
      <c r="C19" s="47" t="s">
        <v>8</v>
      </c>
      <c r="D19" s="39" t="s">
        <v>19</v>
      </c>
      <c r="E19" s="40" t="s">
        <v>20</v>
      </c>
      <c r="F19" s="122"/>
      <c r="G19" s="120">
        <f t="shared" si="0"/>
        <v>0</v>
      </c>
    </row>
    <row r="20" spans="1:9" ht="105" x14ac:dyDescent="0.25">
      <c r="A20" s="42">
        <v>16</v>
      </c>
      <c r="B20" s="47">
        <v>1</v>
      </c>
      <c r="C20" s="47" t="s">
        <v>8</v>
      </c>
      <c r="D20" s="39" t="s">
        <v>24</v>
      </c>
      <c r="E20" s="40" t="s">
        <v>25</v>
      </c>
      <c r="F20" s="122"/>
      <c r="G20" s="120">
        <f t="shared" si="0"/>
        <v>0</v>
      </c>
    </row>
    <row r="21" spans="1:9" ht="225" x14ac:dyDescent="0.25">
      <c r="A21" s="42">
        <v>17</v>
      </c>
      <c r="B21" s="47">
        <v>1</v>
      </c>
      <c r="C21" s="47" t="s">
        <v>8</v>
      </c>
      <c r="D21" s="39" t="s">
        <v>26</v>
      </c>
      <c r="E21" s="40" t="s">
        <v>27</v>
      </c>
      <c r="F21" s="122"/>
      <c r="G21" s="120">
        <f t="shared" si="0"/>
        <v>0</v>
      </c>
    </row>
    <row r="22" spans="1:9" x14ac:dyDescent="0.25">
      <c r="A22" s="43">
        <v>18</v>
      </c>
      <c r="B22" s="48">
        <v>6</v>
      </c>
      <c r="C22" s="48" t="s">
        <v>8</v>
      </c>
      <c r="D22" s="4" t="s">
        <v>33</v>
      </c>
      <c r="E22" s="5" t="s">
        <v>34</v>
      </c>
      <c r="F22" s="123"/>
      <c r="G22" s="120">
        <f t="shared" si="0"/>
        <v>0</v>
      </c>
    </row>
    <row r="23" spans="1:9" ht="150" x14ac:dyDescent="0.25">
      <c r="A23" s="44">
        <v>19</v>
      </c>
      <c r="B23" s="49">
        <v>1</v>
      </c>
      <c r="C23" s="49" t="s">
        <v>8</v>
      </c>
      <c r="D23" s="36" t="s">
        <v>35</v>
      </c>
      <c r="E23" s="5" t="s">
        <v>198</v>
      </c>
      <c r="F23" s="118"/>
      <c r="G23" s="120">
        <f t="shared" si="0"/>
        <v>0</v>
      </c>
    </row>
    <row r="24" spans="1:9" ht="90" x14ac:dyDescent="0.25">
      <c r="A24" s="44">
        <v>20</v>
      </c>
      <c r="B24" s="49">
        <v>1</v>
      </c>
      <c r="C24" s="49" t="s">
        <v>8</v>
      </c>
      <c r="D24" s="36" t="s">
        <v>36</v>
      </c>
      <c r="E24" s="5" t="s">
        <v>199</v>
      </c>
      <c r="F24" s="118"/>
      <c r="G24" s="120">
        <f t="shared" si="0"/>
        <v>0</v>
      </c>
    </row>
    <row r="25" spans="1:9" ht="30" x14ac:dyDescent="0.25">
      <c r="A25" s="44">
        <v>21</v>
      </c>
      <c r="B25" s="49">
        <v>1</v>
      </c>
      <c r="C25" s="49" t="s">
        <v>8</v>
      </c>
      <c r="D25" s="36" t="s">
        <v>37</v>
      </c>
      <c r="E25" s="5" t="s">
        <v>204</v>
      </c>
      <c r="F25" s="118"/>
      <c r="G25" s="120">
        <f t="shared" si="0"/>
        <v>0</v>
      </c>
    </row>
    <row r="26" spans="1:9" ht="75" x14ac:dyDescent="0.25">
      <c r="A26" s="44">
        <v>22</v>
      </c>
      <c r="B26" s="49">
        <v>1</v>
      </c>
      <c r="C26" s="49" t="s">
        <v>8</v>
      </c>
      <c r="D26" s="36" t="s">
        <v>38</v>
      </c>
      <c r="E26" s="5" t="s">
        <v>200</v>
      </c>
      <c r="F26" s="118"/>
      <c r="G26" s="120">
        <f t="shared" si="0"/>
        <v>0</v>
      </c>
      <c r="H26" s="109"/>
      <c r="I26" s="109"/>
    </row>
    <row r="27" spans="1:9" ht="90" x14ac:dyDescent="0.25">
      <c r="A27" s="44">
        <v>23</v>
      </c>
      <c r="B27" s="49">
        <v>8</v>
      </c>
      <c r="C27" s="49" t="s">
        <v>40</v>
      </c>
      <c r="D27" s="36" t="s">
        <v>39</v>
      </c>
      <c r="E27" s="5" t="s">
        <v>201</v>
      </c>
      <c r="F27" s="118"/>
      <c r="G27" s="120">
        <f t="shared" si="0"/>
        <v>0</v>
      </c>
    </row>
    <row r="28" spans="1:9" ht="60" x14ac:dyDescent="0.25">
      <c r="A28" s="44">
        <v>24</v>
      </c>
      <c r="B28" s="49">
        <v>1</v>
      </c>
      <c r="C28" s="49" t="s">
        <v>8</v>
      </c>
      <c r="D28" s="36" t="s">
        <v>41</v>
      </c>
      <c r="E28" s="41" t="s">
        <v>203</v>
      </c>
      <c r="F28" s="118"/>
      <c r="G28" s="120">
        <f t="shared" si="0"/>
        <v>0</v>
      </c>
    </row>
    <row r="29" spans="1:9" ht="90" x14ac:dyDescent="0.25">
      <c r="A29" s="44">
        <v>25</v>
      </c>
      <c r="B29" s="49">
        <v>1</v>
      </c>
      <c r="C29" s="49" t="s">
        <v>8</v>
      </c>
      <c r="D29" s="36" t="s">
        <v>42</v>
      </c>
      <c r="E29" s="41" t="s">
        <v>201</v>
      </c>
      <c r="F29" s="118"/>
      <c r="G29" s="120">
        <f t="shared" si="0"/>
        <v>0</v>
      </c>
    </row>
    <row r="30" spans="1:9" ht="135" x14ac:dyDescent="0.25">
      <c r="A30" s="44">
        <v>26</v>
      </c>
      <c r="B30" s="49">
        <v>1</v>
      </c>
      <c r="C30" s="49" t="s">
        <v>8</v>
      </c>
      <c r="D30" s="36" t="s">
        <v>43</v>
      </c>
      <c r="E30" s="41" t="s">
        <v>202</v>
      </c>
      <c r="F30" s="118"/>
      <c r="G30" s="120">
        <f t="shared" si="0"/>
        <v>0</v>
      </c>
    </row>
    <row r="31" spans="1:9" ht="60" x14ac:dyDescent="0.25">
      <c r="A31" s="44">
        <v>27</v>
      </c>
      <c r="B31" s="49">
        <v>1</v>
      </c>
      <c r="C31" s="49" t="s">
        <v>8</v>
      </c>
      <c r="D31" s="36" t="s">
        <v>44</v>
      </c>
      <c r="E31" s="5" t="s">
        <v>45</v>
      </c>
      <c r="F31" s="118"/>
      <c r="G31" s="120">
        <f t="shared" si="0"/>
        <v>0</v>
      </c>
    </row>
    <row r="32" spans="1:9" ht="75" x14ac:dyDescent="0.25">
      <c r="A32" s="44">
        <v>28</v>
      </c>
      <c r="B32" s="49">
        <v>1</v>
      </c>
      <c r="C32" s="49" t="s">
        <v>8</v>
      </c>
      <c r="D32" s="7" t="s">
        <v>46</v>
      </c>
      <c r="E32" s="5" t="s">
        <v>47</v>
      </c>
      <c r="F32" s="118"/>
      <c r="G32" s="120">
        <f t="shared" si="0"/>
        <v>0</v>
      </c>
    </row>
    <row r="33" spans="1:7" ht="60" x14ac:dyDescent="0.25">
      <c r="A33" s="44">
        <v>29</v>
      </c>
      <c r="B33" s="49">
        <v>1</v>
      </c>
      <c r="C33" s="49" t="s">
        <v>8</v>
      </c>
      <c r="D33" s="4" t="s">
        <v>48</v>
      </c>
      <c r="E33" s="5" t="s">
        <v>49</v>
      </c>
      <c r="F33" s="118"/>
      <c r="G33" s="120">
        <f t="shared" si="0"/>
        <v>0</v>
      </c>
    </row>
    <row r="34" spans="1:7" ht="60" x14ac:dyDescent="0.25">
      <c r="A34" s="44">
        <v>30</v>
      </c>
      <c r="B34" s="49">
        <v>1</v>
      </c>
      <c r="C34" s="49" t="s">
        <v>8</v>
      </c>
      <c r="D34" s="36" t="s">
        <v>50</v>
      </c>
      <c r="E34" s="5" t="s">
        <v>51</v>
      </c>
      <c r="F34" s="118"/>
      <c r="G34" s="120">
        <f t="shared" si="0"/>
        <v>0</v>
      </c>
    </row>
    <row r="35" spans="1:7" ht="45" x14ac:dyDescent="0.25">
      <c r="A35" s="44">
        <v>31</v>
      </c>
      <c r="B35" s="49">
        <v>1</v>
      </c>
      <c r="C35" s="49" t="s">
        <v>8</v>
      </c>
      <c r="D35" s="36" t="s">
        <v>52</v>
      </c>
      <c r="E35" s="16" t="s">
        <v>53</v>
      </c>
      <c r="F35" s="118"/>
      <c r="G35" s="120">
        <f t="shared" si="0"/>
        <v>0</v>
      </c>
    </row>
    <row r="36" spans="1:7" ht="45" x14ac:dyDescent="0.25">
      <c r="A36" s="44">
        <v>32</v>
      </c>
      <c r="B36" s="49">
        <v>2</v>
      </c>
      <c r="C36" s="49" t="s">
        <v>8</v>
      </c>
      <c r="D36" s="36" t="s">
        <v>54</v>
      </c>
      <c r="E36" s="5" t="s">
        <v>55</v>
      </c>
      <c r="F36" s="118"/>
      <c r="G36" s="120">
        <f t="shared" si="0"/>
        <v>0</v>
      </c>
    </row>
    <row r="37" spans="1:7" ht="60" x14ac:dyDescent="0.25">
      <c r="A37" s="44">
        <v>33</v>
      </c>
      <c r="B37" s="50">
        <v>1</v>
      </c>
      <c r="C37" s="50" t="s">
        <v>8</v>
      </c>
      <c r="D37" s="4" t="s">
        <v>56</v>
      </c>
      <c r="E37" s="5" t="s">
        <v>57</v>
      </c>
      <c r="F37" s="118"/>
      <c r="G37" s="120">
        <f t="shared" si="0"/>
        <v>0</v>
      </c>
    </row>
    <row r="38" spans="1:7" ht="60" x14ac:dyDescent="0.25">
      <c r="A38" s="44">
        <v>34</v>
      </c>
      <c r="B38" s="50">
        <v>1</v>
      </c>
      <c r="C38" s="50" t="s">
        <v>8</v>
      </c>
      <c r="D38" s="7" t="s">
        <v>58</v>
      </c>
      <c r="E38" s="5" t="s">
        <v>59</v>
      </c>
      <c r="F38" s="118"/>
      <c r="G38" s="120">
        <f t="shared" si="0"/>
        <v>0</v>
      </c>
    </row>
    <row r="39" spans="1:7" ht="45" x14ac:dyDescent="0.25">
      <c r="A39" s="44">
        <v>35</v>
      </c>
      <c r="B39" s="50">
        <v>1</v>
      </c>
      <c r="C39" s="50" t="s">
        <v>8</v>
      </c>
      <c r="D39" s="36" t="s">
        <v>60</v>
      </c>
      <c r="E39" s="18" t="s">
        <v>61</v>
      </c>
      <c r="F39" s="118"/>
      <c r="G39" s="120">
        <f t="shared" si="0"/>
        <v>0</v>
      </c>
    </row>
    <row r="40" spans="1:7" ht="45" x14ac:dyDescent="0.25">
      <c r="A40" s="44">
        <v>36</v>
      </c>
      <c r="B40" s="50">
        <v>1</v>
      </c>
      <c r="C40" s="50" t="s">
        <v>8</v>
      </c>
      <c r="D40" s="36" t="s">
        <v>62</v>
      </c>
      <c r="E40" s="18" t="s">
        <v>63</v>
      </c>
      <c r="F40" s="118"/>
      <c r="G40" s="120">
        <f t="shared" si="0"/>
        <v>0</v>
      </c>
    </row>
    <row r="41" spans="1:7" ht="45" x14ac:dyDescent="0.25">
      <c r="A41" s="44">
        <v>37</v>
      </c>
      <c r="B41" s="50">
        <v>1</v>
      </c>
      <c r="C41" s="50" t="s">
        <v>8</v>
      </c>
      <c r="D41" s="7" t="s">
        <v>64</v>
      </c>
      <c r="E41" s="18" t="s">
        <v>65</v>
      </c>
      <c r="F41" s="118"/>
      <c r="G41" s="120">
        <f t="shared" si="0"/>
        <v>0</v>
      </c>
    </row>
    <row r="42" spans="1:7" ht="60" x14ac:dyDescent="0.25">
      <c r="A42" s="44">
        <v>38</v>
      </c>
      <c r="B42" s="50">
        <v>1</v>
      </c>
      <c r="C42" s="50" t="s">
        <v>8</v>
      </c>
      <c r="D42" s="7" t="s">
        <v>66</v>
      </c>
      <c r="E42" s="18" t="s">
        <v>67</v>
      </c>
      <c r="F42" s="118"/>
      <c r="G42" s="120">
        <f t="shared" si="0"/>
        <v>0</v>
      </c>
    </row>
    <row r="43" spans="1:7" ht="60" x14ac:dyDescent="0.25">
      <c r="A43" s="44">
        <v>39</v>
      </c>
      <c r="B43" s="51">
        <v>1</v>
      </c>
      <c r="C43" s="50" t="s">
        <v>8</v>
      </c>
      <c r="D43" s="19" t="s">
        <v>68</v>
      </c>
      <c r="E43" s="18" t="s">
        <v>69</v>
      </c>
      <c r="F43" s="118"/>
      <c r="G43" s="120">
        <f t="shared" si="0"/>
        <v>0</v>
      </c>
    </row>
    <row r="44" spans="1:7" ht="45" x14ac:dyDescent="0.25">
      <c r="A44" s="44">
        <v>40</v>
      </c>
      <c r="B44" s="50">
        <v>1</v>
      </c>
      <c r="C44" s="50" t="s">
        <v>8</v>
      </c>
      <c r="D44" s="20" t="s">
        <v>70</v>
      </c>
      <c r="E44" s="18" t="s">
        <v>71</v>
      </c>
      <c r="F44" s="118"/>
      <c r="G44" s="120">
        <f t="shared" si="0"/>
        <v>0</v>
      </c>
    </row>
    <row r="45" spans="1:7" ht="75" x14ac:dyDescent="0.25">
      <c r="A45" s="44">
        <v>41</v>
      </c>
      <c r="B45" s="50">
        <v>1</v>
      </c>
      <c r="C45" s="50" t="s">
        <v>8</v>
      </c>
      <c r="D45" s="20" t="s">
        <v>72</v>
      </c>
      <c r="E45" s="18" t="s">
        <v>73</v>
      </c>
      <c r="F45" s="118"/>
      <c r="G45" s="120">
        <f t="shared" si="0"/>
        <v>0</v>
      </c>
    </row>
    <row r="46" spans="1:7" ht="45" x14ac:dyDescent="0.25">
      <c r="A46" s="44">
        <v>42</v>
      </c>
      <c r="B46" s="50">
        <v>1</v>
      </c>
      <c r="C46" s="50" t="s">
        <v>8</v>
      </c>
      <c r="D46" s="20" t="s">
        <v>74</v>
      </c>
      <c r="E46" s="18" t="s">
        <v>75</v>
      </c>
      <c r="F46" s="118"/>
      <c r="G46" s="120">
        <f t="shared" si="0"/>
        <v>0</v>
      </c>
    </row>
    <row r="47" spans="1:7" ht="45" x14ac:dyDescent="0.25">
      <c r="A47" s="44">
        <v>43</v>
      </c>
      <c r="B47" s="50">
        <v>1</v>
      </c>
      <c r="C47" s="50" t="s">
        <v>8</v>
      </c>
      <c r="D47" s="20" t="s">
        <v>76</v>
      </c>
      <c r="E47" s="18" t="s">
        <v>77</v>
      </c>
      <c r="F47" s="118"/>
      <c r="G47" s="120">
        <f t="shared" si="0"/>
        <v>0</v>
      </c>
    </row>
    <row r="48" spans="1:7" ht="45" x14ac:dyDescent="0.25">
      <c r="A48" s="44">
        <v>44</v>
      </c>
      <c r="B48" s="50">
        <v>5</v>
      </c>
      <c r="C48" s="50" t="s">
        <v>8</v>
      </c>
      <c r="D48" s="20" t="s">
        <v>78</v>
      </c>
      <c r="E48" s="18" t="s">
        <v>79</v>
      </c>
      <c r="F48" s="118"/>
      <c r="G48" s="120">
        <f t="shared" si="0"/>
        <v>0</v>
      </c>
    </row>
    <row r="49" spans="1:7" ht="45" x14ac:dyDescent="0.25">
      <c r="A49" s="44">
        <v>45</v>
      </c>
      <c r="B49" s="50">
        <v>1</v>
      </c>
      <c r="C49" s="50" t="s">
        <v>8</v>
      </c>
      <c r="D49" s="37" t="s">
        <v>80</v>
      </c>
      <c r="E49" s="18" t="s">
        <v>81</v>
      </c>
      <c r="F49" s="118"/>
      <c r="G49" s="120">
        <f t="shared" si="0"/>
        <v>0</v>
      </c>
    </row>
    <row r="50" spans="1:7" ht="45" x14ac:dyDescent="0.25">
      <c r="A50" s="44">
        <v>46</v>
      </c>
      <c r="B50" s="50">
        <v>1</v>
      </c>
      <c r="C50" s="50" t="s">
        <v>8</v>
      </c>
      <c r="D50" s="37" t="s">
        <v>82</v>
      </c>
      <c r="E50" s="18" t="s">
        <v>83</v>
      </c>
      <c r="F50" s="118"/>
      <c r="G50" s="120">
        <f t="shared" si="0"/>
        <v>0</v>
      </c>
    </row>
    <row r="51" spans="1:7" ht="45" x14ac:dyDescent="0.25">
      <c r="A51" s="44">
        <v>47</v>
      </c>
      <c r="B51" s="3">
        <v>1</v>
      </c>
      <c r="C51" s="17" t="s">
        <v>8</v>
      </c>
      <c r="D51" s="38" t="s">
        <v>84</v>
      </c>
      <c r="E51" s="21" t="s">
        <v>85</v>
      </c>
      <c r="F51" s="118"/>
      <c r="G51" s="120">
        <f t="shared" si="0"/>
        <v>0</v>
      </c>
    </row>
    <row r="52" spans="1:7" ht="45" x14ac:dyDescent="0.25">
      <c r="A52" s="44">
        <v>48</v>
      </c>
      <c r="B52" s="3">
        <v>2</v>
      </c>
      <c r="C52" s="17" t="s">
        <v>8</v>
      </c>
      <c r="D52" s="22" t="s">
        <v>86</v>
      </c>
      <c r="E52" s="18" t="s">
        <v>87</v>
      </c>
      <c r="F52" s="118"/>
      <c r="G52" s="120">
        <f t="shared" si="0"/>
        <v>0</v>
      </c>
    </row>
    <row r="53" spans="1:7" ht="45" x14ac:dyDescent="0.25">
      <c r="A53" s="44">
        <v>49</v>
      </c>
      <c r="B53" s="3">
        <v>1</v>
      </c>
      <c r="C53" s="17" t="s">
        <v>8</v>
      </c>
      <c r="D53" s="38" t="s">
        <v>88</v>
      </c>
      <c r="E53" s="21" t="s">
        <v>89</v>
      </c>
      <c r="F53" s="118"/>
      <c r="G53" s="120">
        <f t="shared" si="0"/>
        <v>0</v>
      </c>
    </row>
    <row r="54" spans="1:7" ht="30" x14ac:dyDescent="0.25">
      <c r="A54" s="44">
        <v>50</v>
      </c>
      <c r="B54" s="3">
        <v>1</v>
      </c>
      <c r="C54" s="17" t="s">
        <v>8</v>
      </c>
      <c r="D54" s="38" t="s">
        <v>90</v>
      </c>
      <c r="E54" s="18" t="s">
        <v>91</v>
      </c>
      <c r="F54" s="118"/>
      <c r="G54" s="120">
        <f t="shared" si="0"/>
        <v>0</v>
      </c>
    </row>
    <row r="55" spans="1:7" ht="45" x14ac:dyDescent="0.25">
      <c r="A55" s="44">
        <v>51</v>
      </c>
      <c r="B55" s="3">
        <v>1</v>
      </c>
      <c r="C55" s="17" t="s">
        <v>8</v>
      </c>
      <c r="D55" s="38" t="s">
        <v>92</v>
      </c>
      <c r="E55" s="23" t="s">
        <v>93</v>
      </c>
      <c r="F55" s="118"/>
      <c r="G55" s="120">
        <f t="shared" si="0"/>
        <v>0</v>
      </c>
    </row>
    <row r="56" spans="1:7" ht="30" x14ac:dyDescent="0.25">
      <c r="A56" s="44">
        <v>52</v>
      </c>
      <c r="B56" s="3">
        <v>1</v>
      </c>
      <c r="C56" s="17" t="s">
        <v>8</v>
      </c>
      <c r="D56" s="38" t="s">
        <v>94</v>
      </c>
      <c r="E56" s="5" t="s">
        <v>95</v>
      </c>
      <c r="F56" s="118"/>
      <c r="G56" s="120">
        <f t="shared" si="0"/>
        <v>0</v>
      </c>
    </row>
    <row r="57" spans="1:7" ht="45" x14ac:dyDescent="0.25">
      <c r="A57" s="44">
        <v>53</v>
      </c>
      <c r="B57" s="3">
        <v>4</v>
      </c>
      <c r="C57" s="17" t="s">
        <v>8</v>
      </c>
      <c r="D57" s="24" t="s">
        <v>96</v>
      </c>
      <c r="E57" s="5" t="s">
        <v>97</v>
      </c>
      <c r="F57" s="118"/>
      <c r="G57" s="120">
        <f t="shared" si="0"/>
        <v>0</v>
      </c>
    </row>
    <row r="58" spans="1:7" ht="75.75" thickBot="1" x14ac:dyDescent="0.3">
      <c r="A58" s="45">
        <v>54</v>
      </c>
      <c r="B58" s="13">
        <v>8</v>
      </c>
      <c r="C58" s="25" t="s">
        <v>98</v>
      </c>
      <c r="D58" s="26" t="s">
        <v>99</v>
      </c>
      <c r="E58" s="31" t="s">
        <v>100</v>
      </c>
      <c r="F58" s="119"/>
      <c r="G58" s="121">
        <f t="shared" si="0"/>
        <v>0</v>
      </c>
    </row>
    <row r="59" spans="1:7" ht="15.75" thickBot="1" x14ac:dyDescent="0.3">
      <c r="E59" s="67" t="s">
        <v>220</v>
      </c>
      <c r="F59" s="68"/>
      <c r="G59" s="69">
        <f>SUM(H5:H58)</f>
        <v>0</v>
      </c>
    </row>
  </sheetData>
  <sheetProtection algorithmName="SHA-512" hashValue="CNB6shEiK/mWZ+oGGls4Er0M5TH5k3PwRlc3Nt15vNP0h5XWidRAtlhrB7BsvkooZfFEMIatwZ5nkLtwzfsuFw==" saltValue="NGE5uwU/JQI5RUVdjS6cAg==" spinCount="100000" sheet="1" objects="1" scenarios="1"/>
  <mergeCells count="7">
    <mergeCell ref="H26:I26"/>
    <mergeCell ref="A1:G1"/>
    <mergeCell ref="H1:K2"/>
    <mergeCell ref="A2:G2"/>
    <mergeCell ref="A3:G3"/>
    <mergeCell ref="H5:K8"/>
    <mergeCell ref="H3:K3"/>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EB7C2-C1CD-4402-AF0A-0215AD09BC4F}">
  <dimension ref="A1:K25"/>
  <sheetViews>
    <sheetView workbookViewId="0">
      <selection activeCell="I4" sqref="I4"/>
    </sheetView>
  </sheetViews>
  <sheetFormatPr baseColWidth="10" defaultRowHeight="15" x14ac:dyDescent="0.25"/>
  <cols>
    <col min="1" max="1" width="3.7109375" bestFit="1" customWidth="1"/>
    <col min="2" max="3" width="7.28515625" bestFit="1" customWidth="1"/>
    <col min="4" max="4" width="34.42578125" customWidth="1"/>
    <col min="5" max="5" width="68.42578125" customWidth="1"/>
    <col min="7" max="7" width="12.28515625" bestFit="1" customWidth="1"/>
  </cols>
  <sheetData>
    <row r="1" spans="1:11" s="2" customFormat="1" x14ac:dyDescent="0.25">
      <c r="A1" s="85" t="s">
        <v>229</v>
      </c>
      <c r="B1" s="86"/>
      <c r="C1" s="86"/>
      <c r="D1" s="86"/>
      <c r="E1" s="86"/>
      <c r="F1" s="86"/>
      <c r="G1" s="87"/>
      <c r="H1" s="103"/>
      <c r="I1" s="103"/>
      <c r="J1" s="103"/>
      <c r="K1" s="103"/>
    </row>
    <row r="2" spans="1:11" s="2" customFormat="1" x14ac:dyDescent="0.25">
      <c r="A2" s="88" t="s">
        <v>0</v>
      </c>
      <c r="B2" s="89"/>
      <c r="C2" s="89"/>
      <c r="D2" s="89"/>
      <c r="E2" s="89"/>
      <c r="F2" s="89"/>
      <c r="G2" s="90"/>
      <c r="H2" s="103"/>
      <c r="I2" s="103"/>
      <c r="J2" s="103"/>
      <c r="K2" s="103"/>
    </row>
    <row r="3" spans="1:11" s="2" customFormat="1" ht="45" customHeight="1" thickBot="1" x14ac:dyDescent="0.3">
      <c r="A3" s="104" t="s">
        <v>115</v>
      </c>
      <c r="B3" s="105"/>
      <c r="C3" s="105"/>
      <c r="D3" s="105"/>
      <c r="E3" s="105"/>
      <c r="F3" s="105"/>
      <c r="G3" s="106"/>
      <c r="H3" s="112"/>
      <c r="I3" s="103"/>
      <c r="J3" s="103"/>
      <c r="K3" s="103"/>
    </row>
    <row r="4" spans="1:11" s="2" customFormat="1" x14ac:dyDescent="0.25">
      <c r="A4" s="8" t="s">
        <v>1</v>
      </c>
      <c r="B4" s="9" t="s">
        <v>2</v>
      </c>
      <c r="C4" s="9" t="s">
        <v>3</v>
      </c>
      <c r="D4" s="9" t="s">
        <v>4</v>
      </c>
      <c r="E4" s="9" t="s">
        <v>5</v>
      </c>
      <c r="F4" s="9" t="s">
        <v>6</v>
      </c>
      <c r="G4" s="10" t="s">
        <v>7</v>
      </c>
    </row>
    <row r="5" spans="1:11" ht="45" x14ac:dyDescent="0.25">
      <c r="A5" s="11">
        <v>1</v>
      </c>
      <c r="B5" s="3">
        <v>1</v>
      </c>
      <c r="C5" s="3" t="s">
        <v>8</v>
      </c>
      <c r="D5" s="36" t="s">
        <v>9</v>
      </c>
      <c r="E5" s="5" t="s">
        <v>21</v>
      </c>
      <c r="F5" s="118"/>
      <c r="G5" s="116">
        <f>B5*F5</f>
        <v>0</v>
      </c>
    </row>
    <row r="6" spans="1:11" ht="210" x14ac:dyDescent="0.25">
      <c r="A6" s="11">
        <v>2</v>
      </c>
      <c r="B6" s="3">
        <v>1</v>
      </c>
      <c r="C6" s="3" t="s">
        <v>8</v>
      </c>
      <c r="D6" s="6" t="s">
        <v>10</v>
      </c>
      <c r="E6" s="5" t="s">
        <v>22</v>
      </c>
      <c r="F6" s="118"/>
      <c r="G6" s="116">
        <f t="shared" ref="G6:G24" si="0">B6*F6</f>
        <v>0</v>
      </c>
    </row>
    <row r="7" spans="1:11" ht="24" x14ac:dyDescent="0.25">
      <c r="A7" s="11">
        <v>3</v>
      </c>
      <c r="B7" s="3">
        <v>1</v>
      </c>
      <c r="C7" s="3" t="s">
        <v>8</v>
      </c>
      <c r="D7" s="6" t="s">
        <v>11</v>
      </c>
      <c r="E7" s="16" t="s">
        <v>206</v>
      </c>
      <c r="F7" s="118"/>
      <c r="G7" s="116">
        <f t="shared" si="0"/>
        <v>0</v>
      </c>
    </row>
    <row r="8" spans="1:11" ht="30" x14ac:dyDescent="0.25">
      <c r="A8" s="11">
        <v>4</v>
      </c>
      <c r="B8" s="3">
        <v>1</v>
      </c>
      <c r="C8" s="3" t="s">
        <v>8</v>
      </c>
      <c r="D8" s="36" t="s">
        <v>12</v>
      </c>
      <c r="E8" s="16" t="s">
        <v>205</v>
      </c>
      <c r="F8" s="118"/>
      <c r="G8" s="116">
        <f t="shared" si="0"/>
        <v>0</v>
      </c>
    </row>
    <row r="9" spans="1:11" ht="30" x14ac:dyDescent="0.25">
      <c r="A9" s="11">
        <v>5</v>
      </c>
      <c r="B9" s="3">
        <v>1</v>
      </c>
      <c r="C9" s="3" t="s">
        <v>8</v>
      </c>
      <c r="D9" s="7" t="s">
        <v>13</v>
      </c>
      <c r="E9" s="5" t="s">
        <v>116</v>
      </c>
      <c r="F9" s="118"/>
      <c r="G9" s="116">
        <f t="shared" si="0"/>
        <v>0</v>
      </c>
    </row>
    <row r="10" spans="1:11" ht="30" x14ac:dyDescent="0.25">
      <c r="A10" s="11">
        <v>6</v>
      </c>
      <c r="B10" s="3">
        <v>1</v>
      </c>
      <c r="C10" s="3" t="s">
        <v>8</v>
      </c>
      <c r="D10" s="7" t="s">
        <v>14</v>
      </c>
      <c r="E10" s="5" t="s">
        <v>117</v>
      </c>
      <c r="F10" s="118"/>
      <c r="G10" s="116">
        <f t="shared" si="0"/>
        <v>0</v>
      </c>
    </row>
    <row r="11" spans="1:11" ht="75" x14ac:dyDescent="0.25">
      <c r="A11" s="11">
        <v>7</v>
      </c>
      <c r="B11" s="3">
        <v>1</v>
      </c>
      <c r="C11" s="3" t="s">
        <v>8</v>
      </c>
      <c r="D11" s="7" t="s">
        <v>15</v>
      </c>
      <c r="E11" s="5" t="s">
        <v>118</v>
      </c>
      <c r="F11" s="118"/>
      <c r="G11" s="116">
        <f t="shared" si="0"/>
        <v>0</v>
      </c>
    </row>
    <row r="12" spans="1:11" ht="75" x14ac:dyDescent="0.25">
      <c r="A12" s="11">
        <v>8</v>
      </c>
      <c r="B12" s="3">
        <v>6</v>
      </c>
      <c r="C12" s="3" t="s">
        <v>8</v>
      </c>
      <c r="D12" s="7" t="s">
        <v>16</v>
      </c>
      <c r="E12" s="5" t="s">
        <v>119</v>
      </c>
      <c r="F12" s="118"/>
      <c r="G12" s="116">
        <f t="shared" si="0"/>
        <v>0</v>
      </c>
    </row>
    <row r="13" spans="1:11" ht="45" x14ac:dyDescent="0.25">
      <c r="A13" s="11">
        <v>9</v>
      </c>
      <c r="B13" s="3">
        <v>13</v>
      </c>
      <c r="C13" s="3" t="s">
        <v>8</v>
      </c>
      <c r="D13" s="7" t="s">
        <v>123</v>
      </c>
      <c r="E13" s="5" t="s">
        <v>120</v>
      </c>
      <c r="F13" s="118"/>
      <c r="G13" s="116">
        <f t="shared" si="0"/>
        <v>0</v>
      </c>
    </row>
    <row r="14" spans="1:11" ht="90" x14ac:dyDescent="0.25">
      <c r="A14" s="11">
        <v>10</v>
      </c>
      <c r="B14" s="3">
        <v>2</v>
      </c>
      <c r="C14" s="3" t="s">
        <v>8</v>
      </c>
      <c r="D14" s="7" t="s">
        <v>121</v>
      </c>
      <c r="E14" s="5" t="s">
        <v>122</v>
      </c>
      <c r="F14" s="118"/>
      <c r="G14" s="116">
        <f t="shared" si="0"/>
        <v>0</v>
      </c>
    </row>
    <row r="15" spans="1:11" ht="75" x14ac:dyDescent="0.25">
      <c r="A15" s="11">
        <v>11</v>
      </c>
      <c r="B15" s="3">
        <v>3</v>
      </c>
      <c r="C15" s="3" t="s">
        <v>8</v>
      </c>
      <c r="D15" s="7" t="s">
        <v>124</v>
      </c>
      <c r="E15" s="5" t="s">
        <v>125</v>
      </c>
      <c r="F15" s="118"/>
      <c r="G15" s="116">
        <f t="shared" si="0"/>
        <v>0</v>
      </c>
    </row>
    <row r="16" spans="1:11" ht="90.75" thickBot="1" x14ac:dyDescent="0.3">
      <c r="A16" s="11">
        <v>12</v>
      </c>
      <c r="B16" s="3">
        <v>1</v>
      </c>
      <c r="C16" s="3" t="s">
        <v>8</v>
      </c>
      <c r="D16" s="35" t="s">
        <v>132</v>
      </c>
      <c r="E16" s="5" t="s">
        <v>133</v>
      </c>
      <c r="F16" s="118"/>
      <c r="G16" s="116">
        <f t="shared" si="0"/>
        <v>0</v>
      </c>
    </row>
    <row r="17" spans="1:9" ht="60.75" thickBot="1" x14ac:dyDescent="0.3">
      <c r="A17" s="11">
        <v>13</v>
      </c>
      <c r="B17" s="3">
        <v>1</v>
      </c>
      <c r="C17" s="58" t="s">
        <v>8</v>
      </c>
      <c r="D17" s="61" t="s">
        <v>134</v>
      </c>
      <c r="E17" s="59" t="s">
        <v>135</v>
      </c>
      <c r="F17" s="118"/>
      <c r="G17" s="116">
        <f t="shared" si="0"/>
        <v>0</v>
      </c>
    </row>
    <row r="18" spans="1:9" ht="60" x14ac:dyDescent="0.25">
      <c r="A18" s="11">
        <v>14</v>
      </c>
      <c r="B18" s="3">
        <v>1</v>
      </c>
      <c r="C18" s="3" t="s">
        <v>8</v>
      </c>
      <c r="D18" s="60" t="s">
        <v>136</v>
      </c>
      <c r="E18" s="5" t="s">
        <v>137</v>
      </c>
      <c r="F18" s="118"/>
      <c r="G18" s="116">
        <f t="shared" si="0"/>
        <v>0</v>
      </c>
    </row>
    <row r="19" spans="1:9" ht="90" x14ac:dyDescent="0.25">
      <c r="A19" s="11">
        <v>15</v>
      </c>
      <c r="B19" s="3">
        <v>1</v>
      </c>
      <c r="C19" s="3" t="s">
        <v>8</v>
      </c>
      <c r="D19" s="4" t="s">
        <v>138</v>
      </c>
      <c r="E19" s="5" t="s">
        <v>139</v>
      </c>
      <c r="F19" s="118"/>
      <c r="G19" s="116">
        <f t="shared" si="0"/>
        <v>0</v>
      </c>
    </row>
    <row r="20" spans="1:9" ht="75" x14ac:dyDescent="0.25">
      <c r="A20" s="11">
        <v>16</v>
      </c>
      <c r="B20" s="3">
        <v>1</v>
      </c>
      <c r="C20" s="3" t="s">
        <v>8</v>
      </c>
      <c r="D20" s="36" t="s">
        <v>140</v>
      </c>
      <c r="E20" s="5" t="s">
        <v>141</v>
      </c>
      <c r="F20" s="118"/>
      <c r="G20" s="116">
        <f t="shared" si="0"/>
        <v>0</v>
      </c>
    </row>
    <row r="21" spans="1:9" ht="90" x14ac:dyDescent="0.25">
      <c r="A21" s="29">
        <v>17</v>
      </c>
      <c r="B21" s="30">
        <v>1</v>
      </c>
      <c r="C21" s="30" t="s">
        <v>8</v>
      </c>
      <c r="D21" s="52" t="s">
        <v>142</v>
      </c>
      <c r="E21" s="31" t="s">
        <v>143</v>
      </c>
      <c r="F21" s="119"/>
      <c r="G21" s="116">
        <f t="shared" si="0"/>
        <v>0</v>
      </c>
    </row>
    <row r="22" spans="1:9" ht="90" x14ac:dyDescent="0.25">
      <c r="A22" s="11">
        <v>18</v>
      </c>
      <c r="B22" s="3">
        <v>1</v>
      </c>
      <c r="C22" s="3" t="s">
        <v>8</v>
      </c>
      <c r="D22" s="36" t="s">
        <v>144</v>
      </c>
      <c r="E22" s="5" t="s">
        <v>145</v>
      </c>
      <c r="F22" s="118"/>
      <c r="G22" s="116">
        <f t="shared" si="0"/>
        <v>0</v>
      </c>
    </row>
    <row r="23" spans="1:9" ht="30" x14ac:dyDescent="0.25">
      <c r="A23" s="11">
        <v>19</v>
      </c>
      <c r="B23" s="17">
        <v>1</v>
      </c>
      <c r="C23" s="17" t="s">
        <v>28</v>
      </c>
      <c r="D23" s="36" t="s">
        <v>147</v>
      </c>
      <c r="E23" s="5" t="s">
        <v>148</v>
      </c>
      <c r="F23" s="118"/>
      <c r="G23" s="116">
        <f t="shared" si="0"/>
        <v>0</v>
      </c>
    </row>
    <row r="24" spans="1:9" ht="30.75" thickBot="1" x14ac:dyDescent="0.3">
      <c r="A24" s="12">
        <v>20</v>
      </c>
      <c r="B24" s="25">
        <v>15</v>
      </c>
      <c r="C24" s="25" t="s">
        <v>8</v>
      </c>
      <c r="D24" s="53" t="s">
        <v>150</v>
      </c>
      <c r="E24" s="57" t="s">
        <v>207</v>
      </c>
      <c r="F24" s="119"/>
      <c r="G24" s="117">
        <f t="shared" si="0"/>
        <v>0</v>
      </c>
      <c r="H24" s="113"/>
      <c r="I24" s="113"/>
    </row>
    <row r="25" spans="1:9" ht="15.75" thickBot="1" x14ac:dyDescent="0.3">
      <c r="E25" s="70" t="s">
        <v>221</v>
      </c>
      <c r="F25" s="71"/>
      <c r="G25" s="69">
        <f>SUM(H5:H24)</f>
        <v>0</v>
      </c>
    </row>
  </sheetData>
  <sheetProtection algorithmName="SHA-512" hashValue="EpQ+8nyB4sE0yVhsxLbb7XYPeG08rkSHhP159e7nEFPLx6NwecOfSzlB5zUhjHOzMw6VsKAF4LKrRMq0liw66Q==" saltValue="rYpEF+Is3UFg7xjVuAKoUQ==" spinCount="100000" sheet="1" objects="1" scenarios="1"/>
  <mergeCells count="6">
    <mergeCell ref="H24:I24"/>
    <mergeCell ref="A1:G1"/>
    <mergeCell ref="H1:K2"/>
    <mergeCell ref="A2:G2"/>
    <mergeCell ref="A3:G3"/>
    <mergeCell ref="H3:K3"/>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86A7A-DEB5-493C-ACB6-20F3AF20488C}">
  <dimension ref="A1:K10"/>
  <sheetViews>
    <sheetView workbookViewId="0">
      <selection activeCell="J4" sqref="J4"/>
    </sheetView>
  </sheetViews>
  <sheetFormatPr baseColWidth="10" defaultRowHeight="15" x14ac:dyDescent="0.25"/>
  <cols>
    <col min="1" max="1" width="3.7109375" bestFit="1" customWidth="1"/>
    <col min="2" max="3" width="7.28515625" bestFit="1" customWidth="1"/>
    <col min="4" max="4" width="34.42578125" customWidth="1"/>
    <col min="5" max="5" width="68.42578125" customWidth="1"/>
    <col min="7" max="7" width="12.28515625" bestFit="1" customWidth="1"/>
  </cols>
  <sheetData>
    <row r="1" spans="1:11" s="2" customFormat="1" x14ac:dyDescent="0.25">
      <c r="A1" s="85" t="s">
        <v>227</v>
      </c>
      <c r="B1" s="86"/>
      <c r="C1" s="86"/>
      <c r="D1" s="86"/>
      <c r="E1" s="86"/>
      <c r="F1" s="86"/>
      <c r="G1" s="87"/>
      <c r="H1" s="103"/>
      <c r="I1" s="103"/>
      <c r="J1" s="103"/>
      <c r="K1" s="103"/>
    </row>
    <row r="2" spans="1:11" s="2" customFormat="1" x14ac:dyDescent="0.25">
      <c r="A2" s="88" t="s">
        <v>0</v>
      </c>
      <c r="B2" s="89"/>
      <c r="C2" s="89"/>
      <c r="D2" s="89"/>
      <c r="E2" s="89"/>
      <c r="F2" s="89"/>
      <c r="G2" s="90"/>
      <c r="H2" s="103"/>
      <c r="I2" s="103"/>
      <c r="J2" s="103"/>
      <c r="K2" s="103"/>
    </row>
    <row r="3" spans="1:11" s="2" customFormat="1" ht="45" customHeight="1" thickBot="1" x14ac:dyDescent="0.3">
      <c r="A3" s="104" t="s">
        <v>115</v>
      </c>
      <c r="B3" s="105"/>
      <c r="C3" s="105"/>
      <c r="D3" s="105"/>
      <c r="E3" s="105"/>
      <c r="F3" s="105"/>
      <c r="G3" s="106"/>
      <c r="H3" s="112"/>
      <c r="I3" s="103"/>
      <c r="J3" s="103"/>
      <c r="K3" s="103"/>
    </row>
    <row r="4" spans="1:11" s="2" customFormat="1" x14ac:dyDescent="0.25">
      <c r="A4" s="8" t="s">
        <v>1</v>
      </c>
      <c r="B4" s="9" t="s">
        <v>2</v>
      </c>
      <c r="C4" s="9" t="s">
        <v>3</v>
      </c>
      <c r="D4" s="9" t="s">
        <v>4</v>
      </c>
      <c r="E4" s="9" t="s">
        <v>5</v>
      </c>
      <c r="F4" s="9" t="s">
        <v>6</v>
      </c>
      <c r="G4" s="10" t="s">
        <v>7</v>
      </c>
    </row>
    <row r="5" spans="1:11" ht="45.75" customHeight="1" x14ac:dyDescent="0.25">
      <c r="A5" s="11">
        <v>1</v>
      </c>
      <c r="B5" s="3">
        <v>1</v>
      </c>
      <c r="C5" s="3" t="s">
        <v>8</v>
      </c>
      <c r="D5" s="7" t="s">
        <v>151</v>
      </c>
      <c r="E5" s="5" t="s">
        <v>152</v>
      </c>
      <c r="F5" s="118"/>
      <c r="G5" s="116">
        <f>B5*F5</f>
        <v>0</v>
      </c>
    </row>
    <row r="6" spans="1:11" ht="30" x14ac:dyDescent="0.25">
      <c r="A6" s="11">
        <v>4</v>
      </c>
      <c r="B6" s="3">
        <v>1</v>
      </c>
      <c r="C6" s="3" t="s">
        <v>8</v>
      </c>
      <c r="D6" s="36" t="s">
        <v>12</v>
      </c>
      <c r="E6" s="5"/>
      <c r="F6" s="118"/>
      <c r="G6" s="116">
        <f t="shared" ref="G6:G9" si="0">B6*F6</f>
        <v>0</v>
      </c>
    </row>
    <row r="7" spans="1:11" ht="75" x14ac:dyDescent="0.25">
      <c r="A7" s="11">
        <v>5</v>
      </c>
      <c r="B7" s="3">
        <v>1</v>
      </c>
      <c r="C7" s="3" t="s">
        <v>8</v>
      </c>
      <c r="D7" s="7" t="s">
        <v>144</v>
      </c>
      <c r="E7" s="5" t="s">
        <v>153</v>
      </c>
      <c r="F7" s="118"/>
      <c r="G7" s="116">
        <f t="shared" si="0"/>
        <v>0</v>
      </c>
    </row>
    <row r="8" spans="1:11" ht="30" x14ac:dyDescent="0.25">
      <c r="A8" s="11">
        <v>19</v>
      </c>
      <c r="B8" s="17">
        <v>1</v>
      </c>
      <c r="C8" s="17" t="s">
        <v>28</v>
      </c>
      <c r="D8" s="36" t="s">
        <v>147</v>
      </c>
      <c r="E8" s="5" t="s">
        <v>148</v>
      </c>
      <c r="F8" s="118"/>
      <c r="G8" s="116">
        <f t="shared" si="0"/>
        <v>0</v>
      </c>
    </row>
    <row r="9" spans="1:11" ht="30.75" thickBot="1" x14ac:dyDescent="0.3">
      <c r="A9" s="12">
        <v>20</v>
      </c>
      <c r="B9" s="25">
        <v>27</v>
      </c>
      <c r="C9" s="25" t="s">
        <v>8</v>
      </c>
      <c r="D9" s="15" t="s">
        <v>150</v>
      </c>
      <c r="E9" s="31" t="s">
        <v>207</v>
      </c>
      <c r="F9" s="119"/>
      <c r="G9" s="117">
        <f t="shared" si="0"/>
        <v>0</v>
      </c>
      <c r="H9" s="113"/>
      <c r="I9" s="113"/>
    </row>
    <row r="10" spans="1:11" ht="15.75" thickBot="1" x14ac:dyDescent="0.3">
      <c r="E10" s="70" t="s">
        <v>222</v>
      </c>
      <c r="F10" s="71"/>
      <c r="G10" s="69">
        <f>SUM(H5:H9)</f>
        <v>0</v>
      </c>
    </row>
  </sheetData>
  <sheetProtection algorithmName="SHA-512" hashValue="tshZ7EWaC/kmzNkpd+MwWAjoRhtUnghRok+Alo3NrWBInrvzLRERWmtgghK8n0s+5lgrvuylBUtU2X40hlECWw==" saltValue="u2d1P05nX5z0Vct76bzLgg==" spinCount="100000" sheet="1" objects="1" scenarios="1"/>
  <mergeCells count="6">
    <mergeCell ref="H9:I9"/>
    <mergeCell ref="A1:G1"/>
    <mergeCell ref="H1:K2"/>
    <mergeCell ref="A2:G2"/>
    <mergeCell ref="A3:G3"/>
    <mergeCell ref="H3:K3"/>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40B92-748F-4B70-8300-2E9FE683E36B}">
  <dimension ref="A1:K26"/>
  <sheetViews>
    <sheetView workbookViewId="0">
      <selection activeCell="I5" sqref="I5"/>
    </sheetView>
  </sheetViews>
  <sheetFormatPr baseColWidth="10" defaultRowHeight="15" x14ac:dyDescent="0.25"/>
  <cols>
    <col min="1" max="1" width="3.7109375" bestFit="1" customWidth="1"/>
    <col min="2" max="3" width="7.28515625" bestFit="1" customWidth="1"/>
    <col min="4" max="4" width="34.42578125" customWidth="1"/>
    <col min="5" max="5" width="68.42578125" customWidth="1"/>
    <col min="7" max="7" width="12.28515625" bestFit="1" customWidth="1"/>
  </cols>
  <sheetData>
    <row r="1" spans="1:11" s="2" customFormat="1" x14ac:dyDescent="0.25">
      <c r="A1" s="85" t="s">
        <v>227</v>
      </c>
      <c r="B1" s="86"/>
      <c r="C1" s="86"/>
      <c r="D1" s="86"/>
      <c r="E1" s="86"/>
      <c r="F1" s="86"/>
      <c r="G1" s="87"/>
      <c r="H1" s="114"/>
      <c r="I1" s="114"/>
      <c r="J1" s="114"/>
      <c r="K1" s="114"/>
    </row>
    <row r="2" spans="1:11" s="2" customFormat="1" x14ac:dyDescent="0.25">
      <c r="A2" s="88" t="s">
        <v>0</v>
      </c>
      <c r="B2" s="89"/>
      <c r="C2" s="89"/>
      <c r="D2" s="89"/>
      <c r="E2" s="89"/>
      <c r="F2" s="89"/>
      <c r="G2" s="90"/>
      <c r="H2" s="114"/>
      <c r="I2" s="114"/>
      <c r="J2" s="114"/>
      <c r="K2" s="114"/>
    </row>
    <row r="3" spans="1:11" s="2" customFormat="1" ht="45" customHeight="1" thickBot="1" x14ac:dyDescent="0.3">
      <c r="A3" s="104" t="s">
        <v>115</v>
      </c>
      <c r="B3" s="105"/>
      <c r="C3" s="105"/>
      <c r="D3" s="105"/>
      <c r="E3" s="105"/>
      <c r="F3" s="105"/>
      <c r="G3" s="106"/>
      <c r="H3" s="115"/>
      <c r="I3" s="114"/>
      <c r="J3" s="114"/>
      <c r="K3" s="114"/>
    </row>
    <row r="4" spans="1:11" s="2" customFormat="1" x14ac:dyDescent="0.25">
      <c r="A4" s="8" t="s">
        <v>1</v>
      </c>
      <c r="B4" s="9" t="s">
        <v>2</v>
      </c>
      <c r="C4" s="9" t="s">
        <v>3</v>
      </c>
      <c r="D4" s="9" t="s">
        <v>4</v>
      </c>
      <c r="E4" s="9" t="s">
        <v>5</v>
      </c>
      <c r="F4" s="9" t="s">
        <v>6</v>
      </c>
      <c r="G4" s="10" t="s">
        <v>7</v>
      </c>
    </row>
    <row r="5" spans="1:11" ht="45" x14ac:dyDescent="0.25">
      <c r="A5" s="11">
        <v>1</v>
      </c>
      <c r="B5" s="3">
        <v>1</v>
      </c>
      <c r="C5" s="3" t="s">
        <v>8</v>
      </c>
      <c r="D5" s="7" t="s">
        <v>9</v>
      </c>
      <c r="E5" s="5" t="s">
        <v>21</v>
      </c>
      <c r="F5" s="118"/>
      <c r="G5" s="116">
        <f>B5*F5</f>
        <v>0</v>
      </c>
    </row>
    <row r="6" spans="1:11" ht="210" x14ac:dyDescent="0.25">
      <c r="A6" s="11">
        <v>2</v>
      </c>
      <c r="B6" s="3">
        <v>1</v>
      </c>
      <c r="C6" s="3" t="s">
        <v>8</v>
      </c>
      <c r="D6" s="6" t="s">
        <v>10</v>
      </c>
      <c r="E6" s="5" t="s">
        <v>22</v>
      </c>
      <c r="F6" s="118"/>
      <c r="G6" s="116">
        <f t="shared" ref="G6:G25" si="0">B6*F6</f>
        <v>0</v>
      </c>
    </row>
    <row r="7" spans="1:11" ht="24" x14ac:dyDescent="0.25">
      <c r="A7" s="11">
        <v>3</v>
      </c>
      <c r="B7" s="3">
        <v>1</v>
      </c>
      <c r="C7" s="3" t="s">
        <v>8</v>
      </c>
      <c r="D7" s="6" t="s">
        <v>11</v>
      </c>
      <c r="E7" s="5" t="s">
        <v>23</v>
      </c>
      <c r="F7" s="118"/>
      <c r="G7" s="116">
        <f t="shared" si="0"/>
        <v>0</v>
      </c>
    </row>
    <row r="8" spans="1:11" ht="30" x14ac:dyDescent="0.25">
      <c r="A8" s="11">
        <v>4</v>
      </c>
      <c r="B8" s="3">
        <v>1</v>
      </c>
      <c r="C8" s="3" t="s">
        <v>8</v>
      </c>
      <c r="D8" s="7" t="s">
        <v>12</v>
      </c>
      <c r="E8" s="5"/>
      <c r="F8" s="118"/>
      <c r="G8" s="116">
        <f t="shared" si="0"/>
        <v>0</v>
      </c>
    </row>
    <row r="9" spans="1:11" ht="45" customHeight="1" x14ac:dyDescent="0.25">
      <c r="A9" s="11">
        <v>5</v>
      </c>
      <c r="B9" s="3">
        <v>1</v>
      </c>
      <c r="C9" s="3" t="s">
        <v>8</v>
      </c>
      <c r="D9" s="7" t="s">
        <v>156</v>
      </c>
      <c r="E9" s="16" t="s">
        <v>157</v>
      </c>
      <c r="F9" s="118"/>
      <c r="G9" s="116">
        <f t="shared" si="0"/>
        <v>0</v>
      </c>
    </row>
    <row r="10" spans="1:11" ht="30" x14ac:dyDescent="0.25">
      <c r="A10" s="11">
        <v>6</v>
      </c>
      <c r="B10" s="3">
        <v>1</v>
      </c>
      <c r="C10" s="3" t="s">
        <v>8</v>
      </c>
      <c r="D10" s="7" t="s">
        <v>13</v>
      </c>
      <c r="E10" s="5" t="s">
        <v>116</v>
      </c>
      <c r="F10" s="118"/>
      <c r="G10" s="116">
        <f t="shared" si="0"/>
        <v>0</v>
      </c>
    </row>
    <row r="11" spans="1:11" ht="30" x14ac:dyDescent="0.25">
      <c r="A11" s="11">
        <v>7</v>
      </c>
      <c r="B11" s="3">
        <v>1</v>
      </c>
      <c r="C11" s="3" t="s">
        <v>8</v>
      </c>
      <c r="D11" s="7" t="s">
        <v>14</v>
      </c>
      <c r="E11" s="5" t="s">
        <v>117</v>
      </c>
      <c r="F11" s="118"/>
      <c r="G11" s="116">
        <f t="shared" si="0"/>
        <v>0</v>
      </c>
    </row>
    <row r="12" spans="1:11" ht="75" x14ac:dyDescent="0.25">
      <c r="A12" s="11">
        <v>8</v>
      </c>
      <c r="B12" s="3">
        <v>1</v>
      </c>
      <c r="C12" s="3" t="s">
        <v>8</v>
      </c>
      <c r="D12" s="7" t="s">
        <v>15</v>
      </c>
      <c r="E12" s="5" t="s">
        <v>118</v>
      </c>
      <c r="F12" s="118"/>
      <c r="G12" s="116">
        <f t="shared" si="0"/>
        <v>0</v>
      </c>
    </row>
    <row r="13" spans="1:11" ht="75" x14ac:dyDescent="0.25">
      <c r="A13" s="11">
        <v>9</v>
      </c>
      <c r="B13" s="3">
        <v>7</v>
      </c>
      <c r="C13" s="3" t="s">
        <v>8</v>
      </c>
      <c r="D13" s="7" t="s">
        <v>16</v>
      </c>
      <c r="E13" s="5" t="s">
        <v>119</v>
      </c>
      <c r="F13" s="118"/>
      <c r="G13" s="116">
        <f t="shared" si="0"/>
        <v>0</v>
      </c>
    </row>
    <row r="14" spans="1:11" ht="45" x14ac:dyDescent="0.25">
      <c r="A14" s="11">
        <v>10</v>
      </c>
      <c r="B14" s="3">
        <v>25</v>
      </c>
      <c r="C14" s="3" t="s">
        <v>8</v>
      </c>
      <c r="D14" s="7" t="s">
        <v>123</v>
      </c>
      <c r="E14" s="5" t="s">
        <v>120</v>
      </c>
      <c r="F14" s="118"/>
      <c r="G14" s="116">
        <f t="shared" si="0"/>
        <v>0</v>
      </c>
    </row>
    <row r="15" spans="1:11" ht="90" x14ac:dyDescent="0.25">
      <c r="A15" s="11">
        <v>11</v>
      </c>
      <c r="B15" s="3">
        <v>2</v>
      </c>
      <c r="C15" s="3" t="s">
        <v>8</v>
      </c>
      <c r="D15" s="7" t="s">
        <v>121</v>
      </c>
      <c r="E15" s="5" t="s">
        <v>122</v>
      </c>
      <c r="F15" s="118"/>
      <c r="G15" s="116">
        <f t="shared" si="0"/>
        <v>0</v>
      </c>
    </row>
    <row r="16" spans="1:11" ht="45.75" customHeight="1" x14ac:dyDescent="0.25">
      <c r="A16" s="11">
        <v>12</v>
      </c>
      <c r="B16" s="3">
        <v>6</v>
      </c>
      <c r="C16" s="3" t="s">
        <v>8</v>
      </c>
      <c r="D16" s="7" t="s">
        <v>158</v>
      </c>
      <c r="E16" s="5" t="s">
        <v>159</v>
      </c>
      <c r="F16" s="118"/>
      <c r="G16" s="116">
        <f t="shared" si="0"/>
        <v>0</v>
      </c>
    </row>
    <row r="17" spans="1:9" ht="45" x14ac:dyDescent="0.25">
      <c r="A17" s="11">
        <v>13</v>
      </c>
      <c r="B17" s="3">
        <v>8</v>
      </c>
      <c r="C17" s="3" t="s">
        <v>8</v>
      </c>
      <c r="D17" s="7" t="s">
        <v>160</v>
      </c>
      <c r="E17" s="5" t="s">
        <v>161</v>
      </c>
      <c r="F17" s="118"/>
      <c r="G17" s="116">
        <f t="shared" si="0"/>
        <v>0</v>
      </c>
    </row>
    <row r="18" spans="1:9" ht="45" x14ac:dyDescent="0.25">
      <c r="A18" s="11">
        <v>14</v>
      </c>
      <c r="B18" s="3">
        <v>2</v>
      </c>
      <c r="C18" s="3" t="s">
        <v>8</v>
      </c>
      <c r="D18" s="7" t="s">
        <v>162</v>
      </c>
      <c r="E18" s="5" t="s">
        <v>163</v>
      </c>
      <c r="F18" s="118"/>
      <c r="G18" s="116">
        <f t="shared" si="0"/>
        <v>0</v>
      </c>
    </row>
    <row r="19" spans="1:9" s="34" customFormat="1" ht="60" x14ac:dyDescent="0.25">
      <c r="A19" s="11">
        <v>15</v>
      </c>
      <c r="B19" s="17">
        <v>1</v>
      </c>
      <c r="C19" s="17" t="s">
        <v>8</v>
      </c>
      <c r="D19" s="7" t="s">
        <v>136</v>
      </c>
      <c r="E19" s="18" t="s">
        <v>137</v>
      </c>
      <c r="F19" s="118"/>
      <c r="G19" s="116">
        <f t="shared" si="0"/>
        <v>0</v>
      </c>
    </row>
    <row r="20" spans="1:9" ht="60" x14ac:dyDescent="0.25">
      <c r="A20" s="11">
        <v>16</v>
      </c>
      <c r="B20" s="3">
        <v>1</v>
      </c>
      <c r="C20" s="3" t="s">
        <v>8</v>
      </c>
      <c r="D20" s="7" t="s">
        <v>140</v>
      </c>
      <c r="E20" s="5" t="s">
        <v>164</v>
      </c>
      <c r="F20" s="118"/>
      <c r="G20" s="116">
        <f t="shared" si="0"/>
        <v>0</v>
      </c>
    </row>
    <row r="21" spans="1:9" ht="90" x14ac:dyDescent="0.25">
      <c r="A21" s="11">
        <v>17</v>
      </c>
      <c r="B21" s="30">
        <v>1</v>
      </c>
      <c r="C21" s="30" t="s">
        <v>8</v>
      </c>
      <c r="D21" s="35" t="s">
        <v>165</v>
      </c>
      <c r="E21" s="31" t="s">
        <v>143</v>
      </c>
      <c r="F21" s="119"/>
      <c r="G21" s="116">
        <f t="shared" si="0"/>
        <v>0</v>
      </c>
    </row>
    <row r="22" spans="1:9" ht="90" x14ac:dyDescent="0.25">
      <c r="A22" s="11">
        <v>18</v>
      </c>
      <c r="B22" s="3">
        <v>1</v>
      </c>
      <c r="C22" s="3" t="s">
        <v>8</v>
      </c>
      <c r="D22" s="36" t="s">
        <v>144</v>
      </c>
      <c r="E22" s="5" t="s">
        <v>145</v>
      </c>
      <c r="F22" s="118"/>
      <c r="G22" s="116">
        <f t="shared" si="0"/>
        <v>0</v>
      </c>
    </row>
    <row r="23" spans="1:9" ht="30" x14ac:dyDescent="0.25">
      <c r="A23" s="11">
        <v>19</v>
      </c>
      <c r="B23" s="17">
        <v>1</v>
      </c>
      <c r="C23" s="17" t="s">
        <v>28</v>
      </c>
      <c r="D23" s="36" t="s">
        <v>147</v>
      </c>
      <c r="E23" s="5" t="s">
        <v>148</v>
      </c>
      <c r="F23" s="118"/>
      <c r="G23" s="116">
        <f t="shared" si="0"/>
        <v>0</v>
      </c>
    </row>
    <row r="24" spans="1:9" ht="30" x14ac:dyDescent="0.25">
      <c r="A24" s="11">
        <v>20</v>
      </c>
      <c r="B24" s="17">
        <v>15</v>
      </c>
      <c r="C24" s="17" t="s">
        <v>8</v>
      </c>
      <c r="D24" s="20" t="s">
        <v>150</v>
      </c>
      <c r="E24" s="16" t="s">
        <v>172</v>
      </c>
      <c r="F24" s="118"/>
      <c r="G24" s="116">
        <f t="shared" si="0"/>
        <v>0</v>
      </c>
    </row>
    <row r="25" spans="1:9" ht="45.75" thickBot="1" x14ac:dyDescent="0.3">
      <c r="A25" s="12">
        <v>21</v>
      </c>
      <c r="B25" s="25">
        <v>8</v>
      </c>
      <c r="C25" s="25" t="s">
        <v>40</v>
      </c>
      <c r="D25" s="53" t="s">
        <v>176</v>
      </c>
      <c r="E25" s="62" t="s">
        <v>208</v>
      </c>
      <c r="F25" s="119"/>
      <c r="G25" s="117">
        <f t="shared" si="0"/>
        <v>0</v>
      </c>
      <c r="H25" s="113"/>
      <c r="I25" s="113"/>
    </row>
    <row r="26" spans="1:9" ht="15.75" thickBot="1" x14ac:dyDescent="0.3">
      <c r="E26" s="70" t="s">
        <v>223</v>
      </c>
      <c r="F26" s="71"/>
      <c r="G26" s="69">
        <f>SUM(H5:H25)</f>
        <v>0</v>
      </c>
    </row>
  </sheetData>
  <sheetProtection algorithmName="SHA-512" hashValue="s/OkA3qCe1aaEv8LFdByNBoGX2ub+yZfr5X+LX+Z97WmUFB29NPczP/utW2o+Uz6RoWI4RkR10GoqjTHtDcTOQ==" saltValue="gegsfQ8ADkJUHpHK5BDEUQ==" spinCount="100000" sheet="1" objects="1" scenarios="1"/>
  <mergeCells count="6">
    <mergeCell ref="H25:I25"/>
    <mergeCell ref="A1:G1"/>
    <mergeCell ref="H1:K2"/>
    <mergeCell ref="A2:G2"/>
    <mergeCell ref="A3:G3"/>
    <mergeCell ref="H3:K3"/>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C0187-0D66-4F00-A8E6-2830A64E75A3}">
  <dimension ref="A1:K25"/>
  <sheetViews>
    <sheetView workbookViewId="0">
      <selection activeCell="I6" sqref="I6"/>
    </sheetView>
  </sheetViews>
  <sheetFormatPr baseColWidth="10" defaultRowHeight="15" x14ac:dyDescent="0.25"/>
  <cols>
    <col min="1" max="1" width="3.7109375" bestFit="1" customWidth="1"/>
    <col min="2" max="3" width="7.28515625" bestFit="1" customWidth="1"/>
    <col min="4" max="4" width="34.42578125" customWidth="1"/>
    <col min="5" max="5" width="68.42578125" customWidth="1"/>
    <col min="7" max="7" width="12.28515625" bestFit="1" customWidth="1"/>
  </cols>
  <sheetData>
    <row r="1" spans="1:11" s="2" customFormat="1" x14ac:dyDescent="0.25">
      <c r="A1" s="85" t="s">
        <v>227</v>
      </c>
      <c r="B1" s="86"/>
      <c r="C1" s="86"/>
      <c r="D1" s="86"/>
      <c r="E1" s="86"/>
      <c r="F1" s="86"/>
      <c r="G1" s="87"/>
      <c r="H1" s="103"/>
      <c r="I1" s="103"/>
      <c r="J1" s="103"/>
      <c r="K1" s="103"/>
    </row>
    <row r="2" spans="1:11" s="2" customFormat="1" x14ac:dyDescent="0.25">
      <c r="A2" s="88" t="s">
        <v>0</v>
      </c>
      <c r="B2" s="89"/>
      <c r="C2" s="89"/>
      <c r="D2" s="89"/>
      <c r="E2" s="89"/>
      <c r="F2" s="89"/>
      <c r="G2" s="90"/>
      <c r="H2" s="103"/>
      <c r="I2" s="103"/>
      <c r="J2" s="103"/>
      <c r="K2" s="103"/>
    </row>
    <row r="3" spans="1:11" s="2" customFormat="1" ht="45" customHeight="1" thickBot="1" x14ac:dyDescent="0.3">
      <c r="A3" s="104" t="s">
        <v>115</v>
      </c>
      <c r="B3" s="105"/>
      <c r="C3" s="105"/>
      <c r="D3" s="105"/>
      <c r="E3" s="105"/>
      <c r="F3" s="105"/>
      <c r="G3" s="106"/>
      <c r="H3" s="112"/>
      <c r="I3" s="103"/>
      <c r="J3" s="103"/>
      <c r="K3" s="103"/>
    </row>
    <row r="4" spans="1:11" s="2" customFormat="1" x14ac:dyDescent="0.25">
      <c r="A4" s="8" t="s">
        <v>1</v>
      </c>
      <c r="B4" s="9" t="s">
        <v>2</v>
      </c>
      <c r="C4" s="9" t="s">
        <v>3</v>
      </c>
      <c r="D4" s="9" t="s">
        <v>4</v>
      </c>
      <c r="E4" s="9" t="s">
        <v>5</v>
      </c>
      <c r="F4" s="9" t="s">
        <v>6</v>
      </c>
      <c r="G4" s="10" t="s">
        <v>7</v>
      </c>
    </row>
    <row r="5" spans="1:11" ht="45" x14ac:dyDescent="0.25">
      <c r="A5" s="11">
        <v>1</v>
      </c>
      <c r="B5" s="3">
        <v>1</v>
      </c>
      <c r="C5" s="3" t="s">
        <v>8</v>
      </c>
      <c r="D5" s="7" t="s">
        <v>9</v>
      </c>
      <c r="E5" s="5" t="s">
        <v>21</v>
      </c>
      <c r="F5" s="124"/>
      <c r="G5" s="116">
        <f>B5*F5</f>
        <v>0</v>
      </c>
    </row>
    <row r="6" spans="1:11" ht="210" x14ac:dyDescent="0.25">
      <c r="A6" s="11">
        <v>2</v>
      </c>
      <c r="B6" s="3">
        <v>1</v>
      </c>
      <c r="C6" s="3" t="s">
        <v>8</v>
      </c>
      <c r="D6" s="6" t="s">
        <v>10</v>
      </c>
      <c r="E6" s="5" t="s">
        <v>22</v>
      </c>
      <c r="F6" s="124"/>
      <c r="G6" s="116">
        <f t="shared" ref="G6:G24" si="0">B6*F6</f>
        <v>0</v>
      </c>
    </row>
    <row r="7" spans="1:11" ht="24" x14ac:dyDescent="0.25">
      <c r="A7" s="11">
        <v>3</v>
      </c>
      <c r="B7" s="3">
        <v>1</v>
      </c>
      <c r="C7" s="3" t="s">
        <v>8</v>
      </c>
      <c r="D7" s="6" t="s">
        <v>11</v>
      </c>
      <c r="E7" s="5" t="s">
        <v>23</v>
      </c>
      <c r="F7" s="124"/>
      <c r="G7" s="116">
        <f t="shared" si="0"/>
        <v>0</v>
      </c>
    </row>
    <row r="8" spans="1:11" ht="30" x14ac:dyDescent="0.25">
      <c r="A8" s="11">
        <v>4</v>
      </c>
      <c r="B8" s="3">
        <v>1</v>
      </c>
      <c r="C8" s="3" t="s">
        <v>8</v>
      </c>
      <c r="D8" s="7" t="s">
        <v>12</v>
      </c>
      <c r="E8" s="5"/>
      <c r="F8" s="124"/>
      <c r="G8" s="116">
        <f t="shared" si="0"/>
        <v>0</v>
      </c>
    </row>
    <row r="9" spans="1:11" ht="30" x14ac:dyDescent="0.25">
      <c r="A9" s="11">
        <v>5</v>
      </c>
      <c r="B9" s="3">
        <v>1</v>
      </c>
      <c r="C9" s="3" t="s">
        <v>8</v>
      </c>
      <c r="D9" s="7" t="s">
        <v>13</v>
      </c>
      <c r="E9" s="5" t="s">
        <v>116</v>
      </c>
      <c r="F9" s="124"/>
      <c r="G9" s="116">
        <f t="shared" si="0"/>
        <v>0</v>
      </c>
    </row>
    <row r="10" spans="1:11" ht="30" x14ac:dyDescent="0.25">
      <c r="A10" s="11">
        <v>6</v>
      </c>
      <c r="B10" s="3">
        <v>1</v>
      </c>
      <c r="C10" s="3" t="s">
        <v>8</v>
      </c>
      <c r="D10" s="7" t="s">
        <v>14</v>
      </c>
      <c r="E10" s="5" t="s">
        <v>117</v>
      </c>
      <c r="F10" s="124"/>
      <c r="G10" s="116">
        <f t="shared" si="0"/>
        <v>0</v>
      </c>
    </row>
    <row r="11" spans="1:11" ht="75" x14ac:dyDescent="0.25">
      <c r="A11" s="11">
        <v>7</v>
      </c>
      <c r="B11" s="3">
        <v>1</v>
      </c>
      <c r="C11" s="3" t="s">
        <v>8</v>
      </c>
      <c r="D11" s="7" t="s">
        <v>15</v>
      </c>
      <c r="E11" s="5" t="s">
        <v>118</v>
      </c>
      <c r="F11" s="124"/>
      <c r="G11" s="116">
        <f t="shared" si="0"/>
        <v>0</v>
      </c>
    </row>
    <row r="12" spans="1:11" ht="75" x14ac:dyDescent="0.25">
      <c r="A12" s="11">
        <v>8</v>
      </c>
      <c r="B12" s="3">
        <v>6</v>
      </c>
      <c r="C12" s="3" t="s">
        <v>8</v>
      </c>
      <c r="D12" s="7" t="s">
        <v>16</v>
      </c>
      <c r="E12" s="5" t="s">
        <v>119</v>
      </c>
      <c r="F12" s="124"/>
      <c r="G12" s="116">
        <f t="shared" si="0"/>
        <v>0</v>
      </c>
    </row>
    <row r="13" spans="1:11" ht="45" x14ac:dyDescent="0.25">
      <c r="A13" s="11">
        <v>9</v>
      </c>
      <c r="B13" s="3">
        <v>1</v>
      </c>
      <c r="C13" s="3" t="s">
        <v>8</v>
      </c>
      <c r="D13" s="7" t="s">
        <v>123</v>
      </c>
      <c r="E13" s="5" t="s">
        <v>120</v>
      </c>
      <c r="F13" s="124"/>
      <c r="G13" s="116">
        <f t="shared" si="0"/>
        <v>0</v>
      </c>
    </row>
    <row r="14" spans="1:11" ht="90" x14ac:dyDescent="0.25">
      <c r="A14" s="11">
        <v>10</v>
      </c>
      <c r="B14" s="3">
        <v>2</v>
      </c>
      <c r="C14" s="3" t="s">
        <v>8</v>
      </c>
      <c r="D14" s="7" t="s">
        <v>121</v>
      </c>
      <c r="E14" s="5" t="s">
        <v>122</v>
      </c>
      <c r="F14" s="124"/>
      <c r="G14" s="116">
        <f t="shared" si="0"/>
        <v>0</v>
      </c>
    </row>
    <row r="15" spans="1:11" ht="45.75" customHeight="1" x14ac:dyDescent="0.25">
      <c r="A15" s="11">
        <v>11</v>
      </c>
      <c r="B15" s="3">
        <v>8</v>
      </c>
      <c r="C15" s="3" t="s">
        <v>8</v>
      </c>
      <c r="D15" s="7" t="s">
        <v>158</v>
      </c>
      <c r="E15" s="5" t="s">
        <v>177</v>
      </c>
      <c r="F15" s="124"/>
      <c r="G15" s="116">
        <f t="shared" si="0"/>
        <v>0</v>
      </c>
    </row>
    <row r="16" spans="1:11" ht="45" x14ac:dyDescent="0.25">
      <c r="A16" s="11">
        <v>12</v>
      </c>
      <c r="B16" s="3">
        <v>6</v>
      </c>
      <c r="C16" s="3" t="s">
        <v>8</v>
      </c>
      <c r="D16" s="7" t="s">
        <v>178</v>
      </c>
      <c r="E16" s="5" t="s">
        <v>179</v>
      </c>
      <c r="F16" s="124"/>
      <c r="G16" s="116">
        <f t="shared" si="0"/>
        <v>0</v>
      </c>
    </row>
    <row r="17" spans="1:9" ht="45" x14ac:dyDescent="0.25">
      <c r="A17" s="11">
        <v>13</v>
      </c>
      <c r="B17" s="3">
        <v>2</v>
      </c>
      <c r="C17" s="3" t="s">
        <v>8</v>
      </c>
      <c r="D17" s="7" t="s">
        <v>180</v>
      </c>
      <c r="E17" s="5" t="s">
        <v>181</v>
      </c>
      <c r="F17" s="124"/>
      <c r="G17" s="116">
        <f t="shared" si="0"/>
        <v>0</v>
      </c>
    </row>
    <row r="18" spans="1:9" ht="60" x14ac:dyDescent="0.25">
      <c r="A18" s="11">
        <v>14</v>
      </c>
      <c r="B18" s="3">
        <v>1</v>
      </c>
      <c r="C18" s="3" t="s">
        <v>8</v>
      </c>
      <c r="D18" s="7" t="s">
        <v>136</v>
      </c>
      <c r="E18" s="5" t="s">
        <v>137</v>
      </c>
      <c r="F18" s="124"/>
      <c r="G18" s="116">
        <f t="shared" si="0"/>
        <v>0</v>
      </c>
    </row>
    <row r="19" spans="1:9" ht="60" x14ac:dyDescent="0.25">
      <c r="A19" s="11">
        <v>16</v>
      </c>
      <c r="B19" s="3">
        <v>1</v>
      </c>
      <c r="C19" s="3" t="s">
        <v>8</v>
      </c>
      <c r="D19" s="7" t="s">
        <v>140</v>
      </c>
      <c r="E19" s="5" t="s">
        <v>164</v>
      </c>
      <c r="F19" s="124"/>
      <c r="G19" s="116">
        <f t="shared" si="0"/>
        <v>0</v>
      </c>
    </row>
    <row r="20" spans="1:9" ht="75" x14ac:dyDescent="0.25">
      <c r="A20" s="29">
        <v>17</v>
      </c>
      <c r="B20" s="30">
        <v>1</v>
      </c>
      <c r="C20" s="30" t="s">
        <v>8</v>
      </c>
      <c r="D20" s="35" t="s">
        <v>142</v>
      </c>
      <c r="E20" s="31" t="s">
        <v>182</v>
      </c>
      <c r="F20" s="125"/>
      <c r="G20" s="116">
        <f t="shared" si="0"/>
        <v>0</v>
      </c>
    </row>
    <row r="21" spans="1:9" ht="90" x14ac:dyDescent="0.25">
      <c r="A21" s="11">
        <v>18</v>
      </c>
      <c r="B21" s="3">
        <v>1</v>
      </c>
      <c r="C21" s="3" t="s">
        <v>8</v>
      </c>
      <c r="D21" s="36" t="s">
        <v>144</v>
      </c>
      <c r="E21" s="5" t="s">
        <v>145</v>
      </c>
      <c r="F21" s="124"/>
      <c r="G21" s="116">
        <f t="shared" si="0"/>
        <v>0</v>
      </c>
    </row>
    <row r="22" spans="1:9" ht="30" x14ac:dyDescent="0.25">
      <c r="A22" s="11">
        <v>19</v>
      </c>
      <c r="B22" s="17">
        <v>1</v>
      </c>
      <c r="C22" s="17" t="s">
        <v>28</v>
      </c>
      <c r="D22" s="36" t="s">
        <v>147</v>
      </c>
      <c r="E22" s="5" t="s">
        <v>148</v>
      </c>
      <c r="F22" s="124"/>
      <c r="G22" s="116">
        <f t="shared" si="0"/>
        <v>0</v>
      </c>
    </row>
    <row r="23" spans="1:9" ht="30" x14ac:dyDescent="0.25">
      <c r="A23" s="11">
        <v>20</v>
      </c>
      <c r="B23" s="17">
        <v>26</v>
      </c>
      <c r="C23" s="17" t="s">
        <v>8</v>
      </c>
      <c r="D23" s="20" t="s">
        <v>150</v>
      </c>
      <c r="E23" s="16" t="s">
        <v>207</v>
      </c>
      <c r="F23" s="124"/>
      <c r="G23" s="116">
        <f t="shared" si="0"/>
        <v>0</v>
      </c>
      <c r="H23" s="113"/>
      <c r="I23" s="113"/>
    </row>
    <row r="24" spans="1:9" ht="45.75" thickBot="1" x14ac:dyDescent="0.3">
      <c r="A24" s="12">
        <v>21</v>
      </c>
      <c r="B24" s="25">
        <v>8</v>
      </c>
      <c r="C24" s="25" t="s">
        <v>40</v>
      </c>
      <c r="D24" s="53" t="s">
        <v>176</v>
      </c>
      <c r="E24" s="32"/>
      <c r="F24" s="125"/>
      <c r="G24" s="117">
        <f t="shared" si="0"/>
        <v>0</v>
      </c>
    </row>
    <row r="25" spans="1:9" ht="15.75" thickBot="1" x14ac:dyDescent="0.3">
      <c r="E25" s="70" t="s">
        <v>224</v>
      </c>
      <c r="F25" s="71"/>
      <c r="G25" s="69">
        <f>SUM(H5:H24)</f>
        <v>0</v>
      </c>
    </row>
  </sheetData>
  <sheetProtection algorithmName="SHA-512" hashValue="CLT0ugSABo3bExHo7D7rhWowAq9IxagYg1R7uJ9qs8lsRrL9byWU4MnD/yZNeovJtJaTJbJRdlEi4naB6dG84A==" saltValue="3BIusuMeTBoMp8+22A0x9Q==" spinCount="100000" sheet="1" objects="1" scenarios="1"/>
  <mergeCells count="6">
    <mergeCell ref="H23:I23"/>
    <mergeCell ref="A1:G1"/>
    <mergeCell ref="H1:K2"/>
    <mergeCell ref="A2:G2"/>
    <mergeCell ref="A3:G3"/>
    <mergeCell ref="H3:K3"/>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CE4F-954A-4D9F-9F67-2A558D4EEB86}">
  <dimension ref="A1:K25"/>
  <sheetViews>
    <sheetView workbookViewId="0">
      <selection activeCell="J6" sqref="J6"/>
    </sheetView>
  </sheetViews>
  <sheetFormatPr baseColWidth="10" defaultRowHeight="15" x14ac:dyDescent="0.25"/>
  <cols>
    <col min="1" max="1" width="3.7109375" bestFit="1" customWidth="1"/>
    <col min="2" max="3" width="7.28515625" bestFit="1" customWidth="1"/>
    <col min="4" max="4" width="34.42578125" customWidth="1"/>
    <col min="5" max="5" width="68.42578125" customWidth="1"/>
    <col min="7" max="7" width="12.28515625" bestFit="1" customWidth="1"/>
  </cols>
  <sheetData>
    <row r="1" spans="1:11" s="2" customFormat="1" x14ac:dyDescent="0.25">
      <c r="A1" s="85" t="s">
        <v>227</v>
      </c>
      <c r="B1" s="86"/>
      <c r="C1" s="86"/>
      <c r="D1" s="86"/>
      <c r="E1" s="86"/>
      <c r="F1" s="86"/>
      <c r="G1" s="87"/>
      <c r="H1" s="114"/>
      <c r="I1" s="114"/>
      <c r="J1" s="114"/>
      <c r="K1" s="114"/>
    </row>
    <row r="2" spans="1:11" s="2" customFormat="1" x14ac:dyDescent="0.25">
      <c r="A2" s="88" t="s">
        <v>0</v>
      </c>
      <c r="B2" s="89"/>
      <c r="C2" s="89"/>
      <c r="D2" s="89"/>
      <c r="E2" s="89"/>
      <c r="F2" s="89"/>
      <c r="G2" s="90"/>
      <c r="H2" s="114"/>
      <c r="I2" s="114"/>
      <c r="J2" s="114"/>
      <c r="K2" s="114"/>
    </row>
    <row r="3" spans="1:11" s="2" customFormat="1" ht="45" customHeight="1" thickBot="1" x14ac:dyDescent="0.3">
      <c r="A3" s="104" t="s">
        <v>115</v>
      </c>
      <c r="B3" s="105"/>
      <c r="C3" s="105"/>
      <c r="D3" s="105"/>
      <c r="E3" s="105"/>
      <c r="F3" s="105"/>
      <c r="G3" s="106"/>
      <c r="H3" s="115"/>
      <c r="I3" s="114"/>
      <c r="J3" s="114"/>
      <c r="K3" s="114"/>
    </row>
    <row r="4" spans="1:11" s="2" customFormat="1" x14ac:dyDescent="0.25">
      <c r="A4" s="8" t="s">
        <v>1</v>
      </c>
      <c r="B4" s="9" t="s">
        <v>2</v>
      </c>
      <c r="C4" s="9" t="s">
        <v>3</v>
      </c>
      <c r="D4" s="9" t="s">
        <v>4</v>
      </c>
      <c r="E4" s="9" t="s">
        <v>5</v>
      </c>
      <c r="F4" s="9" t="s">
        <v>6</v>
      </c>
      <c r="G4" s="10" t="s">
        <v>7</v>
      </c>
    </row>
    <row r="5" spans="1:11" ht="45" x14ac:dyDescent="0.25">
      <c r="A5" s="11">
        <v>1</v>
      </c>
      <c r="B5" s="3">
        <v>1</v>
      </c>
      <c r="C5" s="3" t="s">
        <v>8</v>
      </c>
      <c r="D5" s="7" t="s">
        <v>9</v>
      </c>
      <c r="E5" s="5" t="s">
        <v>21</v>
      </c>
      <c r="F5" s="124"/>
      <c r="G5" s="116">
        <f>B5*F5</f>
        <v>0</v>
      </c>
    </row>
    <row r="6" spans="1:11" ht="210" x14ac:dyDescent="0.25">
      <c r="A6" s="11">
        <v>2</v>
      </c>
      <c r="B6" s="3">
        <v>1</v>
      </c>
      <c r="C6" s="3" t="s">
        <v>8</v>
      </c>
      <c r="D6" s="6" t="s">
        <v>10</v>
      </c>
      <c r="E6" s="5" t="s">
        <v>22</v>
      </c>
      <c r="F6" s="124"/>
      <c r="G6" s="116">
        <f t="shared" ref="G6:G24" si="0">B6*F6</f>
        <v>0</v>
      </c>
    </row>
    <row r="7" spans="1:11" ht="24" x14ac:dyDescent="0.25">
      <c r="A7" s="11">
        <v>3</v>
      </c>
      <c r="B7" s="3">
        <v>1</v>
      </c>
      <c r="C7" s="3" t="s">
        <v>8</v>
      </c>
      <c r="D7" s="6" t="s">
        <v>11</v>
      </c>
      <c r="E7" s="5" t="s">
        <v>23</v>
      </c>
      <c r="F7" s="124"/>
      <c r="G7" s="116">
        <f t="shared" si="0"/>
        <v>0</v>
      </c>
    </row>
    <row r="8" spans="1:11" ht="30" x14ac:dyDescent="0.25">
      <c r="A8" s="11">
        <v>4</v>
      </c>
      <c r="B8" s="3">
        <v>2</v>
      </c>
      <c r="C8" s="3" t="s">
        <v>8</v>
      </c>
      <c r="D8" s="7" t="s">
        <v>12</v>
      </c>
      <c r="E8" s="5"/>
      <c r="F8" s="124"/>
      <c r="G8" s="116">
        <f t="shared" si="0"/>
        <v>0</v>
      </c>
    </row>
    <row r="9" spans="1:11" ht="30" x14ac:dyDescent="0.25">
      <c r="A9" s="11">
        <v>5</v>
      </c>
      <c r="B9" s="3">
        <v>1</v>
      </c>
      <c r="C9" s="3" t="s">
        <v>8</v>
      </c>
      <c r="D9" s="7" t="s">
        <v>13</v>
      </c>
      <c r="E9" s="5" t="s">
        <v>116</v>
      </c>
      <c r="F9" s="124"/>
      <c r="G9" s="116">
        <f t="shared" si="0"/>
        <v>0</v>
      </c>
    </row>
    <row r="10" spans="1:11" ht="30" x14ac:dyDescent="0.25">
      <c r="A10" s="11">
        <v>6</v>
      </c>
      <c r="B10" s="3">
        <v>1</v>
      </c>
      <c r="C10" s="3" t="s">
        <v>8</v>
      </c>
      <c r="D10" s="7" t="s">
        <v>14</v>
      </c>
      <c r="E10" s="5" t="s">
        <v>117</v>
      </c>
      <c r="F10" s="124"/>
      <c r="G10" s="116">
        <f t="shared" si="0"/>
        <v>0</v>
      </c>
    </row>
    <row r="11" spans="1:11" ht="75" x14ac:dyDescent="0.25">
      <c r="A11" s="11">
        <v>7</v>
      </c>
      <c r="B11" s="3">
        <v>1</v>
      </c>
      <c r="C11" s="3" t="s">
        <v>8</v>
      </c>
      <c r="D11" s="7" t="s">
        <v>15</v>
      </c>
      <c r="E11" s="5" t="s">
        <v>118</v>
      </c>
      <c r="F11" s="124"/>
      <c r="G11" s="116">
        <f t="shared" si="0"/>
        <v>0</v>
      </c>
    </row>
    <row r="12" spans="1:11" ht="75" x14ac:dyDescent="0.25">
      <c r="A12" s="11">
        <v>8</v>
      </c>
      <c r="B12" s="3">
        <v>5</v>
      </c>
      <c r="C12" s="3" t="s">
        <v>8</v>
      </c>
      <c r="D12" s="7" t="s">
        <v>16</v>
      </c>
      <c r="E12" s="5" t="s">
        <v>119</v>
      </c>
      <c r="F12" s="124"/>
      <c r="G12" s="116">
        <f t="shared" si="0"/>
        <v>0</v>
      </c>
    </row>
    <row r="13" spans="1:11" ht="45" x14ac:dyDescent="0.25">
      <c r="A13" s="11">
        <v>9</v>
      </c>
      <c r="B13" s="3">
        <v>1</v>
      </c>
      <c r="C13" s="3" t="s">
        <v>8</v>
      </c>
      <c r="D13" s="36" t="s">
        <v>123</v>
      </c>
      <c r="E13" s="5" t="s">
        <v>120</v>
      </c>
      <c r="F13" s="124"/>
      <c r="G13" s="116">
        <f t="shared" si="0"/>
        <v>0</v>
      </c>
    </row>
    <row r="14" spans="1:11" ht="90" x14ac:dyDescent="0.25">
      <c r="A14" s="11">
        <v>10</v>
      </c>
      <c r="B14" s="3">
        <v>1</v>
      </c>
      <c r="C14" s="3" t="s">
        <v>8</v>
      </c>
      <c r="D14" s="7" t="s">
        <v>121</v>
      </c>
      <c r="E14" s="5" t="s">
        <v>122</v>
      </c>
      <c r="F14" s="124"/>
      <c r="G14" s="116">
        <f t="shared" si="0"/>
        <v>0</v>
      </c>
    </row>
    <row r="15" spans="1:11" ht="45.75" customHeight="1" x14ac:dyDescent="0.25">
      <c r="A15" s="11">
        <v>11</v>
      </c>
      <c r="B15" s="3">
        <v>4</v>
      </c>
      <c r="C15" s="3" t="s">
        <v>8</v>
      </c>
      <c r="D15" s="7" t="s">
        <v>158</v>
      </c>
      <c r="E15" s="5" t="s">
        <v>177</v>
      </c>
      <c r="F15" s="124"/>
      <c r="G15" s="116">
        <f t="shared" si="0"/>
        <v>0</v>
      </c>
    </row>
    <row r="16" spans="1:11" ht="45" x14ac:dyDescent="0.25">
      <c r="A16" s="11">
        <v>12</v>
      </c>
      <c r="B16" s="3">
        <v>3</v>
      </c>
      <c r="C16" s="3" t="s">
        <v>8</v>
      </c>
      <c r="D16" s="7" t="s">
        <v>178</v>
      </c>
      <c r="E16" s="5" t="s">
        <v>179</v>
      </c>
      <c r="F16" s="124"/>
      <c r="G16" s="116">
        <f t="shared" si="0"/>
        <v>0</v>
      </c>
    </row>
    <row r="17" spans="1:9" ht="45" x14ac:dyDescent="0.25">
      <c r="A17" s="11">
        <v>13</v>
      </c>
      <c r="B17" s="3">
        <v>1</v>
      </c>
      <c r="C17" s="3" t="s">
        <v>8</v>
      </c>
      <c r="D17" s="7" t="s">
        <v>180</v>
      </c>
      <c r="E17" s="5" t="s">
        <v>181</v>
      </c>
      <c r="F17" s="124"/>
      <c r="G17" s="116">
        <f t="shared" si="0"/>
        <v>0</v>
      </c>
    </row>
    <row r="18" spans="1:9" ht="60" x14ac:dyDescent="0.25">
      <c r="A18" s="11">
        <v>14</v>
      </c>
      <c r="B18" s="3">
        <v>1</v>
      </c>
      <c r="C18" s="3" t="s">
        <v>8</v>
      </c>
      <c r="D18" s="7" t="s">
        <v>136</v>
      </c>
      <c r="E18" s="5" t="s">
        <v>137</v>
      </c>
      <c r="F18" s="124"/>
      <c r="G18" s="116">
        <f t="shared" si="0"/>
        <v>0</v>
      </c>
    </row>
    <row r="19" spans="1:9" ht="60" x14ac:dyDescent="0.25">
      <c r="A19" s="11">
        <v>16</v>
      </c>
      <c r="B19" s="3">
        <v>1</v>
      </c>
      <c r="C19" s="3" t="s">
        <v>8</v>
      </c>
      <c r="D19" s="7" t="s">
        <v>140</v>
      </c>
      <c r="E19" s="5" t="s">
        <v>164</v>
      </c>
      <c r="F19" s="124"/>
      <c r="G19" s="116">
        <f t="shared" si="0"/>
        <v>0</v>
      </c>
    </row>
    <row r="20" spans="1:9" ht="75" x14ac:dyDescent="0.25">
      <c r="A20" s="29">
        <v>17</v>
      </c>
      <c r="B20" s="30">
        <v>1</v>
      </c>
      <c r="C20" s="30" t="s">
        <v>8</v>
      </c>
      <c r="D20" s="35" t="s">
        <v>142</v>
      </c>
      <c r="E20" s="31" t="s">
        <v>182</v>
      </c>
      <c r="F20" s="125"/>
      <c r="G20" s="116">
        <f t="shared" si="0"/>
        <v>0</v>
      </c>
    </row>
    <row r="21" spans="1:9" ht="90" x14ac:dyDescent="0.25">
      <c r="A21" s="11">
        <v>18</v>
      </c>
      <c r="B21" s="3">
        <v>1</v>
      </c>
      <c r="C21" s="3" t="s">
        <v>8</v>
      </c>
      <c r="D21" s="36" t="s">
        <v>144</v>
      </c>
      <c r="E21" s="5" t="s">
        <v>145</v>
      </c>
      <c r="F21" s="124"/>
      <c r="G21" s="116">
        <f t="shared" si="0"/>
        <v>0</v>
      </c>
    </row>
    <row r="22" spans="1:9" ht="30" x14ac:dyDescent="0.25">
      <c r="A22" s="11">
        <v>19</v>
      </c>
      <c r="B22" s="17">
        <v>1</v>
      </c>
      <c r="C22" s="17" t="s">
        <v>28</v>
      </c>
      <c r="D22" s="36" t="s">
        <v>147</v>
      </c>
      <c r="E22" s="5" t="s">
        <v>148</v>
      </c>
      <c r="F22" s="124"/>
      <c r="G22" s="116">
        <f t="shared" si="0"/>
        <v>0</v>
      </c>
    </row>
    <row r="23" spans="1:9" ht="30" x14ac:dyDescent="0.25">
      <c r="A23" s="11">
        <v>20</v>
      </c>
      <c r="B23" s="17">
        <v>16</v>
      </c>
      <c r="C23" s="17" t="s">
        <v>8</v>
      </c>
      <c r="D23" s="20" t="s">
        <v>150</v>
      </c>
      <c r="E23" s="16" t="s">
        <v>207</v>
      </c>
      <c r="F23" s="124"/>
      <c r="G23" s="116">
        <f t="shared" si="0"/>
        <v>0</v>
      </c>
      <c r="H23" s="113"/>
      <c r="I23" s="113"/>
    </row>
    <row r="24" spans="1:9" ht="45.75" thickBot="1" x14ac:dyDescent="0.3">
      <c r="A24" s="12">
        <v>21</v>
      </c>
      <c r="B24" s="25">
        <v>40</v>
      </c>
      <c r="C24" s="25" t="s">
        <v>40</v>
      </c>
      <c r="D24" s="53" t="s">
        <v>176</v>
      </c>
      <c r="E24" s="32"/>
      <c r="F24" s="125"/>
      <c r="G24" s="117">
        <f t="shared" si="0"/>
        <v>0</v>
      </c>
    </row>
    <row r="25" spans="1:9" ht="15.75" thickBot="1" x14ac:dyDescent="0.3">
      <c r="E25" s="70" t="s">
        <v>225</v>
      </c>
      <c r="F25" s="71"/>
      <c r="G25" s="69">
        <f>SUM(H5:H24)</f>
        <v>0</v>
      </c>
    </row>
  </sheetData>
  <sheetProtection algorithmName="SHA-512" hashValue="aFV3/qDQ6LTNl5x0DwqzVpV31F0eYNcWNWdLKyvFzmBwtZ7Ssxy2rfA/NsJ/vJaJv9NiqmoI47WWTNnmBfQGZw==" saltValue="D1N3b6ZBy/v9boDM+k+4Sg==" spinCount="100000" sheet="1" objects="1" scenarios="1"/>
  <mergeCells count="6">
    <mergeCell ref="H23:I23"/>
    <mergeCell ref="A1:G1"/>
    <mergeCell ref="H1:K2"/>
    <mergeCell ref="A2:G2"/>
    <mergeCell ref="A3:G3"/>
    <mergeCell ref="H3:K3"/>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8D695-F6DF-4C06-A755-8DF431832C40}">
  <dimension ref="A1:K25"/>
  <sheetViews>
    <sheetView tabSelected="1" workbookViewId="0">
      <selection activeCell="H3" sqref="H3:K3"/>
    </sheetView>
  </sheetViews>
  <sheetFormatPr baseColWidth="10" defaultRowHeight="15" x14ac:dyDescent="0.25"/>
  <cols>
    <col min="1" max="1" width="3.7109375" bestFit="1" customWidth="1"/>
    <col min="2" max="3" width="7.28515625" bestFit="1" customWidth="1"/>
    <col min="4" max="4" width="34.42578125" customWidth="1"/>
    <col min="5" max="5" width="68.42578125" customWidth="1"/>
    <col min="7" max="7" width="12.28515625" bestFit="1" customWidth="1"/>
  </cols>
  <sheetData>
    <row r="1" spans="1:11" s="2" customFormat="1" x14ac:dyDescent="0.25">
      <c r="A1" s="85" t="s">
        <v>227</v>
      </c>
      <c r="B1" s="86"/>
      <c r="C1" s="86"/>
      <c r="D1" s="86"/>
      <c r="E1" s="86"/>
      <c r="F1" s="86"/>
      <c r="G1" s="87"/>
      <c r="H1" s="103"/>
      <c r="I1" s="103"/>
      <c r="J1" s="103"/>
      <c r="K1" s="103"/>
    </row>
    <row r="2" spans="1:11" s="2" customFormat="1" x14ac:dyDescent="0.25">
      <c r="A2" s="88" t="s">
        <v>0</v>
      </c>
      <c r="B2" s="89"/>
      <c r="C2" s="89"/>
      <c r="D2" s="89"/>
      <c r="E2" s="89"/>
      <c r="F2" s="89"/>
      <c r="G2" s="90"/>
      <c r="H2" s="103"/>
      <c r="I2" s="103"/>
      <c r="J2" s="103"/>
      <c r="K2" s="103"/>
    </row>
    <row r="3" spans="1:11" s="2" customFormat="1" ht="45" customHeight="1" thickBot="1" x14ac:dyDescent="0.3">
      <c r="A3" s="104" t="s">
        <v>115</v>
      </c>
      <c r="B3" s="105"/>
      <c r="C3" s="105"/>
      <c r="D3" s="105"/>
      <c r="E3" s="105"/>
      <c r="F3" s="105"/>
      <c r="G3" s="106"/>
      <c r="H3" s="112"/>
      <c r="I3" s="103"/>
      <c r="J3" s="103"/>
      <c r="K3" s="103"/>
    </row>
    <row r="4" spans="1:11" s="2" customFormat="1" x14ac:dyDescent="0.25">
      <c r="A4" s="8" t="s">
        <v>1</v>
      </c>
      <c r="B4" s="9" t="s">
        <v>2</v>
      </c>
      <c r="C4" s="9" t="s">
        <v>3</v>
      </c>
      <c r="D4" s="9" t="s">
        <v>4</v>
      </c>
      <c r="E4" s="9" t="s">
        <v>5</v>
      </c>
      <c r="F4" s="9" t="s">
        <v>6</v>
      </c>
      <c r="G4" s="10" t="s">
        <v>7</v>
      </c>
    </row>
    <row r="5" spans="1:11" ht="45" x14ac:dyDescent="0.25">
      <c r="A5" s="11">
        <v>1</v>
      </c>
      <c r="B5" s="3">
        <v>1</v>
      </c>
      <c r="C5" s="3" t="s">
        <v>8</v>
      </c>
      <c r="D5" s="7" t="s">
        <v>9</v>
      </c>
      <c r="E5" s="5" t="s">
        <v>21</v>
      </c>
      <c r="F5" s="124"/>
      <c r="G5" s="116">
        <f>B5*F5</f>
        <v>0</v>
      </c>
    </row>
    <row r="6" spans="1:11" ht="210" x14ac:dyDescent="0.25">
      <c r="A6" s="11">
        <v>2</v>
      </c>
      <c r="B6" s="3">
        <v>1</v>
      </c>
      <c r="C6" s="3" t="s">
        <v>8</v>
      </c>
      <c r="D6" s="6" t="s">
        <v>10</v>
      </c>
      <c r="E6" s="5" t="s">
        <v>22</v>
      </c>
      <c r="F6" s="124"/>
      <c r="G6" s="116">
        <f t="shared" ref="G6:G24" si="0">B6*F6</f>
        <v>0</v>
      </c>
    </row>
    <row r="7" spans="1:11" ht="24" x14ac:dyDescent="0.25">
      <c r="A7" s="11">
        <v>3</v>
      </c>
      <c r="B7" s="3">
        <v>1</v>
      </c>
      <c r="C7" s="3" t="s">
        <v>8</v>
      </c>
      <c r="D7" s="6" t="s">
        <v>11</v>
      </c>
      <c r="E7" s="5" t="s">
        <v>23</v>
      </c>
      <c r="F7" s="124"/>
      <c r="G7" s="116">
        <f t="shared" si="0"/>
        <v>0</v>
      </c>
    </row>
    <row r="8" spans="1:11" ht="30" x14ac:dyDescent="0.25">
      <c r="A8" s="11">
        <v>4</v>
      </c>
      <c r="B8" s="3">
        <v>1</v>
      </c>
      <c r="C8" s="3" t="s">
        <v>8</v>
      </c>
      <c r="D8" s="7" t="s">
        <v>12</v>
      </c>
      <c r="E8" s="5"/>
      <c r="F8" s="124"/>
      <c r="G8" s="116">
        <f t="shared" si="0"/>
        <v>0</v>
      </c>
    </row>
    <row r="9" spans="1:11" ht="30" x14ac:dyDescent="0.25">
      <c r="A9" s="11">
        <v>5</v>
      </c>
      <c r="B9" s="3">
        <v>1</v>
      </c>
      <c r="C9" s="3" t="s">
        <v>8</v>
      </c>
      <c r="D9" s="7" t="s">
        <v>13</v>
      </c>
      <c r="E9" s="5" t="s">
        <v>116</v>
      </c>
      <c r="F9" s="124"/>
      <c r="G9" s="116">
        <f t="shared" si="0"/>
        <v>0</v>
      </c>
    </row>
    <row r="10" spans="1:11" ht="30" x14ac:dyDescent="0.25">
      <c r="A10" s="11">
        <v>6</v>
      </c>
      <c r="B10" s="3">
        <v>1</v>
      </c>
      <c r="C10" s="3" t="s">
        <v>8</v>
      </c>
      <c r="D10" s="7" t="s">
        <v>14</v>
      </c>
      <c r="E10" s="5" t="s">
        <v>117</v>
      </c>
      <c r="F10" s="124"/>
      <c r="G10" s="116">
        <f t="shared" si="0"/>
        <v>0</v>
      </c>
    </row>
    <row r="11" spans="1:11" ht="75" x14ac:dyDescent="0.25">
      <c r="A11" s="11">
        <v>7</v>
      </c>
      <c r="B11" s="3">
        <v>1</v>
      </c>
      <c r="C11" s="3" t="s">
        <v>8</v>
      </c>
      <c r="D11" s="7" t="s">
        <v>15</v>
      </c>
      <c r="E11" s="5" t="s">
        <v>118</v>
      </c>
      <c r="F11" s="124"/>
      <c r="G11" s="116">
        <f t="shared" si="0"/>
        <v>0</v>
      </c>
    </row>
    <row r="12" spans="1:11" ht="75" x14ac:dyDescent="0.25">
      <c r="A12" s="11">
        <v>8</v>
      </c>
      <c r="B12" s="3">
        <v>3</v>
      </c>
      <c r="C12" s="3" t="s">
        <v>8</v>
      </c>
      <c r="D12" s="7" t="s">
        <v>16</v>
      </c>
      <c r="E12" s="5" t="s">
        <v>119</v>
      </c>
      <c r="F12" s="124"/>
      <c r="G12" s="116">
        <f t="shared" si="0"/>
        <v>0</v>
      </c>
    </row>
    <row r="13" spans="1:11" ht="45" x14ac:dyDescent="0.25">
      <c r="A13" s="11">
        <v>9</v>
      </c>
      <c r="B13" s="3">
        <v>1</v>
      </c>
      <c r="C13" s="3" t="s">
        <v>8</v>
      </c>
      <c r="D13" s="36" t="s">
        <v>123</v>
      </c>
      <c r="E13" s="5" t="s">
        <v>120</v>
      </c>
      <c r="F13" s="124"/>
      <c r="G13" s="116">
        <f t="shared" si="0"/>
        <v>0</v>
      </c>
    </row>
    <row r="14" spans="1:11" ht="90" x14ac:dyDescent="0.25">
      <c r="A14" s="11">
        <v>10</v>
      </c>
      <c r="B14" s="3">
        <v>1</v>
      </c>
      <c r="C14" s="3" t="s">
        <v>8</v>
      </c>
      <c r="D14" s="7" t="s">
        <v>121</v>
      </c>
      <c r="E14" s="5" t="s">
        <v>122</v>
      </c>
      <c r="F14" s="124"/>
      <c r="G14" s="116">
        <f t="shared" si="0"/>
        <v>0</v>
      </c>
    </row>
    <row r="15" spans="1:11" ht="45.75" customHeight="1" x14ac:dyDescent="0.25">
      <c r="A15" s="11">
        <v>11</v>
      </c>
      <c r="B15" s="3">
        <v>4</v>
      </c>
      <c r="C15" s="3" t="s">
        <v>8</v>
      </c>
      <c r="D15" s="7" t="s">
        <v>158</v>
      </c>
      <c r="E15" s="5" t="s">
        <v>177</v>
      </c>
      <c r="F15" s="124"/>
      <c r="G15" s="116">
        <f t="shared" si="0"/>
        <v>0</v>
      </c>
    </row>
    <row r="16" spans="1:11" ht="45" x14ac:dyDescent="0.25">
      <c r="A16" s="11">
        <v>12</v>
      </c>
      <c r="B16" s="3">
        <v>3</v>
      </c>
      <c r="C16" s="3" t="s">
        <v>8</v>
      </c>
      <c r="D16" s="7" t="s">
        <v>178</v>
      </c>
      <c r="E16" s="5" t="s">
        <v>179</v>
      </c>
      <c r="F16" s="124"/>
      <c r="G16" s="116">
        <f t="shared" si="0"/>
        <v>0</v>
      </c>
    </row>
    <row r="17" spans="1:9" ht="45" x14ac:dyDescent="0.25">
      <c r="A17" s="11">
        <v>13</v>
      </c>
      <c r="B17" s="3">
        <v>1</v>
      </c>
      <c r="C17" s="3" t="s">
        <v>8</v>
      </c>
      <c r="D17" s="7" t="s">
        <v>180</v>
      </c>
      <c r="E17" s="5" t="s">
        <v>181</v>
      </c>
      <c r="F17" s="124"/>
      <c r="G17" s="116">
        <f t="shared" si="0"/>
        <v>0</v>
      </c>
    </row>
    <row r="18" spans="1:9" ht="60" x14ac:dyDescent="0.25">
      <c r="A18" s="11">
        <v>14</v>
      </c>
      <c r="B18" s="3">
        <v>1</v>
      </c>
      <c r="C18" s="3" t="s">
        <v>8</v>
      </c>
      <c r="D18" s="7" t="s">
        <v>136</v>
      </c>
      <c r="E18" s="5" t="s">
        <v>137</v>
      </c>
      <c r="F18" s="124"/>
      <c r="G18" s="116">
        <f t="shared" si="0"/>
        <v>0</v>
      </c>
    </row>
    <row r="19" spans="1:9" ht="60" x14ac:dyDescent="0.25">
      <c r="A19" s="11">
        <v>16</v>
      </c>
      <c r="B19" s="3">
        <v>1</v>
      </c>
      <c r="C19" s="3" t="s">
        <v>8</v>
      </c>
      <c r="D19" s="7" t="s">
        <v>140</v>
      </c>
      <c r="E19" s="5" t="s">
        <v>164</v>
      </c>
      <c r="F19" s="124"/>
      <c r="G19" s="116">
        <f t="shared" si="0"/>
        <v>0</v>
      </c>
    </row>
    <row r="20" spans="1:9" ht="75" x14ac:dyDescent="0.25">
      <c r="A20" s="29">
        <v>17</v>
      </c>
      <c r="B20" s="30">
        <v>1</v>
      </c>
      <c r="C20" s="30" t="s">
        <v>8</v>
      </c>
      <c r="D20" s="35" t="s">
        <v>142</v>
      </c>
      <c r="E20" s="31" t="s">
        <v>182</v>
      </c>
      <c r="F20" s="125"/>
      <c r="G20" s="116">
        <f t="shared" si="0"/>
        <v>0</v>
      </c>
    </row>
    <row r="21" spans="1:9" ht="90" x14ac:dyDescent="0.25">
      <c r="A21" s="11">
        <v>18</v>
      </c>
      <c r="B21" s="3">
        <v>1</v>
      </c>
      <c r="C21" s="3" t="s">
        <v>8</v>
      </c>
      <c r="D21" s="36" t="s">
        <v>144</v>
      </c>
      <c r="E21" s="5" t="s">
        <v>145</v>
      </c>
      <c r="F21" s="124"/>
      <c r="G21" s="116">
        <f t="shared" si="0"/>
        <v>0</v>
      </c>
    </row>
    <row r="22" spans="1:9" ht="30" x14ac:dyDescent="0.25">
      <c r="A22" s="11">
        <v>19</v>
      </c>
      <c r="B22" s="17">
        <v>1</v>
      </c>
      <c r="C22" s="17" t="s">
        <v>28</v>
      </c>
      <c r="D22" s="36" t="s">
        <v>147</v>
      </c>
      <c r="E22" s="5" t="s">
        <v>148</v>
      </c>
      <c r="F22" s="124"/>
      <c r="G22" s="116">
        <f t="shared" si="0"/>
        <v>0</v>
      </c>
    </row>
    <row r="23" spans="1:9" ht="30" x14ac:dyDescent="0.25">
      <c r="A23" s="11">
        <v>20</v>
      </c>
      <c r="B23" s="17">
        <v>18</v>
      </c>
      <c r="C23" s="17" t="s">
        <v>8</v>
      </c>
      <c r="D23" s="20" t="s">
        <v>150</v>
      </c>
      <c r="E23" s="5" t="s">
        <v>207</v>
      </c>
      <c r="F23" s="124"/>
      <c r="G23" s="116">
        <f t="shared" si="0"/>
        <v>0</v>
      </c>
      <c r="H23" s="113"/>
      <c r="I23" s="113"/>
    </row>
    <row r="24" spans="1:9" ht="45.75" thickBot="1" x14ac:dyDescent="0.3">
      <c r="A24" s="12">
        <v>21</v>
      </c>
      <c r="B24" s="25">
        <v>40</v>
      </c>
      <c r="C24" s="25" t="s">
        <v>40</v>
      </c>
      <c r="D24" s="53" t="s">
        <v>176</v>
      </c>
      <c r="E24" s="32"/>
      <c r="F24" s="125"/>
      <c r="G24" s="117">
        <f t="shared" si="0"/>
        <v>0</v>
      </c>
    </row>
    <row r="25" spans="1:9" ht="15.75" thickBot="1" x14ac:dyDescent="0.3">
      <c r="E25" s="70" t="s">
        <v>226</v>
      </c>
      <c r="F25" s="71"/>
      <c r="G25" s="69">
        <f>SUM(H5:H24)</f>
        <v>0</v>
      </c>
    </row>
  </sheetData>
  <sheetProtection algorithmName="SHA-512" hashValue="62KmxZ11E++jnq93AIrKys/OVR1xg4C/dN/oGltrGKkfPcu4Q80+uBrr6DHLkE7n/gchmxqV/G94djtvJO69vg==" saltValue="ARSMbu3svIMlkGrwLhnIpw==" spinCount="100000" sheet="1" objects="1" scenarios="1"/>
  <mergeCells count="6">
    <mergeCell ref="H23:I23"/>
    <mergeCell ref="A1:G1"/>
    <mergeCell ref="H1:K2"/>
    <mergeCell ref="A2:G2"/>
    <mergeCell ref="A3:G3"/>
    <mergeCell ref="H3:K3"/>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Projektkosten gesamt</vt:lpstr>
      <vt:lpstr>allg. Projektkosten</vt:lpstr>
      <vt:lpstr>Neue Kopfstation KP.Uxx</vt:lpstr>
      <vt:lpstr>Anpassung KP.U80</vt:lpstr>
      <vt:lpstr>Anpassung KP.U81</vt:lpstr>
      <vt:lpstr>Anpassung KP.U83</vt:lpstr>
      <vt:lpstr>Anpassung KP.U84</vt:lpstr>
      <vt:lpstr>Anpassung KP.U86</vt:lpstr>
      <vt:lpstr>Anpassung LA.U88</vt:lpstr>
    </vt:vector>
  </TitlesOfParts>
  <Company>GSI Helmholtzzentrum für Schwerionenforschung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Marx, Doreen</dc:creator>
  <cp:lastModifiedBy>Marx, Doreen</cp:lastModifiedBy>
  <dcterms:created xsi:type="dcterms:W3CDTF">2026-09-07T06:33:36Z</dcterms:created>
  <dcterms:modified xsi:type="dcterms:W3CDTF">2026-09-29T11:20:35Z</dcterms:modified>
</cp:coreProperties>
</file>