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Q:\OE\00_GF_Team_PCS\Beschaffungen\00_Non-IT\25.0300-0399\25.0368 DMS Versand\"/>
    </mc:Choice>
  </mc:AlternateContent>
  <xr:revisionPtr revIDLastSave="0" documentId="13_ncr:1_{18FBD7F3-60F4-475B-8AC3-1659255B389F}" xr6:coauthVersionLast="47" xr6:coauthVersionMax="47" xr10:uidLastSave="{00000000-0000-0000-0000-000000000000}"/>
  <bookViews>
    <workbookView xWindow="28680" yWindow="-120" windowWidth="29040" windowHeight="15720" xr2:uid="{3380CFAB-84C6-4811-8787-B585C5730800}"/>
  </bookViews>
  <sheets>
    <sheet name="Preisblatt Versandleistu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H17" i="1" s="1"/>
  <c r="E16" i="1"/>
  <c r="E15" i="1"/>
  <c r="E20" i="1"/>
  <c r="H20" i="1" s="1"/>
  <c r="H15" i="1"/>
  <c r="H16" i="1"/>
  <c r="H18" i="1"/>
  <c r="H19" i="1"/>
  <c r="H21" i="1"/>
  <c r="H14" i="1"/>
  <c r="H22" i="1" l="1"/>
  <c r="H23" i="1" s="1"/>
  <c r="H24" i="1" l="1"/>
  <c r="H25" i="1" s="1"/>
</calcChain>
</file>

<file path=xl/sharedStrings.xml><?xml version="1.0" encoding="utf-8"?>
<sst xmlns="http://schemas.openxmlformats.org/spreadsheetml/2006/main" count="67" uniqueCount="50">
  <si>
    <t>Vergabeakte / Leistungsverzeichnis</t>
  </si>
  <si>
    <t>Vergabenummer</t>
  </si>
  <si>
    <t>Stand:</t>
  </si>
  <si>
    <t>Bezeichnung</t>
  </si>
  <si>
    <t>Beschreibung</t>
  </si>
  <si>
    <t>Die Mengenangaben beziehen sich auf 3 Jahre. Bei den Mengenangaben handelt es sich um Schätzwerte ohne Abnahmeverpflichtung durch die Auftraggeberin.
Die Mengenangaben dienen zur Vergleichbarkeit der Angebote.</t>
  </si>
  <si>
    <r>
      <rPr>
        <b/>
        <sz val="11"/>
        <color rgb="FFFF0000"/>
        <rFont val="Arial"/>
        <family val="2"/>
      </rPr>
      <t>Hinweis:</t>
    </r>
    <r>
      <rPr>
        <b/>
        <sz val="11"/>
        <rFont val="Arial"/>
        <family val="2"/>
      </rPr>
      <t xml:space="preserve"> Blaue Felder sind vom Bieter auszufüllen.</t>
    </r>
  </si>
  <si>
    <t>Firma</t>
  </si>
  <si>
    <t>Ansprechpartner</t>
  </si>
  <si>
    <t>Straße</t>
  </si>
  <si>
    <t>PLZ Ort</t>
  </si>
  <si>
    <t>1.1</t>
  </si>
  <si>
    <t>Konsoldierungssoftware</t>
  </si>
  <si>
    <t>Bereitstellung einer Konsolidierungssoftware, für die Integration beim Auftragnehmer aus Los 1, gem. Leistungsbeschreibung LOS 2</t>
  </si>
  <si>
    <t>psch.</t>
  </si>
  <si>
    <t>1.2</t>
  </si>
  <si>
    <t>Leistung</t>
  </si>
  <si>
    <t>Ca. 104 Versendungen pro Jahr</t>
  </si>
  <si>
    <t>St</t>
  </si>
  <si>
    <t>1.3</t>
  </si>
  <si>
    <t>(Regellaufzeit E+4)</t>
  </si>
  <si>
    <t>Frankierungskosten pro Brief (nicht Porto)</t>
  </si>
  <si>
    <t>pro Stück</t>
  </si>
  <si>
    <t>Option</t>
  </si>
  <si>
    <t>Einzelpreis</t>
  </si>
  <si>
    <t>Gesamtpreis netto</t>
  </si>
  <si>
    <t>Porto für Standardbriefe bis 20g gem. Leistungsbeschreibung LOS 2 (Freistemplungsrabatt, TLR ID usw.)</t>
  </si>
  <si>
    <t>Porto für Kompaktbriefe bis 50g gem. Leistungsbeschreibung LOS 2 (Freistemplungsrabatt, TLR ID usw.)</t>
  </si>
  <si>
    <t>Kick-Off-Meeting von 4 Stunden</t>
  </si>
  <si>
    <t>3</t>
  </si>
  <si>
    <t>Abstimmung des Auftragsinhalts der SLAs und Schnittstellen, nach Zuschlagserteilung (pro Stück)</t>
  </si>
  <si>
    <t>1.4</t>
  </si>
  <si>
    <t>1.5</t>
  </si>
  <si>
    <t>Konsolidierungskosten pro Brief (nicht Portokosten)</t>
  </si>
  <si>
    <t>1.6</t>
  </si>
  <si>
    <t>Regelabholung der sortierten / ggf. konsolidierten Briefe beim Druckdienstleister</t>
  </si>
  <si>
    <r>
      <rPr>
        <b/>
        <sz val="11"/>
        <rFont val="Arial"/>
        <family val="2"/>
      </rPr>
      <t>Sonderabholung</t>
    </r>
    <r>
      <rPr>
        <sz val="11"/>
        <rFont val="Arial"/>
        <family val="2"/>
      </rPr>
      <t xml:space="preserve"> der sortierten / ggf. konsolidierten Briefe beim Druckdienstleister</t>
    </r>
  </si>
  <si>
    <t xml:space="preserve">Sonderfälle / Ausladungen </t>
  </si>
  <si>
    <t>Angebotssumme netto</t>
  </si>
  <si>
    <t>zzgl. MwSt. 19,00 %</t>
  </si>
  <si>
    <t>1.7</t>
  </si>
  <si>
    <t>1.8</t>
  </si>
  <si>
    <t>Position</t>
  </si>
  <si>
    <t>Versanddienstleistung</t>
  </si>
  <si>
    <t>25.0368_Versand</t>
  </si>
  <si>
    <t>Typ</t>
  </si>
  <si>
    <t>Menge</t>
  </si>
  <si>
    <t>Einheit</t>
  </si>
  <si>
    <t>Wertungssumme * netto</t>
  </si>
  <si>
    <t>* Wertungssumme = Angebotssumme + Bedarfspositionen (auch Verlängerungsoptionen)
Zur Wertung der Angebote wird die Wertungssumme, d.h. die Angebotssumme zuzüglich aller Optionen (Bedarfspositionen, Verlängerungsoptionen etc.) herangezogen. Beauftragt wird nur die Auftragssumme, ohne Optionen. Bedarfspositionen/Optionen werden von der Auftraggeberin bei Bedarf abgerufen und gem. des Angebotspreises nach tatsächlicher Leistungserbringung abgerechnet.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</si>
</sst>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#,##0.0000\ &quot;€&quot;"/>
    <numFmt numFmtId="165" formatCode="#,##0.00\ &quot;€&quot;"/>
    <numFmt numFmtId="166" formatCode="#,##0.000\ &quot;€&quot;"/>
    <numFmt numFmtId="167" formatCode="#,##0.0000&quot; €&quot;;\-#,##0.0000&quot; €&quot;"/>
    <numFmt numFmtId="168" formatCode="#,##0.00\ &quot;€&quot;&quot; netto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9">
    <xf numFmtId="0" fontId="0" fillId="0" borderId="0" xfId="0"/>
    <xf numFmtId="49" fontId="5" fillId="0" borderId="0" xfId="0" applyNumberFormat="1" applyFont="1"/>
    <xf numFmtId="49" fontId="6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0" xfId="0" applyFont="1"/>
    <xf numFmtId="0" fontId="6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49" fontId="7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 wrapText="1"/>
    </xf>
    <xf numFmtId="4" fontId="7" fillId="0" borderId="0" xfId="1" applyNumberFormat="1" applyFont="1" applyAlignment="1">
      <alignment vertical="center"/>
    </xf>
    <xf numFmtId="164" fontId="8" fillId="0" borderId="0" xfId="1" applyNumberFormat="1" applyFont="1" applyAlignment="1">
      <alignment vertical="center"/>
    </xf>
    <xf numFmtId="14" fontId="7" fillId="0" borderId="0" xfId="1" applyNumberFormat="1" applyFont="1" applyAlignment="1">
      <alignment vertical="center"/>
    </xf>
    <xf numFmtId="49" fontId="7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left" vertical="top" wrapText="1"/>
    </xf>
    <xf numFmtId="4" fontId="7" fillId="0" borderId="0" xfId="1" applyNumberFormat="1" applyFont="1" applyAlignment="1">
      <alignment horizontal="left" vertical="top"/>
    </xf>
    <xf numFmtId="49" fontId="7" fillId="0" borderId="5" xfId="1" applyNumberFormat="1" applyFont="1" applyBorder="1" applyAlignment="1">
      <alignment horizontal="left" vertical="top"/>
    </xf>
    <xf numFmtId="49" fontId="7" fillId="0" borderId="5" xfId="1" applyNumberFormat="1" applyFont="1" applyBorder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 wrapText="1"/>
    </xf>
    <xf numFmtId="14" fontId="7" fillId="0" borderId="0" xfId="1" applyNumberFormat="1" applyFont="1" applyAlignment="1">
      <alignment horizontal="right" vertical="center"/>
    </xf>
    <xf numFmtId="164" fontId="8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right" vertical="top"/>
    </xf>
    <xf numFmtId="165" fontId="7" fillId="0" borderId="0" xfId="1" applyNumberFormat="1" applyFont="1" applyAlignment="1">
      <alignment horizontal="right" vertical="top"/>
    </xf>
    <xf numFmtId="0" fontId="4" fillId="0" borderId="0" xfId="0" applyFont="1" applyAlignment="1">
      <alignment horizontal="right"/>
    </xf>
    <xf numFmtId="49" fontId="6" fillId="0" borderId="0" xfId="1" applyNumberFormat="1" applyFont="1" applyAlignment="1">
      <alignment horizontal="center" vertical="top"/>
    </xf>
    <xf numFmtId="49" fontId="6" fillId="0" borderId="0" xfId="1" applyNumberFormat="1" applyFont="1" applyAlignment="1">
      <alignment horizontal="center" vertical="top" wrapText="1"/>
    </xf>
    <xf numFmtId="4" fontId="6" fillId="0" borderId="0" xfId="1" applyNumberFormat="1" applyFont="1" applyAlignment="1">
      <alignment horizontal="center" vertical="top"/>
    </xf>
    <xf numFmtId="164" fontId="6" fillId="0" borderId="0" xfId="2" applyNumberFormat="1" applyFont="1" applyFill="1" applyAlignment="1" applyProtection="1">
      <alignment horizontal="center" vertical="top"/>
    </xf>
    <xf numFmtId="0" fontId="4" fillId="0" borderId="0" xfId="0" applyFont="1" applyAlignment="1">
      <alignment horizontal="center"/>
    </xf>
    <xf numFmtId="3" fontId="7" fillId="0" borderId="5" xfId="1" applyNumberFormat="1" applyFont="1" applyBorder="1" applyAlignment="1">
      <alignment horizontal="right" vertical="top"/>
    </xf>
    <xf numFmtId="49" fontId="7" fillId="0" borderId="0" xfId="1" applyNumberFormat="1" applyFont="1" applyFill="1" applyAlignment="1" applyProtection="1">
      <alignment horizontal="left" vertical="top"/>
    </xf>
    <xf numFmtId="49" fontId="7" fillId="0" borderId="0" xfId="1" applyNumberFormat="1" applyFont="1" applyFill="1" applyAlignment="1" applyProtection="1">
      <alignment horizontal="left" vertical="top" wrapText="1"/>
    </xf>
    <xf numFmtId="49" fontId="9" fillId="0" borderId="5" xfId="1" applyNumberFormat="1" applyFont="1" applyBorder="1" applyAlignment="1">
      <alignment horizontal="left" vertical="top" wrapText="1"/>
    </xf>
    <xf numFmtId="44" fontId="7" fillId="0" borderId="0" xfId="3" applyFont="1" applyFill="1" applyAlignment="1" applyProtection="1">
      <alignment horizontal="right" vertical="top"/>
    </xf>
    <xf numFmtId="3" fontId="7" fillId="0" borderId="0" xfId="1" applyNumberFormat="1" applyFont="1" applyBorder="1" applyAlignment="1">
      <alignment horizontal="right" vertical="top"/>
    </xf>
    <xf numFmtId="166" fontId="7" fillId="0" borderId="0" xfId="1" applyNumberFormat="1" applyFont="1" applyBorder="1" applyAlignment="1">
      <alignment horizontal="right" vertical="top"/>
    </xf>
    <xf numFmtId="49" fontId="7" fillId="0" borderId="5" xfId="1" applyNumberFormat="1" applyFont="1" applyFill="1" applyBorder="1" applyAlignment="1" applyProtection="1">
      <alignment horizontal="left" vertical="top"/>
    </xf>
    <xf numFmtId="49" fontId="7" fillId="0" borderId="5" xfId="1" applyNumberFormat="1" applyFont="1" applyFill="1" applyBorder="1" applyAlignment="1" applyProtection="1">
      <alignment horizontal="left" vertical="top" wrapText="1"/>
    </xf>
    <xf numFmtId="164" fontId="6" fillId="3" borderId="0" xfId="1" applyNumberFormat="1" applyFont="1" applyFill="1" applyAlignment="1">
      <alignment horizontal="left" vertical="center"/>
    </xf>
    <xf numFmtId="14" fontId="6" fillId="3" borderId="0" xfId="1" applyNumberFormat="1" applyFont="1" applyFill="1" applyAlignment="1">
      <alignment horizontal="left" vertical="center"/>
    </xf>
    <xf numFmtId="167" fontId="7" fillId="2" borderId="5" xfId="3" applyNumberFormat="1" applyFont="1" applyFill="1" applyBorder="1" applyAlignment="1" applyProtection="1">
      <alignment horizontal="right" vertical="top"/>
      <protection locked="0"/>
    </xf>
    <xf numFmtId="168" fontId="7" fillId="0" borderId="5" xfId="1" applyNumberFormat="1" applyFont="1" applyBorder="1" applyAlignment="1">
      <alignment horizontal="right" vertical="top"/>
    </xf>
    <xf numFmtId="49" fontId="7" fillId="0" borderId="5" xfId="1" applyNumberFormat="1" applyFont="1" applyFill="1" applyBorder="1" applyAlignment="1">
      <alignment horizontal="left" vertical="top" wrapText="1"/>
    </xf>
    <xf numFmtId="4" fontId="7" fillId="0" borderId="0" xfId="1" applyNumberFormat="1" applyFont="1" applyFill="1" applyAlignment="1" applyProtection="1">
      <alignment horizontal="left" vertical="top"/>
    </xf>
    <xf numFmtId="0" fontId="7" fillId="0" borderId="0" xfId="1" applyFont="1" applyFill="1" applyAlignment="1" applyProtection="1">
      <alignment horizontal="right" vertical="top"/>
    </xf>
    <xf numFmtId="165" fontId="7" fillId="0" borderId="0" xfId="1" applyNumberFormat="1" applyFont="1" applyFill="1" applyAlignment="1" applyProtection="1">
      <alignment horizontal="right" vertical="top"/>
    </xf>
    <xf numFmtId="0" fontId="6" fillId="0" borderId="0" xfId="1" applyFont="1" applyAlignment="1">
      <alignment vertical="center"/>
    </xf>
    <xf numFmtId="0" fontId="4" fillId="0" borderId="0" xfId="0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" xfId="1" quotePrefix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49" fontId="6" fillId="2" borderId="0" xfId="1" applyNumberFormat="1" applyFont="1" applyFill="1" applyAlignment="1" applyProtection="1">
      <alignment horizontal="left" vertical="center"/>
      <protection locked="0"/>
    </xf>
  </cellXfs>
  <cellStyles count="4">
    <cellStyle name="Euro" xfId="2" xr:uid="{FC94C390-9A71-4711-A545-103A728FA416}"/>
    <cellStyle name="Standard" xfId="0" builtinId="0"/>
    <cellStyle name="Standard 2" xfId="1" xr:uid="{1038ED89-B77D-42F7-9CB3-42CE28475D99}"/>
    <cellStyle name="Währung" xfId="3" builtinId="4"/>
  </cellStyles>
  <dxfs count="10">
    <dxf>
      <font>
        <strike val="0"/>
        <outline val="0"/>
        <shadow val="0"/>
        <u val="none"/>
        <vertAlign val="baseline"/>
        <sz val="11"/>
      </font>
      <numFmt numFmtId="165" formatCode="#,##0.00\ &quot;€&quot;"/>
      <fill>
        <patternFill patternType="none">
          <fgColor indexed="64"/>
          <bgColor auto="1"/>
        </patternFill>
      </fill>
      <alignment horizontal="right" vertical="top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auto="1"/>
        </patternFill>
      </fill>
      <alignment horizontal="right" vertical="top" textRotation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numFmt numFmtId="4" formatCode="#,##0.0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auto="1"/>
        </patternFill>
      </fill>
      <alignment horizontal="left" vertical="top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auto="1"/>
        </patternFill>
      </fill>
      <alignment horizontal="center" vertical="top" textRotation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990F63-A501-44D7-B909-917F00F6BBC8}" name="Tabelle1" displayName="Tabelle1" ref="A13:H25" totalsRowShown="0" headerRowDxfId="9" dataDxfId="8">
  <autoFilter ref="A13:H25" xr:uid="{50990F63-A501-44D7-B909-917F00F6BBC8}"/>
  <tableColumns count="8">
    <tableColumn id="1" xr3:uid="{628C57B2-F454-4E42-9A3D-943F76625EB9}" name="Position" dataDxfId="7" dataCellStyle="Standard 2"/>
    <tableColumn id="2" xr3:uid="{BB0579A8-A8D4-425C-B0EF-C69E1E2FE30E}" name="Typ" dataDxfId="6" dataCellStyle="Standard 2"/>
    <tableColumn id="3" xr3:uid="{85269D18-8BA8-4989-86D8-D689782DD090}" name="Bezeichnung" dataDxfId="5" dataCellStyle="Standard 2"/>
    <tableColumn id="10" xr3:uid="{72E2D659-2ADB-4639-9D41-750B01FB9C4F}" name="Beschreibung" dataDxfId="4" dataCellStyle="Standard 2"/>
    <tableColumn id="4" xr3:uid="{B4645951-A631-4512-ACC9-D9CB9745A1FC}" name="Menge" dataDxfId="3" dataCellStyle="Standard 2"/>
    <tableColumn id="5" xr3:uid="{CF2D8855-A7DE-4CCE-A00E-0220EB07322C}" name="Einheit" dataDxfId="2" dataCellStyle="Standard 2"/>
    <tableColumn id="6" xr3:uid="{7539B734-8B42-4F27-916D-44D1BB3B4568}" name="Einzelpreis" dataDxfId="1" dataCellStyle="Standard 2"/>
    <tableColumn id="9" xr3:uid="{0D5C9EE0-A2C9-4820-B891-A8CFE54E449A}" name="Gesamtpreis netto" dataDxfId="0" dataCellStyle="Standard 2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F007-079C-427E-8188-6508F4FCA8BD}">
  <sheetPr>
    <pageSetUpPr fitToPage="1"/>
  </sheetPr>
  <dimension ref="A1:I27"/>
  <sheetViews>
    <sheetView tabSelected="1" topLeftCell="A4" zoomScaleNormal="100" workbookViewId="0">
      <selection activeCell="G15" sqref="G15"/>
    </sheetView>
  </sheetViews>
  <sheetFormatPr baseColWidth="10" defaultColWidth="11.44140625" defaultRowHeight="14.4" x14ac:dyDescent="0.3"/>
  <cols>
    <col min="1" max="1" width="28.109375" style="4" customWidth="1"/>
    <col min="2" max="2" width="13.33203125" style="4" customWidth="1"/>
    <col min="3" max="4" width="33.109375" style="4" customWidth="1"/>
    <col min="5" max="5" width="24" style="4" customWidth="1"/>
    <col min="6" max="6" width="15.33203125" style="4" customWidth="1"/>
    <col min="7" max="7" width="14.109375" style="4" customWidth="1"/>
    <col min="8" max="8" width="38.109375" style="26" customWidth="1"/>
    <col min="9" max="9" width="28.109375" style="26" customWidth="1"/>
    <col min="10" max="16384" width="11.44140625" style="4"/>
  </cols>
  <sheetData>
    <row r="1" spans="1:9" x14ac:dyDescent="0.3">
      <c r="A1" s="2" t="s">
        <v>0</v>
      </c>
      <c r="B1" s="3"/>
      <c r="C1" s="3"/>
      <c r="D1" s="3"/>
      <c r="E1" s="3"/>
      <c r="F1" s="3"/>
      <c r="G1" s="3"/>
      <c r="H1" s="20"/>
      <c r="I1" s="20"/>
    </row>
    <row r="2" spans="1:9" x14ac:dyDescent="0.3">
      <c r="A2" s="3"/>
      <c r="B2" s="3"/>
      <c r="C2" s="3"/>
      <c r="D2" s="3"/>
      <c r="E2" s="3"/>
      <c r="F2" s="3"/>
      <c r="G2" s="3"/>
      <c r="H2" s="49"/>
      <c r="I2" s="49"/>
    </row>
    <row r="3" spans="1:9" x14ac:dyDescent="0.3">
      <c r="A3" s="52" t="s">
        <v>1</v>
      </c>
      <c r="B3" s="52"/>
      <c r="C3" s="1" t="s">
        <v>44</v>
      </c>
      <c r="D3" s="5"/>
      <c r="E3" s="5"/>
      <c r="F3" s="41" t="s">
        <v>2</v>
      </c>
      <c r="G3" s="42">
        <v>46295</v>
      </c>
      <c r="H3" s="49"/>
      <c r="I3" s="49"/>
    </row>
    <row r="4" spans="1:9" x14ac:dyDescent="0.3">
      <c r="A4" s="52" t="s">
        <v>3</v>
      </c>
      <c r="B4" s="52"/>
      <c r="C4" s="53" t="s">
        <v>43</v>
      </c>
      <c r="D4" s="53"/>
      <c r="E4" s="53"/>
      <c r="F4" s="53"/>
      <c r="G4" s="53"/>
      <c r="H4" s="49"/>
      <c r="I4" s="49"/>
    </row>
    <row r="5" spans="1:9" ht="39.75" customHeight="1" x14ac:dyDescent="0.3">
      <c r="A5" s="52" t="s">
        <v>4</v>
      </c>
      <c r="B5" s="52"/>
      <c r="C5" s="51" t="s">
        <v>5</v>
      </c>
      <c r="D5" s="51"/>
      <c r="E5" s="51"/>
      <c r="F5" s="51"/>
      <c r="G5" s="51"/>
      <c r="H5" s="49"/>
      <c r="I5" s="49"/>
    </row>
    <row r="6" spans="1:9" x14ac:dyDescent="0.3">
      <c r="A6" s="6"/>
      <c r="B6" s="6"/>
      <c r="C6" s="7"/>
      <c r="D6" s="7"/>
      <c r="E6" s="7"/>
      <c r="F6" s="54" t="s">
        <v>6</v>
      </c>
      <c r="G6" s="55"/>
      <c r="H6" s="21"/>
      <c r="I6" s="21"/>
    </row>
    <row r="7" spans="1:9" x14ac:dyDescent="0.3">
      <c r="A7" s="8" t="s">
        <v>7</v>
      </c>
      <c r="B7" s="58"/>
      <c r="C7" s="58"/>
      <c r="D7" s="58"/>
      <c r="E7" s="7"/>
      <c r="F7" s="56"/>
      <c r="G7" s="57"/>
      <c r="H7" s="21"/>
      <c r="I7" s="21"/>
    </row>
    <row r="8" spans="1:9" x14ac:dyDescent="0.3">
      <c r="A8" s="8" t="s">
        <v>8</v>
      </c>
      <c r="B8" s="58"/>
      <c r="C8" s="58"/>
      <c r="D8" s="58"/>
      <c r="E8" s="7"/>
      <c r="F8" s="7"/>
      <c r="G8" s="7"/>
      <c r="H8" s="21"/>
      <c r="I8" s="21"/>
    </row>
    <row r="9" spans="1:9" x14ac:dyDescent="0.3">
      <c r="A9" s="8" t="s">
        <v>9</v>
      </c>
      <c r="B9" s="58"/>
      <c r="C9" s="58"/>
      <c r="D9" s="58"/>
      <c r="E9" s="7"/>
      <c r="F9" s="7"/>
      <c r="G9" s="7"/>
      <c r="H9" s="21"/>
      <c r="I9" s="21"/>
    </row>
    <row r="10" spans="1:9" x14ac:dyDescent="0.3">
      <c r="A10" s="8" t="s">
        <v>10</v>
      </c>
      <c r="B10" s="58"/>
      <c r="C10" s="58"/>
      <c r="D10" s="58"/>
      <c r="E10" s="7"/>
      <c r="F10" s="7"/>
      <c r="G10" s="7"/>
      <c r="H10" s="21"/>
      <c r="I10" s="21"/>
    </row>
    <row r="11" spans="1:9" x14ac:dyDescent="0.3">
      <c r="A11" s="6"/>
      <c r="B11" s="6"/>
      <c r="C11" s="7"/>
      <c r="D11" s="7"/>
      <c r="E11" s="7"/>
      <c r="F11" s="7"/>
      <c r="G11" s="7"/>
      <c r="H11" s="21"/>
      <c r="I11" s="21"/>
    </row>
    <row r="12" spans="1:9" x14ac:dyDescent="0.3">
      <c r="A12" s="9"/>
      <c r="B12" s="9"/>
      <c r="C12" s="10"/>
      <c r="D12" s="11"/>
      <c r="E12" s="9"/>
      <c r="F12" s="12"/>
      <c r="G12" s="13"/>
      <c r="H12" s="22"/>
      <c r="I12" s="23"/>
    </row>
    <row r="13" spans="1:9" s="31" customFormat="1" x14ac:dyDescent="0.3">
      <c r="A13" s="27" t="s">
        <v>42</v>
      </c>
      <c r="B13" s="27" t="s">
        <v>45</v>
      </c>
      <c r="C13" s="28" t="s">
        <v>3</v>
      </c>
      <c r="D13" s="28" t="s">
        <v>4</v>
      </c>
      <c r="E13" s="29" t="s">
        <v>46</v>
      </c>
      <c r="F13" s="27" t="s">
        <v>47</v>
      </c>
      <c r="G13" s="30" t="s">
        <v>24</v>
      </c>
      <c r="H13" s="30" t="s">
        <v>25</v>
      </c>
    </row>
    <row r="14" spans="1:9" ht="69" x14ac:dyDescent="0.3">
      <c r="A14" s="17" t="s">
        <v>11</v>
      </c>
      <c r="B14" s="17" t="s">
        <v>23</v>
      </c>
      <c r="C14" s="18" t="s">
        <v>12</v>
      </c>
      <c r="D14" s="18" t="s">
        <v>13</v>
      </c>
      <c r="E14" s="32">
        <v>1</v>
      </c>
      <c r="F14" s="17" t="s">
        <v>14</v>
      </c>
      <c r="G14" s="43"/>
      <c r="H14" s="44">
        <f>Tabelle1[[#This Row],[Menge]]*Tabelle1[[#This Row],[Einzelpreis]]</f>
        <v>0</v>
      </c>
      <c r="I14" s="4"/>
    </row>
    <row r="15" spans="1:9" ht="55.2" x14ac:dyDescent="0.3">
      <c r="A15" s="17" t="s">
        <v>15</v>
      </c>
      <c r="B15" s="17" t="s">
        <v>16</v>
      </c>
      <c r="C15" s="35" t="s">
        <v>26</v>
      </c>
      <c r="D15" s="19" t="s">
        <v>20</v>
      </c>
      <c r="E15" s="32">
        <f>502100*3</f>
        <v>1506300</v>
      </c>
      <c r="F15" s="17" t="s">
        <v>18</v>
      </c>
      <c r="G15" s="43"/>
      <c r="H15" s="44">
        <f>Tabelle1[[#This Row],[Menge]]*Tabelle1[[#This Row],[Einzelpreis]]</f>
        <v>0</v>
      </c>
      <c r="I15" s="4"/>
    </row>
    <row r="16" spans="1:9" ht="55.2" x14ac:dyDescent="0.3">
      <c r="A16" s="17" t="s">
        <v>19</v>
      </c>
      <c r="B16" s="17" t="s">
        <v>16</v>
      </c>
      <c r="C16" s="35" t="s">
        <v>27</v>
      </c>
      <c r="D16" s="19" t="s">
        <v>20</v>
      </c>
      <c r="E16" s="32">
        <f>1200000*3</f>
        <v>3600000</v>
      </c>
      <c r="F16" s="17" t="s">
        <v>18</v>
      </c>
      <c r="G16" s="43"/>
      <c r="H16" s="44">
        <f>Tabelle1[[#This Row],[Menge]]*Tabelle1[[#This Row],[Einzelpreis]]</f>
        <v>0</v>
      </c>
      <c r="I16" s="4"/>
    </row>
    <row r="17" spans="1:9" ht="27.6" x14ac:dyDescent="0.3">
      <c r="A17" s="17" t="s">
        <v>31</v>
      </c>
      <c r="B17" s="17" t="s">
        <v>23</v>
      </c>
      <c r="C17" s="18" t="s">
        <v>21</v>
      </c>
      <c r="D17" s="19" t="s">
        <v>22</v>
      </c>
      <c r="E17" s="32">
        <f>1702100*3</f>
        <v>5106300</v>
      </c>
      <c r="F17" s="17" t="s">
        <v>18</v>
      </c>
      <c r="G17" s="43"/>
      <c r="H17" s="44">
        <f>Tabelle1[[#This Row],[Menge]]*Tabelle1[[#This Row],[Einzelpreis]]</f>
        <v>0</v>
      </c>
      <c r="I17" s="4"/>
    </row>
    <row r="18" spans="1:9" ht="27.6" x14ac:dyDescent="0.3">
      <c r="A18" s="17" t="s">
        <v>32</v>
      </c>
      <c r="B18" s="39" t="s">
        <v>23</v>
      </c>
      <c r="C18" s="40" t="s">
        <v>33</v>
      </c>
      <c r="D18" s="40" t="s">
        <v>22</v>
      </c>
      <c r="E18" s="32">
        <v>1702100</v>
      </c>
      <c r="F18" s="39" t="s">
        <v>18</v>
      </c>
      <c r="G18" s="43"/>
      <c r="H18" s="44">
        <f>Tabelle1[[#This Row],[Menge]]*Tabelle1[[#This Row],[Einzelpreis]]</f>
        <v>0</v>
      </c>
      <c r="I18" s="4"/>
    </row>
    <row r="19" spans="1:9" ht="41.4" x14ac:dyDescent="0.3">
      <c r="A19" s="17" t="s">
        <v>34</v>
      </c>
      <c r="B19" s="17" t="s">
        <v>16</v>
      </c>
      <c r="C19" s="18" t="s">
        <v>28</v>
      </c>
      <c r="D19" s="40" t="s">
        <v>30</v>
      </c>
      <c r="E19" s="32" t="s">
        <v>29</v>
      </c>
      <c r="F19" s="39" t="s">
        <v>18</v>
      </c>
      <c r="G19" s="43"/>
      <c r="H19" s="44">
        <f>Tabelle1[[#This Row],[Menge]]*Tabelle1[[#This Row],[Einzelpreis]]</f>
        <v>0</v>
      </c>
      <c r="I19" s="4"/>
    </row>
    <row r="20" spans="1:9" ht="41.4" x14ac:dyDescent="0.3">
      <c r="A20" s="17" t="s">
        <v>40</v>
      </c>
      <c r="B20" s="17" t="s">
        <v>16</v>
      </c>
      <c r="C20" s="45" t="s">
        <v>35</v>
      </c>
      <c r="D20" s="19" t="s">
        <v>17</v>
      </c>
      <c r="E20" s="32">
        <f>(52*2)*3</f>
        <v>312</v>
      </c>
      <c r="F20" s="17" t="s">
        <v>18</v>
      </c>
      <c r="G20" s="43"/>
      <c r="H20" s="44">
        <f>Tabelle1[[#This Row],[Menge]]*Tabelle1[[#This Row],[Einzelpreis]]</f>
        <v>0</v>
      </c>
      <c r="I20" s="4"/>
    </row>
    <row r="21" spans="1:9" ht="41.4" x14ac:dyDescent="0.3">
      <c r="A21" s="17" t="s">
        <v>41</v>
      </c>
      <c r="B21" s="17" t="s">
        <v>23</v>
      </c>
      <c r="C21" s="18" t="s">
        <v>36</v>
      </c>
      <c r="D21" s="19" t="s">
        <v>37</v>
      </c>
      <c r="E21" s="32">
        <v>15</v>
      </c>
      <c r="F21" s="17" t="s">
        <v>18</v>
      </c>
      <c r="G21" s="43"/>
      <c r="H21" s="44">
        <f>Tabelle1[[#This Row],[Menge]]*Tabelle1[[#This Row],[Einzelpreis]]</f>
        <v>0</v>
      </c>
      <c r="I21" s="4"/>
    </row>
    <row r="22" spans="1:9" x14ac:dyDescent="0.3">
      <c r="A22" s="33"/>
      <c r="B22" s="33"/>
      <c r="C22" s="34"/>
      <c r="D22" s="34"/>
      <c r="E22" s="37"/>
      <c r="F22" s="33"/>
      <c r="G22" s="36" t="s">
        <v>48</v>
      </c>
      <c r="H22" s="38">
        <f>SUBTOTAL(109,H14:H21)</f>
        <v>0</v>
      </c>
      <c r="I22" s="4"/>
    </row>
    <row r="23" spans="1:9" x14ac:dyDescent="0.3">
      <c r="A23" s="33"/>
      <c r="B23" s="33"/>
      <c r="C23" s="34"/>
      <c r="D23" s="34"/>
      <c r="E23" s="46"/>
      <c r="F23" s="33"/>
      <c r="G23" s="47" t="s">
        <v>39</v>
      </c>
      <c r="H23" s="48">
        <f>H22*1.19</f>
        <v>0</v>
      </c>
      <c r="I23" s="4"/>
    </row>
    <row r="24" spans="1:9" x14ac:dyDescent="0.3">
      <c r="A24" s="14"/>
      <c r="B24" s="14"/>
      <c r="C24" s="15"/>
      <c r="D24" s="15"/>
      <c r="E24" s="16"/>
      <c r="F24" s="14"/>
      <c r="G24" s="24" t="s">
        <v>38</v>
      </c>
      <c r="H24" s="25">
        <f>H22-H21-H18-H17-H14</f>
        <v>0</v>
      </c>
      <c r="I24" s="4"/>
    </row>
    <row r="25" spans="1:9" x14ac:dyDescent="0.3">
      <c r="A25" s="14"/>
      <c r="B25" s="14"/>
      <c r="C25" s="15"/>
      <c r="D25" s="15"/>
      <c r="E25" s="16"/>
      <c r="F25" s="14"/>
      <c r="G25" s="47" t="s">
        <v>39</v>
      </c>
      <c r="H25" s="25">
        <f>H24*1.19</f>
        <v>0</v>
      </c>
      <c r="I25" s="4"/>
    </row>
    <row r="27" spans="1:9" ht="67.5" customHeight="1" x14ac:dyDescent="0.3">
      <c r="A27" s="50" t="s">
        <v>49</v>
      </c>
      <c r="B27" s="50"/>
      <c r="C27" s="50"/>
      <c r="D27" s="50"/>
      <c r="E27" s="50"/>
      <c r="F27" s="50"/>
      <c r="G27" s="50"/>
      <c r="H27" s="50"/>
    </row>
  </sheetData>
  <sheetProtection algorithmName="SHA-512" hashValue="CI6EizmT0WxcNUQjH9UMXWU7tlQe9BRwblK6h4dQImNa4ikSdp4IuFne7Z6NSH6FZ+cQVlcXrLOaOWrTIzgD4A==" saltValue="huBjC+Nl64jBE3mXXiGNfg==" spinCount="100000" sheet="1" selectLockedCells="1"/>
  <mergeCells count="11">
    <mergeCell ref="A27:H27"/>
    <mergeCell ref="C5:G5"/>
    <mergeCell ref="A5:B5"/>
    <mergeCell ref="C4:G4"/>
    <mergeCell ref="A3:B3"/>
    <mergeCell ref="A4:B4"/>
    <mergeCell ref="F6:G7"/>
    <mergeCell ref="B7:D7"/>
    <mergeCell ref="B8:D8"/>
    <mergeCell ref="B9:D9"/>
    <mergeCell ref="B10:D10"/>
  </mergeCells>
  <phoneticPr fontId="3" type="noConversion"/>
  <dataValidations count="4">
    <dataValidation allowBlank="1" sqref="A7:A10" xr:uid="{07A7096B-2584-46DD-81C5-3CD45AA0954C}"/>
    <dataValidation allowBlank="1" showInputMessage="1" showErrorMessage="1" errorTitle="Unzulässig" error="Bitte korrigieren Sie den Einzelpreis auf maximal 3-Nachkommastellen" promptTitle="Maximal 3-Nachkommastellen" sqref="F19" xr:uid="{53E29806-3132-4F3A-9576-4844E7B438D9}"/>
    <dataValidation type="custom" allowBlank="1" showInputMessage="1" showErrorMessage="1" errorTitle="Unzulässig" error="Bitte korrigieren Sie den Einzelpreis auf maximal 4-Nachkommastellen" sqref="G14:G21" xr:uid="{BC455BE2-DEFD-4C54-B3C7-E781470FB53D}">
      <formula1>MOD(G14*10^4,1)=0</formula1>
    </dataValidation>
    <dataValidation allowBlank="1" showInputMessage="1" showErrorMessage="1" errorTitle="Unzulässig" error="Bitte korrigieren Sie den Einzelpreis auf maximal 3-Nachkommastellen" sqref="A22:H25" xr:uid="{5EC8F540-E6A6-4C74-B4A0-3B782836AE26}"/>
  </dataValidations>
  <pageMargins left="0.25" right="0.25" top="0.75" bottom="0.75" header="0.3" footer="0.3"/>
  <pageSetup paperSize="9" scale="6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F2C4AADB72042A49F7147252C4399" ma:contentTypeVersion="3" ma:contentTypeDescription="Create a new document." ma:contentTypeScope="" ma:versionID="026d85ff3966f7f42c1b4ce32f87f9d0">
  <xsd:schema xmlns:xsd="http://www.w3.org/2001/XMLSchema" xmlns:xs="http://www.w3.org/2001/XMLSchema" xmlns:p="http://schemas.microsoft.com/office/2006/metadata/properties" xmlns:ns2="dc727ffa-bbfd-4d8d-a0b7-d6c1c1c93847" targetNamespace="http://schemas.microsoft.com/office/2006/metadata/properties" ma:root="true" ma:fieldsID="4431f3cffe716c448b1293f4cbb57fe4" ns2:_="">
    <xsd:import namespace="dc727ffa-bbfd-4d8d-a0b7-d6c1c1c938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27ffa-bbfd-4d8d-a0b7-d6c1c1c93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ADFB04-50F3-4237-A2C8-6AD1AE076D6E}">
  <ds:schemaRefs>
    <ds:schemaRef ds:uri="http://www.w3.org/XML/1998/namespace"/>
    <ds:schemaRef ds:uri="http://schemas.microsoft.com/office/2006/documentManagement/types"/>
    <ds:schemaRef ds:uri="http://purl.org/dc/terms/"/>
    <ds:schemaRef ds:uri="dc727ffa-bbfd-4d8d-a0b7-d6c1c1c9384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1818EAE-4B31-4385-915A-9B551FD840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727ffa-bbfd-4d8d-a0b7-d6c1c1c93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43FEFA-9009-4B3B-9F06-CDB38285B45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 Versandleistung</vt:lpstr>
    </vt:vector>
  </TitlesOfParts>
  <Manager/>
  <Company>KVB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Oberneder, Melanie (KVB - München)</dc:creator>
  <cp:keywords/>
  <dc:description/>
  <cp:lastModifiedBy>Bude, Maik (KVB - München)</cp:lastModifiedBy>
  <cp:revision/>
  <cp:lastPrinted>2026-09-30T09:26:03Z</cp:lastPrinted>
  <dcterms:created xsi:type="dcterms:W3CDTF">2022-03-22T09:33:00Z</dcterms:created>
  <dcterms:modified xsi:type="dcterms:W3CDTF">2026-10-01T08:09:53Z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0x010100FDDF2C4AADB72042A49F7147252C4399</vt:lpwstr>
  </property>
</Properties>
</file>