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S:\Materialwirtschaft\2_Verfahren VS ab 2022\#5304-427002-2-Rahmenvertrag Druckoutputmanagement\1_Vorbereitung\"/>
    </mc:Choice>
  </mc:AlternateContent>
  <xr:revisionPtr revIDLastSave="0" documentId="8_{06881F50-C5F4-4CD7-B7BB-65E8E0AE124A}" xr6:coauthVersionLast="47" xr6:coauthVersionMax="47" xr10:uidLastSave="{00000000-0000-0000-0000-000000000000}"/>
  <bookViews>
    <workbookView xWindow="-28965" yWindow="-120" windowWidth="29040" windowHeight="17520" tabRatio="500" firstSheet="5" activeTab="10" xr2:uid="{00000000-000D-0000-FFFF-FFFF00000000}"/>
  </bookViews>
  <sheets>
    <sheet name="0. Allgemeine Infos" sheetId="1" r:id="rId1"/>
    <sheet name="1. Gerätespezifikationen LKx" sheetId="2" r:id="rId2"/>
    <sheet name="2. Softwarelösung" sheetId="3" r:id="rId3"/>
    <sheet name="3. Sicherheit" sheetId="4" r:id="rId4"/>
    <sheet name="4. Rollout und Service" sheetId="5" r:id="rId5"/>
    <sheet name="5. Umwelt" sheetId="6" r:id="rId6"/>
    <sheet name="6. Vertrag und Abrechnung" sheetId="7" r:id="rId7"/>
    <sheet name="7. Konzepte" sheetId="8" r:id="rId8"/>
    <sheet name="Preisblatt UMG" sheetId="9" r:id="rId9"/>
    <sheet name="Preisblatt UMR" sheetId="10" r:id="rId10"/>
    <sheet name="Gesamtwertung" sheetId="11" r:id="rId11"/>
  </sheets>
  <definedNames>
    <definedName name="_xlnm.Print_Area" localSheetId="10">Gesamtwertung!$A$1:$F$30</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C154" i="10" l="1"/>
  <c r="C153" i="10"/>
  <c r="C152" i="10"/>
  <c r="C151" i="10"/>
  <c r="C150" i="10"/>
  <c r="C149" i="10"/>
  <c r="C148" i="10"/>
  <c r="I140" i="10"/>
  <c r="E139" i="10"/>
  <c r="K133" i="10"/>
  <c r="I139" i="10" s="1"/>
  <c r="G90" i="10"/>
  <c r="G88" i="10"/>
  <c r="G86" i="10"/>
  <c r="G84" i="10"/>
  <c r="G91" i="10" s="1"/>
  <c r="G82" i="10"/>
  <c r="G78" i="10"/>
  <c r="Q78" i="10" s="1"/>
  <c r="Q77" i="10"/>
  <c r="E140" i="10" s="1"/>
  <c r="D72" i="10"/>
  <c r="G71" i="10"/>
  <c r="G70" i="10"/>
  <c r="G69" i="10"/>
  <c r="G68" i="10"/>
  <c r="G67" i="10"/>
  <c r="G66" i="10"/>
  <c r="G65" i="10"/>
  <c r="G64" i="10"/>
  <c r="G63" i="10"/>
  <c r="G62" i="10"/>
  <c r="G61" i="10"/>
  <c r="G60" i="10"/>
  <c r="G59" i="10"/>
  <c r="G72" i="10" s="1"/>
  <c r="K54" i="10"/>
  <c r="J54" i="10"/>
  <c r="D54" i="10"/>
  <c r="I53" i="10"/>
  <c r="H53" i="10"/>
  <c r="N53" i="10" s="1"/>
  <c r="G53" i="10"/>
  <c r="I52" i="10"/>
  <c r="H52" i="10"/>
  <c r="N52" i="10" s="1"/>
  <c r="G52" i="10"/>
  <c r="I51" i="10"/>
  <c r="H51" i="10"/>
  <c r="N51" i="10" s="1"/>
  <c r="G51" i="10"/>
  <c r="H49" i="10"/>
  <c r="N49" i="10" s="1"/>
  <c r="G49" i="10"/>
  <c r="N48" i="10"/>
  <c r="P48" i="10" s="1"/>
  <c r="Q48" i="10" s="1"/>
  <c r="H48" i="10"/>
  <c r="G48" i="10"/>
  <c r="G54" i="10" s="1"/>
  <c r="D42" i="10"/>
  <c r="G41" i="10"/>
  <c r="G40" i="10"/>
  <c r="G39" i="10"/>
  <c r="G38" i="10"/>
  <c r="G37" i="10"/>
  <c r="G36" i="10"/>
  <c r="G35" i="10"/>
  <c r="G34" i="10"/>
  <c r="G33" i="10"/>
  <c r="G32" i="10"/>
  <c r="G31" i="10"/>
  <c r="G30" i="10"/>
  <c r="G29" i="10"/>
  <c r="G42" i="10" s="1"/>
  <c r="G28" i="10"/>
  <c r="G27" i="10"/>
  <c r="G26" i="10"/>
  <c r="G25" i="10"/>
  <c r="G24" i="10"/>
  <c r="G23" i="10"/>
  <c r="K18" i="10"/>
  <c r="J18" i="10"/>
  <c r="D18" i="10"/>
  <c r="I17" i="10"/>
  <c r="H17" i="10"/>
  <c r="N17" i="10" s="1"/>
  <c r="G17" i="10"/>
  <c r="I16" i="10"/>
  <c r="H16" i="10"/>
  <c r="N16" i="10" s="1"/>
  <c r="G16" i="10"/>
  <c r="I15" i="10"/>
  <c r="H15" i="10"/>
  <c r="N15" i="10" s="1"/>
  <c r="G15" i="10"/>
  <c r="Q13" i="10"/>
  <c r="P13" i="10"/>
  <c r="O13" i="10"/>
  <c r="N13" i="10"/>
  <c r="H13" i="10"/>
  <c r="G13" i="10"/>
  <c r="G18" i="10" s="1"/>
  <c r="H12" i="10"/>
  <c r="N12" i="10" s="1"/>
  <c r="G12" i="10"/>
  <c r="C123" i="9"/>
  <c r="C122" i="9"/>
  <c r="C121" i="9"/>
  <c r="C120" i="9"/>
  <c r="C119" i="9"/>
  <c r="C118" i="9"/>
  <c r="C117" i="9"/>
  <c r="I109" i="9"/>
  <c r="K104" i="9"/>
  <c r="I108" i="9" s="1"/>
  <c r="G61" i="9"/>
  <c r="G59" i="9"/>
  <c r="G57" i="9"/>
  <c r="G55" i="9"/>
  <c r="G53" i="9"/>
  <c r="G62" i="9" s="1"/>
  <c r="Q48" i="9"/>
  <c r="E109" i="9" s="1"/>
  <c r="D42" i="9"/>
  <c r="G41" i="9"/>
  <c r="G40" i="9"/>
  <c r="G39" i="9"/>
  <c r="G38" i="9"/>
  <c r="G37" i="9"/>
  <c r="G36" i="9"/>
  <c r="G35" i="9"/>
  <c r="G34" i="9"/>
  <c r="G33" i="9"/>
  <c r="G32" i="9"/>
  <c r="G31" i="9"/>
  <c r="G30" i="9"/>
  <c r="G29" i="9"/>
  <c r="G42" i="9" s="1"/>
  <c r="G28" i="9"/>
  <c r="G27" i="9"/>
  <c r="G26" i="9"/>
  <c r="G25" i="9"/>
  <c r="G24" i="9"/>
  <c r="G23" i="9"/>
  <c r="D18" i="9"/>
  <c r="G49" i="9" s="1"/>
  <c r="Q49" i="9" s="1"/>
  <c r="P17" i="9"/>
  <c r="Q17" i="9" s="1"/>
  <c r="N17" i="9"/>
  <c r="O17" i="9" s="1"/>
  <c r="K17" i="9"/>
  <c r="J17" i="9"/>
  <c r="G17" i="9"/>
  <c r="P16" i="9"/>
  <c r="Q16" i="9" s="1"/>
  <c r="N16" i="9"/>
  <c r="O16" i="9" s="1"/>
  <c r="K16" i="9"/>
  <c r="J16" i="9"/>
  <c r="G16" i="9"/>
  <c r="P15" i="9"/>
  <c r="Q15" i="9" s="1"/>
  <c r="N15" i="9"/>
  <c r="O15" i="9" s="1"/>
  <c r="K15" i="9"/>
  <c r="K18" i="9" s="1"/>
  <c r="J15" i="9"/>
  <c r="G15" i="9"/>
  <c r="P13" i="9"/>
  <c r="Q13" i="9" s="1"/>
  <c r="N13" i="9"/>
  <c r="O13" i="9" s="1"/>
  <c r="J13" i="9"/>
  <c r="G13" i="9"/>
  <c r="P12" i="9"/>
  <c r="Q12" i="9" s="1"/>
  <c r="O12" i="9"/>
  <c r="N12" i="9"/>
  <c r="J12" i="9"/>
  <c r="J18" i="9" s="1"/>
  <c r="G12" i="9"/>
  <c r="G18" i="9" s="1"/>
  <c r="J33" i="8"/>
  <c r="J31" i="8"/>
  <c r="J29" i="8"/>
  <c r="J27" i="8"/>
  <c r="J25" i="8"/>
  <c r="J23" i="8"/>
  <c r="J22" i="8"/>
  <c r="J19" i="8"/>
  <c r="J17" i="8"/>
  <c r="J13" i="8"/>
  <c r="J35" i="8" s="1"/>
  <c r="J6" i="8"/>
  <c r="I20" i="7"/>
  <c r="D122" i="9" s="1"/>
  <c r="H18" i="7"/>
  <c r="I12" i="6"/>
  <c r="D121" i="9" s="1"/>
  <c r="I48" i="5"/>
  <c r="D151" i="10" s="1"/>
  <c r="H37" i="5"/>
  <c r="H33" i="5"/>
  <c r="H30" i="5"/>
  <c r="AE1" i="5"/>
  <c r="H37" i="4"/>
  <c r="H36" i="4"/>
  <c r="H34" i="4"/>
  <c r="H33" i="4"/>
  <c r="H32" i="4"/>
  <c r="H26" i="4"/>
  <c r="H22" i="4"/>
  <c r="H19" i="4"/>
  <c r="H18" i="4"/>
  <c r="H10" i="4"/>
  <c r="H9" i="4"/>
  <c r="I40" i="4" s="1"/>
  <c r="H105" i="3"/>
  <c r="H104" i="3"/>
  <c r="H100" i="3"/>
  <c r="H89" i="3"/>
  <c r="H74" i="3"/>
  <c r="H68" i="3"/>
  <c r="H61" i="3"/>
  <c r="H58" i="3"/>
  <c r="H43" i="3"/>
  <c r="H36" i="3"/>
  <c r="I107" i="3" s="1"/>
  <c r="H30" i="3"/>
  <c r="H19" i="3"/>
  <c r="H18" i="3"/>
  <c r="H17" i="3"/>
  <c r="H16" i="3"/>
  <c r="H14" i="3"/>
  <c r="H13" i="3"/>
  <c r="H9" i="3"/>
  <c r="AE1" i="3"/>
  <c r="H226" i="2"/>
  <c r="H224" i="2"/>
  <c r="H223" i="2"/>
  <c r="H216" i="2"/>
  <c r="H215" i="2"/>
  <c r="H212" i="2"/>
  <c r="H207" i="2"/>
  <c r="H206" i="2"/>
  <c r="H205" i="2"/>
  <c r="H201" i="2"/>
  <c r="H195" i="2"/>
  <c r="H194" i="2"/>
  <c r="H193" i="2"/>
  <c r="H185" i="2"/>
  <c r="H178" i="2"/>
  <c r="H177" i="2"/>
  <c r="H170" i="2"/>
  <c r="H169" i="2"/>
  <c r="H166" i="2"/>
  <c r="H152" i="2"/>
  <c r="H151" i="2"/>
  <c r="H150" i="2"/>
  <c r="H142" i="2"/>
  <c r="H140" i="2"/>
  <c r="H137" i="2"/>
  <c r="H135" i="2"/>
  <c r="H134" i="2"/>
  <c r="H132" i="2"/>
  <c r="H131" i="2"/>
  <c r="H126" i="2"/>
  <c r="H125" i="2"/>
  <c r="H119" i="2"/>
  <c r="H117" i="2"/>
  <c r="H116" i="2"/>
  <c r="H108" i="2"/>
  <c r="H107" i="2"/>
  <c r="H104" i="2"/>
  <c r="H90" i="2"/>
  <c r="H89" i="2"/>
  <c r="H81" i="2"/>
  <c r="H79" i="2"/>
  <c r="H74" i="2"/>
  <c r="H73" i="2"/>
  <c r="H71" i="2"/>
  <c r="H70" i="2"/>
  <c r="H65" i="2"/>
  <c r="H64" i="2"/>
  <c r="H53" i="2"/>
  <c r="H40" i="2"/>
  <c r="H33" i="2"/>
  <c r="H31" i="2"/>
  <c r="H29" i="2"/>
  <c r="H15" i="2"/>
  <c r="H14" i="2"/>
  <c r="H12" i="2"/>
  <c r="H11" i="2"/>
  <c r="H8" i="2"/>
  <c r="I229" i="2" s="1"/>
  <c r="I110" i="9" l="1"/>
  <c r="E110" i="9"/>
  <c r="I106" i="9"/>
  <c r="E106" i="9"/>
  <c r="P53" i="10"/>
  <c r="Q53" i="10" s="1"/>
  <c r="O53" i="10"/>
  <c r="O18" i="9"/>
  <c r="I143" i="10"/>
  <c r="E143" i="10"/>
  <c r="P16" i="10"/>
  <c r="Q16" i="10" s="1"/>
  <c r="O16" i="10"/>
  <c r="D123" i="9"/>
  <c r="D154" i="10"/>
  <c r="I112" i="9"/>
  <c r="E112" i="9"/>
  <c r="I136" i="10"/>
  <c r="E136" i="10"/>
  <c r="E107" i="9"/>
  <c r="I107" i="9"/>
  <c r="Q18" i="9"/>
  <c r="P12" i="10"/>
  <c r="Q12" i="10" s="1"/>
  <c r="O12" i="10"/>
  <c r="P17" i="10"/>
  <c r="Q17" i="10" s="1"/>
  <c r="O17" i="10"/>
  <c r="I138" i="10"/>
  <c r="E138" i="10"/>
  <c r="P51" i="10"/>
  <c r="Q51" i="10" s="1"/>
  <c r="O51" i="10"/>
  <c r="D150" i="10"/>
  <c r="D119" i="9"/>
  <c r="AE1" i="4"/>
  <c r="I137" i="10"/>
  <c r="E137" i="10"/>
  <c r="P49" i="10"/>
  <c r="Q49" i="10" s="1"/>
  <c r="Q54" i="10" s="1"/>
  <c r="O49" i="10"/>
  <c r="I141" i="10"/>
  <c r="E141" i="10"/>
  <c r="P52" i="10"/>
  <c r="Q52" i="10" s="1"/>
  <c r="O52" i="10"/>
  <c r="P15" i="10"/>
  <c r="Q15" i="10" s="1"/>
  <c r="O15" i="10"/>
  <c r="D149" i="10"/>
  <c r="D118" i="9"/>
  <c r="D148" i="10"/>
  <c r="D117" i="9"/>
  <c r="E135" i="10"/>
  <c r="I135" i="10"/>
  <c r="D152" i="10"/>
  <c r="E108" i="9"/>
  <c r="D153" i="10"/>
  <c r="D120" i="9"/>
  <c r="AE1" i="6"/>
  <c r="O48" i="10"/>
  <c r="O54" i="10" s="1"/>
  <c r="AE1" i="7"/>
  <c r="I111" i="9" l="1"/>
  <c r="E111" i="9"/>
  <c r="O18" i="10"/>
  <c r="D124" i="9"/>
  <c r="D13" i="11" s="1"/>
  <c r="P111" i="9"/>
  <c r="P112" i="9" s="1"/>
  <c r="Q18" i="10"/>
  <c r="D155" i="10"/>
  <c r="D14" i="11" s="1"/>
  <c r="D8" i="11" l="1"/>
  <c r="D129" i="9"/>
  <c r="E142" i="10"/>
  <c r="I142" i="10"/>
  <c r="P142" i="10" s="1"/>
  <c r="P143" i="10" s="1"/>
  <c r="D15" i="11"/>
  <c r="D9" i="11" l="1"/>
  <c r="D160" i="10"/>
  <c r="D10" i="11"/>
  <c r="D23"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81" authorId="0" shapeId="0" xr:uid="{00000000-0006-0000-0900-000001000000}">
      <text>
        <r>
          <rPr>
            <sz val="10"/>
            <rFont val="Arial"/>
            <family val="2"/>
          </rPr>
          <t>Farr, Marko:
VVT und Mitbestimmung in Anf. 3.2.4 aufgenommen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5" authorId="0" shapeId="0" xr:uid="{00000000-0006-0000-0A00-000001000000}">
      <text>
        <r>
          <rPr>
            <sz val="10"/>
            <rFont val="Arial"/>
            <family val="2"/>
          </rPr>
          <t>Name des Bieters eintragen.</t>
        </r>
      </text>
    </comment>
    <comment ref="D18" authorId="0" shapeId="0" xr:uid="{00000000-0006-0000-0A00-000002000000}">
      <text>
        <r>
          <rPr>
            <sz val="10"/>
            <rFont val="Arial"/>
            <family val="2"/>
          </rPr>
          <t>Wird von der Vergabestelle nach Eingang aller Angebote eingetragen: der niedrigste Angebotspreis-Gesamt (AP = UMG+UMR) unter allen eingereichten Angeboten.</t>
        </r>
      </text>
    </comment>
    <comment ref="D19" authorId="0" shapeId="0" xr:uid="{00000000-0006-0000-0A00-000003000000}">
      <text>
        <r>
          <rPr>
            <sz val="10"/>
            <rFont val="Arial"/>
            <family val="2"/>
          </rPr>
          <t>Wird von der Vergabestelle nach Eingang aller Angebote eingetragen: die höchste Leistungspunktzahl-Gesamt (LP = UMG+UMR) unter allen eingereichten Angeboten.</t>
        </r>
      </text>
    </comment>
  </commentList>
</comments>
</file>

<file path=xl/sharedStrings.xml><?xml version="1.0" encoding="utf-8"?>
<sst xmlns="http://schemas.openxmlformats.org/spreadsheetml/2006/main" count="2205" uniqueCount="1075">
  <si>
    <t>Generelle Hinweise zur Bearbeitung</t>
  </si>
  <si>
    <t>Ausschreibung der Universitätsmedizinen in Greifswald und Rostock – EU-weites Offenes Verfahren</t>
  </si>
  <si>
    <t>Anbieter:</t>
  </si>
  <si>
    <t>Adresse:</t>
  </si>
  <si>
    <t>Kontaktperson:</t>
  </si>
  <si>
    <t>Telefon:</t>
  </si>
  <si>
    <t>Faxnummer:</t>
  </si>
  <si>
    <t>Email:</t>
  </si>
  <si>
    <t>1. Vom Anbieter sind sämtliche "gelb markierten" Felder auszufüllen. Leere Felder werden als "nicht lieferbar" deklariert.</t>
  </si>
  <si>
    <t>2. Alle deklarierten Mindestanforderungen sind als Ausschlusskriterien (A) definiert und führen bei Nichterfüllung zum Ausschluss des Angebotes.</t>
  </si>
  <si>
    <t>3. Alle deklarierten Leistungen und Anforderungen sind als Bewertungskriterien definiert.</t>
  </si>
  <si>
    <t xml:space="preserve">4. Bewertungspunkte werden im Bereich von 0 bis 3 vergeben und mit den Gewichtungspunkten multipliziert.
    </t>
  </si>
  <si>
    <t>5. Der Anbieter, hat die im Tabellenblatt "7. Konzepte" aufgeführten Konzept zu erstellen und mit dem Angebot einzureichen.</t>
  </si>
  <si>
    <t>6. Alle Dokumente/Tabellenblätter sind zu unterschreiben und digital zur Verfügung zu stellen.</t>
  </si>
  <si>
    <t>Informationen zur Angebotsbewertung</t>
  </si>
  <si>
    <t>Die Bewertung der Angebote erfolgt anhand der nachfolgend aufgeführten Informationen.</t>
  </si>
  <si>
    <t>Der Preis/Angebotspreis geht mit einer Wichtung von 50% in die Angebotsbewertung ein (entspricht maximal 50 Wertungspunkten). Die
Preispositionen, für die der Auftragnehmer keine Abnahmeverpflichtung eingeht, sind als "Zusätzliche Preispositionen" gekennzeichnet. Die "Zusätzliche Preispositionen" sind Bestandteil des Angebotspreises und gehen damit in die Angebotsbewertung ein.</t>
  </si>
  <si>
    <t>Die Erfüllungsgrad der Bewertungskriterien (Leistungspunkte) geht mit einer Wichtung von 50% in die Angebotswertung ein (entspricht maximal 50 Wertungspunkten).</t>
  </si>
  <si>
    <t>Ermittlung der Wertungspunkte für den Preis: Die Ermittlung erfolgt auf Basis des Angebotspreise und der folgenden Formel. 
Niedrigster Angebotspreis aller Bieter dividiert durch den zu wertenden Angebotspreis multipliziert mit der Gewichtung 50.
WP(Preis)=minAP/AP*50</t>
  </si>
  <si>
    <t>Ermittlung der Wertungspunkte für die angebotene Leistung: Die Ermittlung der Bewertungspunkte erfolgt anhand der folgenden Formel. Die Voraussetzung für die Wertung des Angebotes ist die vollständige Erfüllung aller Mindestanforderungen. 
Erreichte Leistungspunktzahl des zu wertenden Angebots dividiert durch die höchste erreichte Leistungspunktzahl aller vorliegenden Angebote multipliziert mit der Gewichtung 50.
WP(Leistung)=LP/maxLP*50</t>
  </si>
  <si>
    <t>Durch Addition der Wertungspunkte wird das Gesamtergebnis errechnet. Es können maximal 100% also 100 Punkte erreicht werden. Das beste Gesamtergebnis (GE) erhält die Aufforderung zur Teststellung. 
Berechnung GWP = (minAP/AP*50)+(LP/maxLP*50)
(Die Berechnung der Gesamtwertungspunkte für das Angebot erfolgt auf dem Preisblatt)</t>
  </si>
  <si>
    <t>Teststellung: Die UM behalten sich vor, den erstplatzierten Bieter vor Zuschlagserteilung zu einer Teststellung (POC) aufzufordern, in der er nachweist, dass die geforderten technischen Anforderungen wie angeboten umgesetzt werden können. Für die Durchführung der Teststellung und Präsentation seines Systems wird dem Bieter ein angemessenes Zeitfenster (in der Regel von 6-8 Wochen) eingeräumt. Dieses Zeitfenster schließt die kostenfreie Lieferung, Installation, Inbetriebnahme und Einrichtung der für die Teststellung relevanten Hard- und Software ein. Die Funktionen, die im Rahmen der Teststellung nachgewiesen werden müssen, sind im tabellarischen LV (Spalte „Relevant für Teststellung“) vermerkt. Dabei sind Bewertungskriterien für die Teststellung nur relevant, sofern die angebotene Lösung des Bieters diese Funktionen oder Anforderungen erfüllt. Die Teststellung sollte so aufgebaut werden, dass nach Zuschlagserteilung die vorgenommen Konfigurationen in den produktiven Betrieb übernommen werden können.
Hat sich durch die durchgeführte Teststellung die Anzahl Gesamtwertungspunkte und dadurch die Rangfolge der bewerteten Bieter nicht geändert, erfolgt der Zuschlag an den erstplatzierten Bieter. Hat sich durch die durchgeführte Teststellung, aufgrund einer aus der Teststellung resultierenden geänderten Bewertung des Angebotes, die Rangfolge der bewerteten Bieter geändert, erfolgt die Aufforderung zur Teststellung an den nun erstplatzierten Bieter.</t>
  </si>
  <si>
    <t>Abkürzungen</t>
  </si>
  <si>
    <t>UMG</t>
  </si>
  <si>
    <t>Universitätsmedizin Greifswald</t>
  </si>
  <si>
    <t>UMR</t>
  </si>
  <si>
    <t>Universitätsmedizin Rostock</t>
  </si>
  <si>
    <t>UM</t>
  </si>
  <si>
    <t>Universitätsmedizinen</t>
  </si>
  <si>
    <t>GP</t>
  </si>
  <si>
    <t>Gewichtungspunkte</t>
  </si>
  <si>
    <t>A</t>
  </si>
  <si>
    <t>Ausschlusskriterium</t>
  </si>
  <si>
    <t>BP</t>
  </si>
  <si>
    <t>Bewertungspunkte</t>
  </si>
  <si>
    <t>B</t>
  </si>
  <si>
    <t>Bewertungskriterium</t>
  </si>
  <si>
    <t>LV</t>
  </si>
  <si>
    <t>Leistungsverzeichnis</t>
  </si>
  <si>
    <t>I</t>
  </si>
  <si>
    <t>Information</t>
  </si>
  <si>
    <t>LP</t>
  </si>
  <si>
    <t>Leistungspunkte</t>
  </si>
  <si>
    <t>AP</t>
  </si>
  <si>
    <t>Angebotspreis</t>
  </si>
  <si>
    <t>WP</t>
  </si>
  <si>
    <t>Wertungspunkte</t>
  </si>
  <si>
    <t>minAP</t>
  </si>
  <si>
    <t>niedrigster Angebotspreis</t>
  </si>
  <si>
    <t>maxLP</t>
  </si>
  <si>
    <t>höchste Leistungspunkteanzahl</t>
  </si>
  <si>
    <t>GWP</t>
  </si>
  <si>
    <t>Gesamtwertungspunkte</t>
  </si>
  <si>
    <t>1. Druckerspezifikation/Leistungsklassen</t>
  </si>
  <si>
    <t>Kriterium (K)</t>
  </si>
  <si>
    <t>Anforderung</t>
  </si>
  <si>
    <t>Ja/Nein</t>
  </si>
  <si>
    <t>Bieteranwort</t>
  </si>
  <si>
    <t>Art</t>
  </si>
  <si>
    <t>BP/
erfüllt</t>
  </si>
  <si>
    <t>Wichtungskriterien mit Punkteskala / Punkteberechnung</t>
  </si>
  <si>
    <t>Relevant für
Teststellung</t>
  </si>
  <si>
    <t>Relevant für Konzept</t>
  </si>
  <si>
    <t>A/B/I</t>
  </si>
  <si>
    <t>1.1</t>
  </si>
  <si>
    <t>Anforderungen über alle Geräteklassen</t>
  </si>
  <si>
    <t>1.1.1</t>
  </si>
  <si>
    <t>Es werden ausschl. fabrikneue Geräte angeboten (keine refurbished])</t>
  </si>
  <si>
    <t>1.1.2</t>
  </si>
  <si>
    <t>Ist der Anbieter der Hardware auch gleichzeitig der Hersteller?</t>
  </si>
  <si>
    <t>3, wenn Anbieter der Hersteller
1, wenn Anbieter NICHT der Hersteller</t>
  </si>
  <si>
    <t>1.1.3</t>
  </si>
  <si>
    <t>Alle Druckerleistungsklassen müssen optional per WLAN in das Netzwerk integriert werden können</t>
  </si>
  <si>
    <t>x</t>
  </si>
  <si>
    <t>1.1.4</t>
  </si>
  <si>
    <t>Drucken von Windows und MacOS sowie aus der Citrix Terminal Server Umgebung muss möglich sein</t>
  </si>
  <si>
    <t>1.1.5</t>
  </si>
  <si>
    <t>Die neu zu beschaffenden Drucker sollen zertifikatsbasiertes 802.1x zur Netzwerkauthentifizierung unterstützen (LAN/WLAN) (EAP-TLS)</t>
  </si>
  <si>
    <t>3 Punkte, wenn LAN und WLAN unterstützt wird
1 Punkte, wenn LAN unterstützt wird
0 Punkte, zertifikatsbasierte 802.1x nicht unterstützt wird</t>
  </si>
  <si>
    <t>1.1.6</t>
  </si>
  <si>
    <t>Die Drucker und die Managementsoftware sollen eine automatische Zertifikatserneuerung unterstützen</t>
  </si>
  <si>
    <t>3 Punkte wenn beide unterstützt werden
1 Punkt wenn eines der beiden unterstützt wird
0 Punkte bei nicht erfüllt</t>
  </si>
  <si>
    <t>1.1.7</t>
  </si>
  <si>
    <t>Gesetzeskonformes Löschen der lokal gespeicherten Druckaufträgen auf nicht-flüchtigen Datenträgern muss möglich sein (entsprechend Common criteria)</t>
  </si>
  <si>
    <t>1.1.8</t>
  </si>
  <si>
    <t>Am Ende der Laufzeit und bei technischem Tausch der Geräte muss eine Datenlöschung der Datenträger inklusive aller internen Speicherbereiche  erfolgen. Dazu ist ein BSI-konformes, firmwarebasiertes Löschverfahren gemäß NIST SP 800-88 einzusetzen.Ein Löschprotokoll je Gerät wird dem Auftraggeber übergeben. Die Kosten dafür sind im Angebotspreis enthalten.</t>
  </si>
  <si>
    <t>3, wenn firmwarebasiertes Löschverfahren gemäß NIST SP 800-88 möglich
0, wenn gefordertes Löschverfahren nicht möglich</t>
  </si>
  <si>
    <t>1.1.9</t>
  </si>
  <si>
    <t>Verschlüsselung für alle nicht-flüchtigen Speichermedien in den Druckern (alternativ zum Löschen, eine der beiden Anforderungen 1.1.8 oder 1.1.9 muss angeboten werden)</t>
  </si>
  <si>
    <t>3, wenn Verschlüsselung möglich
0, wenn keine Verschlüsselung möglich</t>
  </si>
  <si>
    <t>1.1.10</t>
  </si>
  <si>
    <t>Für sicherheitsrelevante Leistungsklassen ist eine Zertifizierung nach Common Criteria / DIN ISO/IEC 15408, mindestens EAL2, oder ein gleichwertiger Nachweis vergleichbarer Sicherheitsfunktionen vorzulegen. Gleichwertige Nachweise müssen insbesondere Zugriffsschutz, Verschlüsselung, sichere Datenlöschung, Protokollierung und geschützte Administration abdecken.</t>
  </si>
  <si>
    <t>1.1.11</t>
  </si>
  <si>
    <t xml:space="preserve">Zur Anmeldung an den Multifunktionsdruckern werden RFID-Mitarbeiterausweise (Mifare® Classic 4k nach ISO 14443A; 13,56 MHz) genutzt  (Pull Printing). </t>
  </si>
  <si>
    <t>1.1.12</t>
  </si>
  <si>
    <t>Alle gelieferten Drucker müssen SNMPv3 unterstützen</t>
  </si>
  <si>
    <t>1.1.13</t>
  </si>
  <si>
    <t>SNMPv1/2 muss für alle gelieferten Drucker abschaltbar sein</t>
  </si>
  <si>
    <t>1.1.14</t>
  </si>
  <si>
    <t>Drucker dürfen im StandBy nicht die Netzwerkverbindung verlieren</t>
  </si>
  <si>
    <t>1.1.15</t>
  </si>
  <si>
    <t>Bereitstellung der aktuellsten Technologie muss gewährleistet sein</t>
  </si>
  <si>
    <t>1.1.16</t>
  </si>
  <si>
    <t>Der Zugriff auf die Druckerumgebung (Benutzer/Administratoren) muss über eine Web-GUI mindestens per TLS 1.2 verschlüsselt erfolgen</t>
  </si>
  <si>
    <t>1.1.17</t>
  </si>
  <si>
    <t>Die Produktdatenblätter zu allen angebotenen Druckern sind in der Anlage UM1_Produktblätter einzureichen.</t>
  </si>
  <si>
    <t>Anforderungen über alle Geräteklassen: Display</t>
  </si>
  <si>
    <t>1.1.2.1</t>
  </si>
  <si>
    <t>Alle Multifunktionsdrucker müssen über ein farbiges Touchdisplay (Displaygröße: gemäß Leistungsklassen) verfügen.</t>
  </si>
  <si>
    <t>Anforderungen über alle Geräteklassen: Drucken</t>
  </si>
  <si>
    <t>1.1.3.1</t>
  </si>
  <si>
    <t>Duplexdruck möglich</t>
  </si>
  <si>
    <t>1.1.3.2</t>
  </si>
  <si>
    <t>Eine Verarbeitung von Recyclingpapier ist möglich</t>
  </si>
  <si>
    <t>1.1.3.3</t>
  </si>
  <si>
    <t>Ist das bedrucken von Kuverts, Etiketten, Briefumschläge und Aufkleber aus der Universalzuführung möglich?</t>
  </si>
  <si>
    <t>3, wenn möglich
0, wenn nicht möglich</t>
  </si>
  <si>
    <t>1.1.3.4</t>
  </si>
  <si>
    <t>Ist das bedrucken von Rezepten (Muster 16 gem. BMV-Ä Anlage 2) ist möglich</t>
  </si>
  <si>
    <t>1.1.3.5</t>
  </si>
  <si>
    <t>Ist das bedrucken von Folien möglich?</t>
  </si>
  <si>
    <t>1.1.3.6</t>
  </si>
  <si>
    <t>Das Bedrucken von Sicherheitspapier muss möglich sein (z.B. med. Vordrucke - AU)</t>
  </si>
  <si>
    <t>1.1.3.7</t>
  </si>
  <si>
    <t>Es soll eine Erkennung geben, ob im Multifunktionsfach (Bypass) Papier liegt. Die Erkennung soll abschaltbar sein.</t>
  </si>
  <si>
    <t>3, wenn beide Anforderungen erfüllt werden
1, wenn eine Anforderungen erfüllt wird
0, wenn nicht möglich</t>
  </si>
  <si>
    <t>1.1.3.8</t>
  </si>
  <si>
    <t xml:space="preserve">Das Drucken von Etiketten muss für alle LK aus allen Papierkassetten sowie dem Multifunktions-Fach möglich sein. </t>
  </si>
  <si>
    <t>Anforderungen über alle Geräteklassen: Qualität</t>
  </si>
  <si>
    <t>1.1.4.1</t>
  </si>
  <si>
    <t>min. 1200x1200 dpi Auflösung</t>
  </si>
  <si>
    <t>Anforderung über alle Geräteklassen: Treiber/Software/Betriebssystem/Zertifizierung</t>
  </si>
  <si>
    <t>1.1.5.1</t>
  </si>
  <si>
    <t xml:space="preserve">Die Möglichkeit des Einsatzes über einen einheitlichen Treiber muss gegeben sein(bei allen angebotenen Systemen) </t>
  </si>
  <si>
    <t>1.1.5.2</t>
  </si>
  <si>
    <t>Mindestens eine Postscript 3 Emulation ist in den Systemen integriert</t>
  </si>
  <si>
    <t>1.1.5.3</t>
  </si>
  <si>
    <t xml:space="preserve">Kann bei Bedarf, optional Original Adobe Postscript 3 nachgerüstet werden ? </t>
  </si>
  <si>
    <t>1.1.5.4</t>
  </si>
  <si>
    <t xml:space="preserve">PCL 5 / 6 </t>
  </si>
  <si>
    <t>1.1.5.5</t>
  </si>
  <si>
    <t>Der AN muss im SAP Printer Vendor Programm vertreten sein, seine angebotenen Systeme müssen entsprechend gelistet sein, um  SAP Device Types (Schachtansteuerung aus SAP) von der SAP-Website herunterzuladen</t>
  </si>
  <si>
    <t>1.1.5.6</t>
  </si>
  <si>
    <t>unterstütztes Betriebssystem: Windows® 10, Windows® 11, Windows® Server 2019, Windows® Server 2022, Windows® Server 2025</t>
  </si>
  <si>
    <t>1.1.5.7</t>
  </si>
  <si>
    <t>Microsoft Active Directory Domain Services</t>
  </si>
  <si>
    <t>1.1.5.8</t>
  </si>
  <si>
    <t>WHQL Zertifizierung Nachweis , Nachweis erforderlich</t>
  </si>
  <si>
    <t>1.1.5.9</t>
  </si>
  <si>
    <t>Die Treiber müssen netzwerkfähig sein</t>
  </si>
  <si>
    <t>1.1.5.10</t>
  </si>
  <si>
    <t>Der Treiber muss über den Server administrierbar sein</t>
  </si>
  <si>
    <t>Anforderungen über alle Geräteklassen: Schnittstellen</t>
  </si>
  <si>
    <t>1.1.6.1</t>
  </si>
  <si>
    <t>lokale Anbindung über USB</t>
  </si>
  <si>
    <t>1.1.6.2</t>
  </si>
  <si>
    <t>Deaktivierung von lokalen Schnittstellen möglich</t>
  </si>
  <si>
    <t>1.1.6.3</t>
  </si>
  <si>
    <t>Netzwerkanbindung über Ethernet 10/100/1000 BaseTX</t>
  </si>
  <si>
    <t>Anforderungen über alle Geräteklassen: Umwelt/Energie</t>
  </si>
  <si>
    <t>1.1.7.1</t>
  </si>
  <si>
    <t>TEC-Wert (Typical Electricty Consumption) je System (Es wird die Summe aller TEC-Werte der angebotenen Leistungsklassen ermittelt und entsprechend dem Verhältnis zu den angebotenen Druckern der anderen Bieter bewertet)</t>
  </si>
  <si>
    <t>3, wenn der beste TEC-Wert aller Bieter
2, wenn der zweitbeste TEC-Wert aller Bieter
1, wenn der drittbeste TEC-Wert aller Bieter
0, wenn schlechter als der Drittbeste</t>
  </si>
  <si>
    <t>1.1.7.2</t>
  </si>
  <si>
    <t>Nachweis zur Einhaltung des blauen Engels (RAL-UZ 219) dem Angebot beifügen</t>
  </si>
  <si>
    <t>1.1.7.3</t>
  </si>
  <si>
    <t>Nachweis zur Einhaltung des CE Zeichens dem Angebot beifügen</t>
  </si>
  <si>
    <t>1.1.7.4</t>
  </si>
  <si>
    <t>Nachweis zur Einhaltung des GS Zertifikats dem Angebot beifügen</t>
  </si>
  <si>
    <t>1.1.7.5</t>
  </si>
  <si>
    <t>Der Anbieter stellt eine ökologisch vertretbare Möglichkeit der Tonerentsorgung zur Verfügung? Bitte beschreiben Sie diese Möglichkeit in Anlage Nr. UM7 - Umweltkonzept</t>
  </si>
  <si>
    <t>1.1.7.6</t>
  </si>
  <si>
    <t>Drucktechnologie: tonerbasierend</t>
  </si>
  <si>
    <t>1.2</t>
  </si>
  <si>
    <t>Leistungsklasse 1 - Arbeitsplatzdrucker A4 S/W</t>
  </si>
  <si>
    <t xml:space="preserve"> </t>
  </si>
  <si>
    <t>Hersteller und Produktname (Produktdatenblatt sind als Anlage Nr. UM1_Produktblätter einzureichen)</t>
  </si>
  <si>
    <t>1.2.1</t>
  </si>
  <si>
    <t>Druckgeschwindigkeit</t>
  </si>
  <si>
    <t>1.2.1.1</t>
  </si>
  <si>
    <t>min. 40 Seiten / Minute</t>
  </si>
  <si>
    <t>1.2.1.2</t>
  </si>
  <si>
    <t>Erweckung aus Ruhezustand in max. 15 Sekunden</t>
  </si>
  <si>
    <t>1.2.1.3</t>
  </si>
  <si>
    <t>erfolgreicher Druck der ersten Seite in max. 5 Sekunden</t>
  </si>
  <si>
    <t>1.2.2</t>
  </si>
  <si>
    <t>Standardfunktion: Drucken</t>
  </si>
  <si>
    <t>1.2.2.1</t>
  </si>
  <si>
    <t>Im Standard wird keine Größe der Papierkassette vorgegeben. Die Anzahl der benötigten verschiedenen Papierkassetten je LK wird im jeweiligen Preisblatt definiert.</t>
  </si>
  <si>
    <t>1.2.2.2</t>
  </si>
  <si>
    <t>Der Drucker muss mit bis zu 3 Kassetten (mind. 750 Blatt) erweitert werden können.</t>
  </si>
  <si>
    <t>1.2.2.3</t>
  </si>
  <si>
    <t>unterstütze Papierformate: A6/A5/A4</t>
  </si>
  <si>
    <t>1.2.2.4</t>
  </si>
  <si>
    <t>unterstützte Papierstärke von 60-105 g/m² in Papierkassetten</t>
  </si>
  <si>
    <t>3 wenn beide unterstützt werden
1 wenn eines der beiden unterstützt wird
0 wenn keines unterstützt wird</t>
  </si>
  <si>
    <t>1.2.2.5</t>
  </si>
  <si>
    <t>unterstützte Papierstärke von 60-156 g/m² in Bypass</t>
  </si>
  <si>
    <t>3, wenn beide unterstützt werden
1, wenn eines der beiden unterstützt wird
0, wenn keines unterstützt wird</t>
  </si>
  <si>
    <t>1.2.3</t>
  </si>
  <si>
    <t>Umwelt und Energie</t>
  </si>
  <si>
    <t>1.2.3.1</t>
  </si>
  <si>
    <t>Wie ist der Stromverbrauch im Standby für das angebotene System ?</t>
  </si>
  <si>
    <t>3 wenn Wert zwischen 1 - 4 W / Stunde
1 wenn Wert zwischen 4 - 5 W / Stunde
0 bei einem Wert über 5 W / Stunde</t>
  </si>
  <si>
    <t>1.2.3.2</t>
  </si>
  <si>
    <t>Werden bei der Herstellung des Druckers mehr als 60% recycelter Komponenten verwendet?</t>
  </si>
  <si>
    <t>3, wenn ja
0, wenn nein</t>
  </si>
  <si>
    <t>1.2.4</t>
  </si>
  <si>
    <t>Verwendung</t>
  </si>
  <si>
    <t>1.2.4.1</t>
  </si>
  <si>
    <t>Tischgerät</t>
  </si>
  <si>
    <t>1.2.4.2</t>
  </si>
  <si>
    <t>Es werden entsprechend der pro LK angegebenen Anzahl, verschiedene Unterbauschränke benötigt, so dass eine maximale Gesamthöhe der Drucker von 120cm nicht überschritten wird. Die Gesamthöhe umfasst dabei die Höhe des Unterschrank, der verbauten Papierkassetten (maximal 3x 250/500 Papierkassetten bei den LK 1-4) sowie des Druckers.</t>
  </si>
  <si>
    <t>1.3</t>
  </si>
  <si>
    <t>Leistungsklasse 2 - MFP A4 S/W</t>
  </si>
  <si>
    <t>1.3.1</t>
  </si>
  <si>
    <t>Display</t>
  </si>
  <si>
    <t>1.3.1.1</t>
  </si>
  <si>
    <t>Mit einer Mindestgröße von 10 Zoll.</t>
  </si>
  <si>
    <t>3, wenn größer 10 Zoll
1, wenn kleiner gleich 10 Zoll</t>
  </si>
  <si>
    <t>1.3.1.3</t>
  </si>
  <si>
    <t>Die Anzahl an Kopier- und Druckvorgängen muss am Gerät eingestellt werden können</t>
  </si>
  <si>
    <t>1.3.1.4</t>
  </si>
  <si>
    <t>Eine manuelle Joblöschung direkt am Gerät ist möglich</t>
  </si>
  <si>
    <t xml:space="preserve">Eine automatische  Abmeldung erfolgt nach Timeout </t>
  </si>
  <si>
    <t xml:space="preserve">Zoommöglichkeit von 25 - 400% </t>
  </si>
  <si>
    <t xml:space="preserve">Zoombereiche Einstellbar in 1% Schritten </t>
  </si>
  <si>
    <t>1.3.2</t>
  </si>
  <si>
    <t>1.3.2.1</t>
  </si>
  <si>
    <t>min. 35 Seiten / Minute</t>
  </si>
  <si>
    <t>1.3.2.2</t>
  </si>
  <si>
    <t>Erweckung aus Ruhezustand in max. 25 Sekunden</t>
  </si>
  <si>
    <t>3, wenn weniger als 10 Sekunden
1, wenn zwischen 10 - 15 Sekunden
0, wenn mehr als 15 Sekunden</t>
  </si>
  <si>
    <t>1.3.2.3</t>
  </si>
  <si>
    <t>erfolgreicher Druck der ersten s/w-Seite in max. 8 Sekunden</t>
  </si>
  <si>
    <t>3, wenn weniger als 5 Sekunden
0, wenn mehr als 5 Sekunden</t>
  </si>
  <si>
    <t>1.3.3</t>
  </si>
  <si>
    <t>Festplattenspeicher</t>
  </si>
  <si>
    <t>1.3.3.1</t>
  </si>
  <si>
    <t>Min. Arbeitsspeicher 2 GB RAM</t>
  </si>
  <si>
    <t>1.3.3.2</t>
  </si>
  <si>
    <t xml:space="preserve">Min. Festplattenspeicher 100 GB </t>
  </si>
  <si>
    <t>1.3.4</t>
  </si>
  <si>
    <t>1.3.4.1</t>
  </si>
  <si>
    <t>1.3.4.2</t>
  </si>
  <si>
    <t>Der Drucker muss mit bis zu 3 Kasseten (mind. 750 Blatt) erweitert werden können.</t>
  </si>
  <si>
    <t>1.3.4.3</t>
  </si>
  <si>
    <t>1.3.4.4</t>
  </si>
  <si>
    <t>1.3.4.5</t>
  </si>
  <si>
    <t>1.3.5</t>
  </si>
  <si>
    <t>Standardfunktion: Scannen/Kopieren</t>
  </si>
  <si>
    <t>1.3.5.1</t>
  </si>
  <si>
    <t>Farbscan ist möglich</t>
  </si>
  <si>
    <t>1.3.5.2</t>
  </si>
  <si>
    <t>Min. 80 Seiten/Minute Duplexscangeschwindkeit</t>
  </si>
  <si>
    <t>1.3.5.3</t>
  </si>
  <si>
    <t>doppelseitiges Scannen ist möglich</t>
  </si>
  <si>
    <t>1.3.5.4</t>
  </si>
  <si>
    <t>Kann die Scanauflösung stufenweise eingestellt werden? (z.B. hoch, mittel, gering)</t>
  </si>
  <si>
    <t>1, wenn ja
0, wenn nein</t>
  </si>
  <si>
    <t>1.3.5.5</t>
  </si>
  <si>
    <t>Scan-to-E-Mail, Scan-to-FTP; Scan-to-Folder muss möglich sein</t>
  </si>
  <si>
    <t>1.3.5.6</t>
  </si>
  <si>
    <t>Die automatisierte Benennung der Scan-Dateien muss aufgrund von Parametern (z.B. des angemeldeten Benutzers) und definierter Bildungsregeln möglich sein.</t>
  </si>
  <si>
    <t>1.3.5.7</t>
  </si>
  <si>
    <t>Ist es möglich, die Scanoption - SW und Farbe - im Display einzugeben?</t>
  </si>
  <si>
    <t>1.3.5.8</t>
  </si>
  <si>
    <t>Ist die Erstinbetriebnahme des MFP ohne Konfiguration am MFP möglich, um den Betrieb am Printmanagementsystem zu gewährleisten?</t>
  </si>
  <si>
    <t>1.3.5.9</t>
  </si>
  <si>
    <t>Das Kopieren muss im Fall eines Netzwerkausfalls auch ohne Authentifizierung möglich sein (automatische Erkennung oder manuelle Aktivierung eines Notfallbetriebes)</t>
  </si>
  <si>
    <t>1.3.6</t>
  </si>
  <si>
    <t>Druck- und Scanauflösung</t>
  </si>
  <si>
    <t>1.3.6.1</t>
  </si>
  <si>
    <t>min. 600x600 dpi Scanauflösung für "Scan to Folder" und "Scan to Mail"</t>
  </si>
  <si>
    <t>1.3.7</t>
  </si>
  <si>
    <t>Fax</t>
  </si>
  <si>
    <t>1.3.7.1</t>
  </si>
  <si>
    <t>Faxfunktion mit 33,6 kBit/s Geschwindigkeit und 4MB Speicher, Faxanschluss über IP/SIP im Gerät</t>
  </si>
  <si>
    <t>Fax-Server</t>
  </si>
  <si>
    <t>1.3.8</t>
  </si>
  <si>
    <t>1.3.8.1</t>
  </si>
  <si>
    <t>1.3.8.2</t>
  </si>
  <si>
    <t>1.3.9</t>
  </si>
  <si>
    <t>1.3.9.1</t>
  </si>
  <si>
    <t>Stand- oder Tischgerät</t>
  </si>
  <si>
    <t>1.3.9.2</t>
  </si>
  <si>
    <t>1.4</t>
  </si>
  <si>
    <t>Leistungsklasse 3 - Arbeitsplatzdrucker A4 Farbe</t>
  </si>
  <si>
    <t>1.4.1</t>
  </si>
  <si>
    <t>1.4.1.1</t>
  </si>
  <si>
    <t>min. 30 Seiten / Minute</t>
  </si>
  <si>
    <t>1.4.1.2</t>
  </si>
  <si>
    <t>Erweckung aus Ruhezustand in max. 20 Sekunden</t>
  </si>
  <si>
    <t>1.4.1.3</t>
  </si>
  <si>
    <t>erfolgreicher Druck der ersten Seite in max. 7 Sekunden</t>
  </si>
  <si>
    <t>1.4.2</t>
  </si>
  <si>
    <t>1.4.2.1</t>
  </si>
  <si>
    <t>1.4.2.2</t>
  </si>
  <si>
    <t>1.4.2.3</t>
  </si>
  <si>
    <t>1.4.2.4</t>
  </si>
  <si>
    <t>1.4.2.5</t>
  </si>
  <si>
    <t>1.4.3</t>
  </si>
  <si>
    <t>1.4.3.1</t>
  </si>
  <si>
    <t>1.4.3.2</t>
  </si>
  <si>
    <t>1.4.4</t>
  </si>
  <si>
    <t>1.4.4.1</t>
  </si>
  <si>
    <t>1.4.4.2</t>
  </si>
  <si>
    <t>1.5</t>
  </si>
  <si>
    <t>Leistungsklasse 4 - MFP A4 Farb</t>
  </si>
  <si>
    <t>1.5.1</t>
  </si>
  <si>
    <t>1.5.1.1</t>
  </si>
  <si>
    <t>1.5.1.2</t>
  </si>
  <si>
    <t>1.5.1.3</t>
  </si>
  <si>
    <t>1.5.1.4</t>
  </si>
  <si>
    <t>1.5.1.5</t>
  </si>
  <si>
    <t>1.5.1.6</t>
  </si>
  <si>
    <t>1.5.2</t>
  </si>
  <si>
    <t>1.5.2.1</t>
  </si>
  <si>
    <t>1.5.2.2</t>
  </si>
  <si>
    <t>1.5.2.3</t>
  </si>
  <si>
    <t>1.5.2.4</t>
  </si>
  <si>
    <t>erfolgreicher Druck der ersten Farb-Seite in max. 8 Sekunden</t>
  </si>
  <si>
    <t>3, wenn weniger als 6 Sekunden
0, wenn mehr als 6 Sekunden</t>
  </si>
  <si>
    <t>1.5.3</t>
  </si>
  <si>
    <t>1.5.3.1</t>
  </si>
  <si>
    <t>Min. Arbeitsspeicher 4 GB RAM</t>
  </si>
  <si>
    <t>1.5.3.2</t>
  </si>
  <si>
    <t>1.5.4</t>
  </si>
  <si>
    <t>1.5.4.1</t>
  </si>
  <si>
    <t>1.5.4.2</t>
  </si>
  <si>
    <t>1.5.4.3</t>
  </si>
  <si>
    <t>1.5.4.4</t>
  </si>
  <si>
    <t>1.5.4.5</t>
  </si>
  <si>
    <t>1.5.5</t>
  </si>
  <si>
    <t>1.5.5.1</t>
  </si>
  <si>
    <t>1.5.5.2</t>
  </si>
  <si>
    <t>1.5.5.3</t>
  </si>
  <si>
    <t>1.5.5.4</t>
  </si>
  <si>
    <t>1.5.5.5</t>
  </si>
  <si>
    <t>1.5.5.6</t>
  </si>
  <si>
    <t>1.5.5.7</t>
  </si>
  <si>
    <t>1.5.5.8</t>
  </si>
  <si>
    <t>1.5.5.9</t>
  </si>
  <si>
    <t>1.5.6</t>
  </si>
  <si>
    <t>1.5.6.1</t>
  </si>
  <si>
    <t>1.5.7</t>
  </si>
  <si>
    <t>1.5.7.1</t>
  </si>
  <si>
    <t>1.5.8</t>
  </si>
  <si>
    <t>1.5.8.1</t>
  </si>
  <si>
    <t>1.5.8.2</t>
  </si>
  <si>
    <t>1.5.9</t>
  </si>
  <si>
    <t>1.5.9.1</t>
  </si>
  <si>
    <t>1.5.9.2</t>
  </si>
  <si>
    <t>1.6</t>
  </si>
  <si>
    <t>Leistungsklasse 5 - MFP A3 Farb</t>
  </si>
  <si>
    <t>1.6.1</t>
  </si>
  <si>
    <t>1.6.1.1</t>
  </si>
  <si>
    <t>1.6.1.2</t>
  </si>
  <si>
    <t>1.6.1.3</t>
  </si>
  <si>
    <t>1.6.1.4</t>
  </si>
  <si>
    <t>1.6.1.5</t>
  </si>
  <si>
    <t>1.6.1.6</t>
  </si>
  <si>
    <t>1.6.2</t>
  </si>
  <si>
    <t>1.6.2.1</t>
  </si>
  <si>
    <t>min. 45 Seiten / Minute</t>
  </si>
  <si>
    <t>1.6.2.2</t>
  </si>
  <si>
    <t>1.6.2.3</t>
  </si>
  <si>
    <t>erfolgreicher Druck der ersten s/w-Seite in max. 5 Sekunden</t>
  </si>
  <si>
    <t>1.6.2.4</t>
  </si>
  <si>
    <t>1.6.3</t>
  </si>
  <si>
    <t>1.6.3.1</t>
  </si>
  <si>
    <t>Min. Arbeitsspeicher 6 GB RAM</t>
  </si>
  <si>
    <t>1.6.3.2</t>
  </si>
  <si>
    <t>1.6.4</t>
  </si>
  <si>
    <t>1.6.4.1</t>
  </si>
  <si>
    <t>Im Standard wird der Drucker mit 2 Papierkassetten á 500 Blatt geliefert</t>
  </si>
  <si>
    <t>1.6.4.2</t>
  </si>
  <si>
    <t>Optional muss bis zu weiteren 2 Kasseten á 500 Blatt erweitert werden können.</t>
  </si>
  <si>
    <t>3, wenn bis zu 3 weitere Kassetten
2, wenn bis zu 2 weiteren Kassetten
1, wenn eine weitere Kassette</t>
  </si>
  <si>
    <t>1.6.4.3</t>
  </si>
  <si>
    <t>unterstütze Papierformate: A6/A5/A4/A3</t>
  </si>
  <si>
    <t>1.6.4.4</t>
  </si>
  <si>
    <t>1.6.4.5</t>
  </si>
  <si>
    <t>1.6.4.6</t>
  </si>
  <si>
    <t>Lochen (2- und 4-fach) von Papier möglich?</t>
  </si>
  <si>
    <t>1.6.4.7</t>
  </si>
  <si>
    <t>Erstellen von Broschüren möglich?</t>
  </si>
  <si>
    <t>1.6.4.8</t>
  </si>
  <si>
    <t>Automatische Dokumentenzufuhr vorhanden?</t>
  </si>
  <si>
    <t>1.6.5</t>
  </si>
  <si>
    <t>1.6.5.1</t>
  </si>
  <si>
    <t>1.6.5.2</t>
  </si>
  <si>
    <t>1.6.5.3</t>
  </si>
  <si>
    <t>1.6.5.4</t>
  </si>
  <si>
    <t>1.6.5.5</t>
  </si>
  <si>
    <t>1.6.5.6</t>
  </si>
  <si>
    <t>1.6.5.7</t>
  </si>
  <si>
    <t>1.6.5.8</t>
  </si>
  <si>
    <t>1.6.5.9</t>
  </si>
  <si>
    <t>Das Kopieren muss Fall eines Netzwerkausfalls auch ohne Authentifizierung möglich sein (automatische Erkennung oder manuelle Aktivierung eines Notfallbetriebes)</t>
  </si>
  <si>
    <t>1.6.6</t>
  </si>
  <si>
    <t>1.6.6.1</t>
  </si>
  <si>
    <t>1.6.7</t>
  </si>
  <si>
    <t>1.6.7.1</t>
  </si>
  <si>
    <t>1.6.8</t>
  </si>
  <si>
    <t>1.6.8.1</t>
  </si>
  <si>
    <t>1.6.8.2</t>
  </si>
  <si>
    <t>1.6.9</t>
  </si>
  <si>
    <t>Finisher</t>
  </si>
  <si>
    <t>1.6.9.1</t>
  </si>
  <si>
    <t>Soll das Sortieren von bis zu 1.500 Seiten und das Heften von bis zu 30 Blättern mit Heftklammern oder 5 Blättern ohne Heftklammern ermöglichen.</t>
  </si>
  <si>
    <t>1.6.10</t>
  </si>
  <si>
    <t>1.6.10.1</t>
  </si>
  <si>
    <t>Standgerät</t>
  </si>
  <si>
    <t>Summe</t>
  </si>
  <si>
    <t>Abkürzungen:</t>
  </si>
  <si>
    <t>2. Software-Lösung</t>
  </si>
  <si>
    <t>Bieterantwort</t>
  </si>
  <si>
    <t>Relevant für Konzepte</t>
  </si>
  <si>
    <t>2.1</t>
  </si>
  <si>
    <t>Allgemeine Anforderungen</t>
  </si>
  <si>
    <t>2.1.1</t>
  </si>
  <si>
    <t>Angabe von Name und Version der angebotenen Softwarelösung</t>
  </si>
  <si>
    <t>2.1.2</t>
  </si>
  <si>
    <t>Die eingesetzte Softwarelösung muss vollständig unterstützt und für die angebotenen Systeme freigegeben sein</t>
  </si>
  <si>
    <t>2.1.3</t>
  </si>
  <si>
    <t>Es ist anzugeben, ob die Softwarelösung aus eigenem Hause stammt</t>
  </si>
  <si>
    <t>2.1.4</t>
  </si>
  <si>
    <t>Alle erforderlichen Lizenzen sind im Angebotspreis enthalten</t>
  </si>
  <si>
    <t>2.1.5</t>
  </si>
  <si>
    <t>Die Lösung ist vollständig webbasiert</t>
  </si>
  <si>
    <t>2.1.6</t>
  </si>
  <si>
    <t>Lauffähigkeit unter VMware und Hyper-V ist gegeben</t>
  </si>
  <si>
    <t>2.1.7</t>
  </si>
  <si>
    <t>Die virtualisiert betriebenen Serverkomponenten sollen Storage-vMotion von VMware unterstützen ohne das Services oder die VM's heruntergefahren werden müssen.</t>
  </si>
  <si>
    <t>2.1.8</t>
  </si>
  <si>
    <t>Die Lösung ist hochverfügbar und clusterfähig (inkl. aller Lizenzkosten)</t>
  </si>
  <si>
    <t>2.1.9</t>
  </si>
  <si>
    <t>Rollenbasierter Zugriff (Adminrechte über AD-Gruppen steuerbar)</t>
  </si>
  <si>
    <t>2.1.10</t>
  </si>
  <si>
    <t>Administrative Aufgaben können automatisiert werden (z. B. Rollout, Gerätesuche)</t>
  </si>
  <si>
    <t>2.1.11</t>
  </si>
  <si>
    <t>Import/Export von Benutzer- und Systemdaten möglich</t>
  </si>
  <si>
    <t>2.1.12</t>
  </si>
  <si>
    <t>Das System soll seine zu verarbeitenden Daten in einem der vorhandenen MS SQL Cluster speichern können (Version 2022/2025).</t>
  </si>
  <si>
    <t>3 Punkte, wenn alle benötigten DB auf dem vorhandenen UMR MS SQL Cluster ausgeführt werden können
1 Punkt, wenn alle benötigten DB auf einem dedizierten MS SQL-Server ausgeführt werden können
0 Punkte, wenn der MS SQL-Server nicht unterstützt wird</t>
  </si>
  <si>
    <t>2.1.13</t>
  </si>
  <si>
    <t>Backup(online)/Restore der Konfiguration soll über die Backup-Lösung Vmware-Snapshots (UMG) bzw. EMC Networker (UMR) möglich sein</t>
  </si>
  <si>
    <t>2.1.14</t>
  </si>
  <si>
    <t>Angabe der Systemanforderungen im Betriebskonzept</t>
  </si>
  <si>
    <t>2.1.15</t>
  </si>
  <si>
    <t>Die "bindenden Voraussetzungen" aus dem Dokument "Anforderung Netzwerkeinbindung IT Medizingeräte" müssen erfüllt bzw. die Informationen beachtet werden. Anforderungen die nicht erfüllt werden, müssen in der Bieterantwort benannt werden.
(file:///\\medi.local\UMR\DIT\Infrastruktur\LAN_aktiv\Anforderungen_Netzwerkeinbindung_IT_Medizingerät.docx)</t>
  </si>
  <si>
    <t>2.2</t>
  </si>
  <si>
    <t>Flottenmanagement / Administration</t>
  </si>
  <si>
    <t>2.2.1</t>
  </si>
  <si>
    <t>Zentrale Administrationsoberfläche für alle Geräte</t>
  </si>
  <si>
    <t>2.2.2</t>
  </si>
  <si>
    <t>Konfiguration ohne Vor-Ort-Einsatz möglich</t>
  </si>
  <si>
    <t>2.2.3</t>
  </si>
  <si>
    <t>Erstellung und Verteilung von Templates</t>
  </si>
  <si>
    <t>2.2.4</t>
  </si>
  <si>
    <t>Templates gruppenweise übertragbar</t>
  </si>
  <si>
    <t>2.2.5</t>
  </si>
  <si>
    <t>Zentrale Verteilung von Firmware-, Software- und Sicherheitsupdates</t>
  </si>
  <si>
    <t>2.2.6</t>
  </si>
  <si>
    <t>Konfigurationen können zentral gesichert und wiederhergestellt werden</t>
  </si>
  <si>
    <t>2.2.7</t>
  </si>
  <si>
    <t>Sicherheitseinstellungen können auf andere Systeme übertragen werden</t>
  </si>
  <si>
    <t>2.2.8</t>
  </si>
  <si>
    <t>Abweichungen vom Standard (Compliance) erkennbar</t>
  </si>
  <si>
    <t>2.2.9</t>
  </si>
  <si>
    <t>Unterstützung von SSL-Zertifikaten</t>
  </si>
  <si>
    <t>2.2.10</t>
  </si>
  <si>
    <t>Kommunikation nur ausgehend (kein externer Zugriff des AN)</t>
  </si>
  <si>
    <t>2.2.11</t>
  </si>
  <si>
    <t>Automatische Meldung von Zählerständen, Verbrauchsmaterial und Servicebedarf</t>
  </si>
  <si>
    <t>2.2.12</t>
  </si>
  <si>
    <t>Installation &amp; Einweisung sind im Preis enthalten</t>
  </si>
  <si>
    <t>2.2.13</t>
  </si>
  <si>
    <t>Updates und Upgrades während der Laufzeit kostenfrei</t>
  </si>
  <si>
    <t>2.2.14</t>
  </si>
  <si>
    <t>Lösung zur automatisierten Zertifikatsverwaltung für die Drucker ist verfügbar (802,1x-Zertifikate)</t>
  </si>
  <si>
    <t>X</t>
  </si>
  <si>
    <t>2.3</t>
  </si>
  <si>
    <t>Monitoring und Reporting</t>
  </si>
  <si>
    <t>2.3.1</t>
  </si>
  <si>
    <t>Zentrale Abfrage der Zählerstände</t>
  </si>
  <si>
    <t>2.3.2</t>
  </si>
  <si>
    <t>Reporting nach Druck/Kopie/Scan/Fax (S/W &amp; Farbe)</t>
  </si>
  <si>
    <t>2.3.3</t>
  </si>
  <si>
    <t>Export der Reports (mind. Excel)</t>
  </si>
  <si>
    <t>2.3.4</t>
  </si>
  <si>
    <t>24/7 Zugriff auf Daten</t>
  </si>
  <si>
    <t>2.3.5</t>
  </si>
  <si>
    <t>Analyse der Geräteauslastung möglich</t>
  </si>
  <si>
    <t>2.3.6</t>
  </si>
  <si>
    <t>Individuelle Reports erstellbar</t>
  </si>
  <si>
    <t>2.3.7</t>
  </si>
  <si>
    <t>SNMP-Trap Unterstützung</t>
  </si>
  <si>
    <t>2.3.8</t>
  </si>
  <si>
    <t>Automatische Statusmeldungen (Störung/Wartung) an AN und AG</t>
  </si>
  <si>
    <t>2.4</t>
  </si>
  <si>
    <t>Geräteübersicht</t>
  </si>
  <si>
    <t>2.4.1</t>
  </si>
  <si>
    <t>Übersicht aller Standorte und Geräte</t>
  </si>
  <si>
    <t>2.4.2</t>
  </si>
  <si>
    <t>Anzeige von Gerätetyp und Funktionen</t>
  </si>
  <si>
    <t>2.4.3</t>
  </si>
  <si>
    <t>Anzeige vom Installationsdatum und vom Datum der letzten Kommunikation</t>
  </si>
  <si>
    <t>2.4.4</t>
  </si>
  <si>
    <t>Identifikation über Inventar- oder Seriennummer</t>
  </si>
  <si>
    <t>2.4.5</t>
  </si>
  <si>
    <t>Anzeige von Zählerständen pro Gerät/Standort</t>
  </si>
  <si>
    <t>2.5</t>
  </si>
  <si>
    <t>Authentifizierung und Benutzerverwaltung</t>
  </si>
  <si>
    <t>2.5.1</t>
  </si>
  <si>
    <t>Authentifizierung über LDAP/LDAPS / Active Directory</t>
  </si>
  <si>
    <t>2.5.2</t>
  </si>
  <si>
    <t>Kerberos und/oder Single-Sign-On möglich</t>
  </si>
  <si>
    <t>2.5.3</t>
  </si>
  <si>
    <t>Authentifizierung per RFID (13,56 MHz + 125/132 kHz)</t>
  </si>
  <si>
    <t>2.5.4</t>
  </si>
  <si>
    <t>Kartenleser werden durch AN bereitgestellt</t>
  </si>
  <si>
    <t>2.5.5</t>
  </si>
  <si>
    <t>Anmeldung per Benutzername/Passwort oder PIN möglich</t>
  </si>
  <si>
    <t>2.5.6</t>
  </si>
  <si>
    <t>Mehrere AD-Server und Domänen unterstützbar</t>
  </si>
  <si>
    <t>2.5.7</t>
  </si>
  <si>
    <t>Synchronisation mit AD möglich (auto/manuell)</t>
  </si>
  <si>
    <t>2.5.8</t>
  </si>
  <si>
    <t>Anmeldung gesperrter Benutzer wird verhindert</t>
  </si>
  <si>
    <t>2.5.9</t>
  </si>
  <si>
    <t>Flexible AD-Attribut-Zuordnung möglich</t>
  </si>
  <si>
    <t>2.5.10</t>
  </si>
  <si>
    <t>Gastuser mit bestimmten Berechtigungen ohne Authentifizierung</t>
  </si>
  <si>
    <t>2.5.11</t>
  </si>
  <si>
    <t>Rollen- und Rechtekonzept über AD-Gruppen</t>
  </si>
  <si>
    <t>2.6</t>
  </si>
  <si>
    <t>Drucken (Follow-Me / Pull Printing)</t>
  </si>
  <si>
    <t>2.6.1</t>
  </si>
  <si>
    <t>Follow-Me Druck (Pull Printing)</t>
  </si>
  <si>
    <t>2.6.2</t>
  </si>
  <si>
    <t>Direktdruck möglich</t>
  </si>
  <si>
    <t>2.6.3</t>
  </si>
  <si>
    <t>Berechtigungen über AD-Gruppen steuerbar</t>
  </si>
  <si>
    <t>2.6.4</t>
  </si>
  <si>
    <t>Delegationsdruck möglich</t>
  </si>
  <si>
    <t>2.6.5</t>
  </si>
  <si>
    <t>Bearbeitung/Löschung von Druckjobs durch Benutzer</t>
  </si>
  <si>
    <t>2.6.6</t>
  </si>
  <si>
    <t>Automatische Löschung nicht abgeholter Jobs</t>
  </si>
  <si>
    <t>2.6.7</t>
  </si>
  <si>
    <t>Abbruch fehlerhafter Druckjobs (kein automatisches Fortsetzen)</t>
  </si>
  <si>
    <t>2.6.8</t>
  </si>
  <si>
    <t>Trennung S/W und Farbe innerhalb eines Jobs</t>
  </si>
  <si>
    <t>2.6.9</t>
  </si>
  <si>
    <t>Job Namen nur für jeweilige Nutzer sichtbar</t>
  </si>
  <si>
    <t>2.6.10</t>
  </si>
  <si>
    <t>Fachbasierter Druck (Schacht als Drucker) möglich</t>
  </si>
  <si>
    <t>2.6.11</t>
  </si>
  <si>
    <t>Möglichkeit von Mobilen Druck über IPads und IPhones innerhalb des UM-Netzwerkes. Beispielsweise durch Airprint oder Follow-Me Druck. Beschreiben Sie bitte die Lösung in Anlage Nr. UM2 (Betriebskonzept)</t>
  </si>
  <si>
    <t>2.7</t>
  </si>
  <si>
    <t>Scannen und Workflows</t>
  </si>
  <si>
    <t>2.7.1</t>
  </si>
  <si>
    <t>Scan-to-Mail (automatisch an eigene Adresse)</t>
  </si>
  <si>
    <t>2.7.2</t>
  </si>
  <si>
    <t>Scan-to-Mail (Empfänger manuell eintragbar)</t>
  </si>
  <si>
    <t>2.7.3</t>
  </si>
  <si>
    <t>Scan-to-Homefolder (kein anderer Pfad wählbar)</t>
  </si>
  <si>
    <t>2.7.4</t>
  </si>
  <si>
    <t>Scan-to-Folder (mehrere Ordner hinterlegbar)</t>
  </si>
  <si>
    <t>2.7.5</t>
  </si>
  <si>
    <t>Mehrere Scan-Ziele gleichzeitig möglich (Zielliste definierbar per Workflow)</t>
  </si>
  <si>
    <t>2.7.6</t>
  </si>
  <si>
    <t>Absenderadresse entspricht Benutzer</t>
  </si>
  <si>
    <t>2.7.7</t>
  </si>
  <si>
    <t>Dokumentenbenennung am Gerät möglich</t>
  </si>
  <si>
    <t>2.7.8</t>
  </si>
  <si>
    <t>Ausgabeformate: PDF, durchsuchbares PDF, DOC/DOCX, Excel</t>
  </si>
  <si>
    <t>2.7.9</t>
  </si>
  <si>
    <t>Serverbasierte OCR vorhanden</t>
  </si>
  <si>
    <t>2.7.10</t>
  </si>
  <si>
    <t>Scan-Workflows durch AG selbst erstellbar</t>
  </si>
  <si>
    <t>2.7.11</t>
  </si>
  <si>
    <t>Kombination Scan + OCR möglich</t>
  </si>
  <si>
    <t>2.7.12</t>
  </si>
  <si>
    <t>Max. Mailgröße definierbar (Fallback Homefolder + Linkversand)</t>
  </si>
  <si>
    <t>2.7.13</t>
  </si>
  <si>
    <t>Load-Balancing für Scan/OCR</t>
  </si>
  <si>
    <t>2.7.14</t>
  </si>
  <si>
    <t>Failover bei Systemausfall</t>
  </si>
  <si>
    <t>2.7.15</t>
  </si>
  <si>
    <t>Kopieren für Gastuser ohne Anmeldung</t>
  </si>
  <si>
    <t>2.8</t>
  </si>
  <si>
    <t>Faxfunktion</t>
  </si>
  <si>
    <t>2.8.1</t>
  </si>
  <si>
    <t>Unterstützung IP-Fax (SIP)</t>
  </si>
  <si>
    <t>2.8.2</t>
  </si>
  <si>
    <t>Integration bestehender Faxsysteme (z. B. Mail-to-Fax)</t>
  </si>
  <si>
    <t>2.8.3</t>
  </si>
  <si>
    <t>Versand direkt vom MFP möglich</t>
  </si>
  <si>
    <t>2.9</t>
  </si>
  <si>
    <t>Sicherheit und Betrieb</t>
  </si>
  <si>
    <t>2.9.1</t>
  </si>
  <si>
    <t>Verschlüsselte Kommunikation</t>
  </si>
  <si>
    <t>2.9.2</t>
  </si>
  <si>
    <t>Einschränkung von Funktionen (Druck/Scan/Kopie) per AD-Gruppen</t>
  </si>
  <si>
    <t>2.9.3</t>
  </si>
  <si>
    <t>Automatische Abmeldung nach Inaktivität</t>
  </si>
  <si>
    <t>2.9.4</t>
  </si>
  <si>
    <t>Anzeige von Systemmeldungen am Gerät</t>
  </si>
  <si>
    <t>2.10</t>
  </si>
  <si>
    <t>Schulung</t>
  </si>
  <si>
    <t>2.10.1</t>
  </si>
  <si>
    <t>Schulungskonzept (UM3) muss bereitgestellt werden</t>
  </si>
  <si>
    <t>2.10.2</t>
  </si>
  <si>
    <t>3-Tage Schulung für bis zu 5 Personen angeboten</t>
  </si>
  <si>
    <t>2.10.3</t>
  </si>
  <si>
    <t>Qualifikation der Trainer darzustellen</t>
  </si>
  <si>
    <t>2.10.4</t>
  </si>
  <si>
    <t>Schulung auch samstags möglich</t>
  </si>
  <si>
    <t>3. Sicherheit</t>
  </si>
  <si>
    <t>3.1</t>
  </si>
  <si>
    <t>Sicherheitsaspekte (bezogen auf die angebotene Hard- / und Software)</t>
  </si>
  <si>
    <t>3.1.1</t>
  </si>
  <si>
    <t>Wird sichergestellt dass keine benutzerbezogenen Daten im System gespeichert werden, bzw. diese durch ein Kennwort geschützt sind?</t>
  </si>
  <si>
    <t>3.1.2</t>
  </si>
  <si>
    <t>Kann die Administration (z. B. Remote Zugriff auf das Admin-Webinterface des Systems) verschlüsselt erfolgen?</t>
  </si>
  <si>
    <t>3.1.3</t>
  </si>
  <si>
    <t>Werden Zertifikate von mindestens 4096 bit unterstützt?</t>
  </si>
  <si>
    <t>3.1.4</t>
  </si>
  <si>
    <t>Können Passwörter verschlüsselt übertragen werden?</t>
  </si>
  <si>
    <t>3.1.5</t>
  </si>
  <si>
    <t>Ist es möglich Druck- und Scandatenströme verschlüsselt zu übertagen (Secure Print/Scan)? Wenn ja, beschreiben Sie bitte die Lösung in Anlage Nr. UM2 (Betriebskonzept)</t>
  </si>
  <si>
    <t>3.1.6</t>
  </si>
  <si>
    <t>Ist eine End-To-End-Verschlüsselung von Druckdaten möglich? (Server - Multifunktionssystem)</t>
  </si>
  <si>
    <t>3.1.7</t>
  </si>
  <si>
    <t>Können Anmeldeinformationen vom Multifunktionssystem zum Server verschlüsselt übertragen werden?</t>
  </si>
  <si>
    <t>3.1.8</t>
  </si>
  <si>
    <t xml:space="preserve">Können Druckdaten für FollowMe auf dem Servern verschlüsselt gespeichert werden? </t>
  </si>
  <si>
    <t>3.1.9</t>
  </si>
  <si>
    <t>Wird eine 802.1x Authentifizierung unterstützt? (EAP-TLS)</t>
  </si>
  <si>
    <t>3.1.10</t>
  </si>
  <si>
    <t>Firmware und Sicherheitsupdates müssen an die Drucker zentral verteilt werden können?</t>
  </si>
  <si>
    <t>3.1.11</t>
  </si>
  <si>
    <t>Nichtgenutzte Netzwerkdienste müssen einzeln abgeschaltet werden können (z.B. FTP und HTTP Zugriff etc.)?</t>
  </si>
  <si>
    <t>3.1.12</t>
  </si>
  <si>
    <t xml:space="preserve">Gibt es die Möglichkeit den Zugriff auf die administrative Weboberfläche der Systeme nur von bestimmten IP-Adressen zuzulassen? </t>
  </si>
  <si>
    <t>3.1.13</t>
  </si>
  <si>
    <t xml:space="preserve">Gibt es die Möglichkeit den Empfang von Druckjobs nur von bestimmten IP-Adressen zuzulassen? </t>
  </si>
  <si>
    <t>3.1.14</t>
  </si>
  <si>
    <t>Werden temporäre Daten (Druck, Scan, etc.) auf der Festplatte automatisch überschrieben, so dass auch ein direkter (physikalischer) Zugriff auf die Festplatte keine Druckjobdaten zutage fördert?(z.B. Überschreiben der Festplatte mit Nullen und Einsen)</t>
  </si>
  <si>
    <t>3.1.15</t>
  </si>
  <si>
    <t>Kann eine Authentifizierung am Multifunktionssystem mittels RFID-Leser erfolgen?  Bitte beschreiben sie Ihre angebotene Lösung in Anlage Nr. UM2 (Betriebskonzept).</t>
  </si>
  <si>
    <t>3.1.16</t>
  </si>
  <si>
    <t>Kann sich ein Mitarbeiter, parallel zur Transponder-Authentifizierung, am Multifunktionsgerät auch über Benutzername und Passwort anmelden?</t>
  </si>
  <si>
    <t>3.1.17</t>
  </si>
  <si>
    <t>Die Grundeinstellungen/Systemeinstellungen an den Systemen müssen durch Passwort (Benutzername) vor unbefugtem Reset geschützt werden.</t>
  </si>
  <si>
    <t>3.1.18</t>
  </si>
  <si>
    <t>Die auf der Festplatte gespeicherten Daten müssen vor unberechtigtem Zugriff geschützt sein. Erläutern sie wie (Verschlüsselung, Zugangsschutz..).</t>
  </si>
  <si>
    <t>3.1.19</t>
  </si>
  <si>
    <t>Ist es möglich nicht genutzte Schnittstellen (USB, SD-Card) zu deaktivieren?</t>
  </si>
  <si>
    <t>3.1.20</t>
  </si>
  <si>
    <t>Ist es möglich WLAN-Adapter soweit vorhanden zu deaktivieren?</t>
  </si>
  <si>
    <t>3.1.21</t>
  </si>
  <si>
    <t>Ist sichergestellt, dass keine Authentifizierungsinformationen ungeschützt (Passworte, Benutzernamen, etc.) zu irgendeinem Zeitpunkt auf der Festplatte der Systeme abgelegt werden?</t>
  </si>
  <si>
    <t>3.1.22</t>
  </si>
  <si>
    <t>Ist eine Authentifizierung des Benutzers bei Multifunktionssystemen gegenüber des Active Directory Services (ADS) möglich ?</t>
  </si>
  <si>
    <t>3.1.23</t>
  </si>
  <si>
    <t>Können einzelne Systemfunktionen durch Authentifizierung geschützt werden?</t>
  </si>
  <si>
    <t>3.1.24</t>
  </si>
  <si>
    <t>Werden Daten auf der Festplatte durch eine Verschlüsselung mit 256 Bit AES geschützt?</t>
  </si>
  <si>
    <t>3.2</t>
  </si>
  <si>
    <t>Sicherheitsaspekte (bezogen auf Corporate Security und Compliance)</t>
  </si>
  <si>
    <t>3.2.1</t>
  </si>
  <si>
    <t>Hat der AN ein zertifiziertes bzw. validiertes Informationssicherheits-Managementsystem gemäß ISO 27001 eingerichtet, dass sämtliche Dienstleistungen, die mit der Auftragserfüllung im Zusammenhang stehen, abdeckt? Entsprechende Zertifikate sind dem Angebot in Anlage Nr. UM6 (Sicherheitskonzept) beizulegen.</t>
  </si>
  <si>
    <t>3.2.2</t>
  </si>
  <si>
    <t>Verfügt der AN über ein Informationssicherheitskonzept? Das entsprechendes Konzept  ist  dem Angebot in Anlage Nr. UM6 (Sicherheitskonzept) beizulegen.</t>
  </si>
  <si>
    <t>3.2.3</t>
  </si>
  <si>
    <t>Hat der AN Maßnahmen zum Schutz personenbezogener Daten ergriffen und kann dies mit einem Datenschutzkonzept gemäß §9 BDSG nachweisen? Das entsprechendes Konzept der Umsetzung der technischen und organisatorischen Maßnahmen ist  dem Angebot in Anlage Nr. UM6 (Sicherheitskonzept) beizulegen.</t>
  </si>
  <si>
    <t>3.2.4</t>
  </si>
  <si>
    <t>Der AN muss den AG bei der Erstellung eines VVT, einer möglichen Datenschutzfolgenabschätzung und eines Mitbestimmungsantrages unterstützen und die entsprechenden Aufwände in den Preispositionen "Einmalige Kosten für Bereitstellung und Interne Kosten" mit einrechnen.</t>
  </si>
  <si>
    <t>3.2.5</t>
  </si>
  <si>
    <t>Ist sichergestellt, dass defekte Datenträger mit einer der DIN 66399, Sicherheitsstufe H5 entsprechenden Partikelgröße kostenfrei geschreddert werden? Bitte einen entsprechenden Nachweis dafür beilegen in Anlage Nr. UM6 (Sicherheitskonzept)</t>
  </si>
  <si>
    <t>3.2.6</t>
  </si>
  <si>
    <t>Das System soll die Möglichkeit zur Aktivierung/Deaktivierung eines Audit-Trail bieten. Das Audit-Trail soll mit der bereitgestellten Software ausgewertet werden können.</t>
  </si>
  <si>
    <t>3.2.7</t>
  </si>
  <si>
    <t>CVE-Meldungen sowie Lösungsmöglichkeiten zum Schließen von Sicherheitslücken (z.B. Updates) müssen bei Bedarf bereitgestellt werden.</t>
  </si>
  <si>
    <t>4. Rollout &amp; Service</t>
  </si>
  <si>
    <t>4.1</t>
  </si>
  <si>
    <t>Rollout</t>
  </si>
  <si>
    <t>4.1.1</t>
  </si>
  <si>
    <t xml:space="preserve">Garantieren Sie die  Betriebsbereitschaft der angebotenen Systeme bis zum vereinbarten Vertragsbeginn. Wenn ja, beschreiben Sie bitte detailliert in  Anlage Nr. UM4 (Rolloutkonzept), wie Sie dies garantieren. </t>
  </si>
  <si>
    <t>4.1.2</t>
  </si>
  <si>
    <t>Kann der AN an 3 Referenzprojekten (Wichtig: Referenz muss noch bestehende Geschäftsbeziehung zum AN haben) seine Qualifikation für den Rollout und den laufenden Betrieb belegen. Bitte in Anlage Nr. UM4 (Rolloutkonzept) die entsprechenden Referenzen nennen (mind. Angaben: Firmenname, Ansprechpartner, Tätigkeitsschwerpunkt, Mitarbeiteranzahl und Projektinhalt).</t>
  </si>
  <si>
    <t>4.1.3</t>
  </si>
  <si>
    <t xml:space="preserve">Beinhaltet Ihr Angebot die Vorkonfiguration des Systems ?
(Bitte beschreiben oder stellen Sie in Anlage Nr. UM4 (Rolloutkonzept) den Umfang und Inhalt der Vorkonfiguration detailliert dar. </t>
  </si>
  <si>
    <t>4.1.4</t>
  </si>
  <si>
    <t>Kann sichergestellt werden, dass spätestens 2 Tage vor Anlieferung von Neugeräten, die MAC Adressen der Systeme dem AG bereitgestellt werden? Beschreiben Sie bitte den Prozess in Anlage Nr. UM4 (Rolloutkonzept).</t>
  </si>
  <si>
    <t>4.1.5</t>
  </si>
  <si>
    <t>Wird vom Anbieter für die Dauer der Implementierung ein Projektleiter zur Verfügung stehen, der die Lieferungen und Leistungen koordiniert und als zentraler Ansprechpartner dient? Wenn Ja, beschreiben Sie bitte dessen Qualifikation, Zertifizierungen und Aufgaben während des Rolloutes in Anlage Nr. UM4 (Rolloutkonzept)</t>
  </si>
  <si>
    <t>4.1.7</t>
  </si>
  <si>
    <t>Wird im Rahmen der Implementierung das anfallende Verpackungsmaterial vom Anbieter unverzüglich entsorgt?</t>
  </si>
  <si>
    <t>4.1.8</t>
  </si>
  <si>
    <t>Gibt es einen Installations-Dokumentationsprozess? Wenn ja, beschreiben Sie diesen bitte in Anlage Nr. UM4 (Rolloutkonzept)</t>
  </si>
  <si>
    <t>4.1.9</t>
  </si>
  <si>
    <t>Wird eine Grundeinweisung der Anwender in die angebotenen Systeme vorgenommen? Wenn ja, beschreiben Sie bitte Art, Inhalt und Dauer in Anlage Nr. UM4 (Rolloutkonzept) in Verbindung mit UM3 (Schulungskonzept)</t>
  </si>
  <si>
    <t>4.1.10</t>
  </si>
  <si>
    <t>Hostname der vorhandenen Drucker sollen nach dem Rollout weiter verwendet werden.</t>
  </si>
  <si>
    <t>4.2</t>
  </si>
  <si>
    <t>Rollback</t>
  </si>
  <si>
    <t>4.2.1</t>
  </si>
  <si>
    <t>Durch den Bieter erfolgt eine Verwertung der Altgeräte gemäß schriftliches Leistungsverzeichnis</t>
  </si>
  <si>
    <t>4.3</t>
  </si>
  <si>
    <t xml:space="preserve">Service &amp; Support </t>
  </si>
  <si>
    <t>4.3.1</t>
  </si>
  <si>
    <t>Die Vorort Dienst-, Service-, und Supportleistungen müssen während der Vertragslaufzeit, durch deutschsprachiges Personal, welches sich im direkten Angestelltenverhältnis des AN befindet, erbracht werden.</t>
  </si>
  <si>
    <t>4.3.2</t>
  </si>
  <si>
    <t>Remote Dienst-, Service-, und Supportleistungen sollen während der Vertragslaufzeit, durch deutschsprachiges Personal oder müssen alternativ durch englischsprachiges Personal, welches sich im direkten Angestelltenverhältnis des AN befindet, erbracht werden.</t>
  </si>
  <si>
    <t>4.3.3</t>
  </si>
  <si>
    <t xml:space="preserve">Bitte beschreiben Sie in Anlage Nr. UM5 (Servicekonzept) detailliert, wieviel (Anzahl) und welches Personal (Beschreibung der Rollen/ Aufgaben) Ihnen im technischen Service zur Verfügung stehen, um die vereinbarten Servicelevel zu garantieren. </t>
  </si>
  <si>
    <t>4.3.4</t>
  </si>
  <si>
    <t>Hat der AN eine zentrale Hotlinenummer für Servicefragen (Störungen, Wartungserfordernisse, Tonerbestellungen)?</t>
  </si>
  <si>
    <t>4.3.5</t>
  </si>
  <si>
    <t>Wird die Hotline vollständig durch den AN geführt und durch Personal erbracht, was im direkten Angestelltenverhältnis zum AN steht.</t>
  </si>
  <si>
    <t>4.3.6</t>
  </si>
  <si>
    <t>Wird die telefonische Hotline in Deutschland betrieben und werden dort Servicefragen in deutscher Sprache entgegengenommen und beantwortet ?</t>
  </si>
  <si>
    <t>4.3.7</t>
  </si>
  <si>
    <t>Ist die Hotline montags bis freitags min. von 8 Uhr bis 17 Uhr erreichbar?</t>
  </si>
  <si>
    <t>4.3.8</t>
  </si>
  <si>
    <t>Abgleich der Ticketdaten von AG und AN</t>
  </si>
  <si>
    <t>4.3.9</t>
  </si>
  <si>
    <t>Die Anbindung der Druckerumgebung an das UM-Ticket-System OTOBO muss per API oder alternativ per Mail und die Postmaster-Filter-Steuerung möglich sein.</t>
  </si>
  <si>
    <t>4.3.10</t>
  </si>
  <si>
    <t>Wie erfolgt die Vor-Ort Entstörung von nicht funktionsfähigen Systemen? Bitte beschreiben Sie dies detailliert in Anlage Nr. UM5 (Servicekonzept).</t>
  </si>
  <si>
    <t>4.3.11</t>
  </si>
  <si>
    <t>Können Störungsmeldungen - neben dem Hotline Support - auch über E-Mail  und über ein Webportal abgesetzt werden?  Wenn ja, beschreiben Sie den Prozess bitte in Anlage Nr. UM5 (Servicekonzept)</t>
  </si>
  <si>
    <t>4.3.12</t>
  </si>
  <si>
    <t>Bitte beschreiben Sie in Anlage Nr. UM5 (Servicekonzept) , wie Sie längere Ausfallzeiten durch wiederholte Reparaturversuche vermeiden.</t>
  </si>
  <si>
    <t>4.3.13</t>
  </si>
  <si>
    <t>Vor-Ort-Austausch: Wird ein nicht mehr reparables Gerät durch ein qualitativ und funktionsgleiches System ersetzt?</t>
  </si>
  <si>
    <t>4.3.14</t>
  </si>
  <si>
    <t>Vor-Ort-Austausch: Wird der Techniker den Ursprungszustand des Gerätes wiederherstellen? Es ist sicherzustellen, dass das Gerät betriebsbereit nach den definierten Einstellungen des AG ist.</t>
  </si>
  <si>
    <t>4.3.15</t>
  </si>
  <si>
    <t>Bitte beschreiben Sie in Anlage Nr. UM5 (Servicekonzept), wie sichergestellt wird, dass auf Seiten des AN eine kontinuierliche Prozessverbesserung für Service-Entstörung vorgenommen werden.</t>
  </si>
  <si>
    <t>4.3.16</t>
  </si>
  <si>
    <t>Werden die Lieferungen von Toner und der Status von Technikereinsätze im Rahmen eines Web-Portals zur Einsicht bereitgestellt? Wenn ja, beschreiben Sie es bitte in Anlage Nr. UM5 (Servicekonzept)</t>
  </si>
  <si>
    <t>4.3.17</t>
  </si>
  <si>
    <t>Ist der Zugang zu dem Webportal verschlüsselt  (SSL-Login) ?</t>
  </si>
  <si>
    <t>4.3.18</t>
  </si>
  <si>
    <t>Sollte ein Gerät nicht innerhalb der NBD reparabel sein, so erfolgt die Bereitstellung eines Ersatzgerät</t>
  </si>
  <si>
    <t>4.3.19</t>
  </si>
  <si>
    <t>Beschreiben Sie in der Anlage Nr. UM5 (Servicekonzept) die unterjährige An- und Abmietung.</t>
  </si>
  <si>
    <t>4.4</t>
  </si>
  <si>
    <t>Verbrauchsmaterialversorgung</t>
  </si>
  <si>
    <t>4.4.1</t>
  </si>
  <si>
    <t>Werden die Verbrauchsmaterialien auch auf telefonische Anforderung hin geliefert (zusätzliche Bestellmöglichkeit zur autom. Tonerbelieferung)?</t>
  </si>
  <si>
    <t>4.4.2</t>
  </si>
  <si>
    <t>Wird eine Verbrauchsmaterialversorgung innerhalb von 2 Werktagen gewährleistet (Anlieferung zur Poststelle des jew. betreffenden Standortes!)?</t>
  </si>
  <si>
    <t>4.4.3</t>
  </si>
  <si>
    <t>Sind alle Verbrauchsmaterialien durch den AG eigenständig wechselbar?</t>
  </si>
  <si>
    <t>4.4.4</t>
  </si>
  <si>
    <t>Sind die Farben in getrennten Kartuschen und getrennt voneinander tauschbar? (bei Farbgeräten)</t>
  </si>
  <si>
    <t>4.4.5</t>
  </si>
  <si>
    <t>Kann das System zentral verwaltet werden?</t>
  </si>
  <si>
    <t>4.4.6</t>
  </si>
  <si>
    <t>Können durch das System automatisch Wartungsanfragen generiert werden?</t>
  </si>
  <si>
    <t>4.4.7</t>
  </si>
  <si>
    <t>Können durch das System automatisch Zählerstände übermittelt werden?</t>
  </si>
  <si>
    <t>5. Umwelt</t>
  </si>
  <si>
    <t>5.1</t>
  </si>
  <si>
    <t>Umweltmanagement</t>
  </si>
  <si>
    <t>5.1.1</t>
  </si>
  <si>
    <t>Hat der AN ein zertifiziertes bzw. validiertes Umweltmanagementsystem gemäß ISO 14001 oder EMAS eingerichtet, das sämtliche Dienstleistungen, die mit der Auftragserfüllung im Zusammenhang stehen, abdeckt. Entsprechende Zertifikate sind dem Angebot in Anlage UM7_Umweltkonzept beizulegen.</t>
  </si>
  <si>
    <t>3, wenn selbszertifiziert
1, wenn Hersteller zertifiziert
0, keine Zertifizierung</t>
  </si>
  <si>
    <t>5.1.2</t>
  </si>
  <si>
    <t xml:space="preserve">Kann der AN die Produktionsstätten benennen, in denen die Geräte gefertigt werden und einen Nachweis vorlegen, dass die Produktionsstätten ein zertifiziertes Umweltmanagementsystem nach ISO 14001 oder EMAS betreiben. Wenn ja, bitte die entsprechende Angaben, Zertifikate und Nachweise dem Angebot in Anlage UM7_Umweltkonzept beilegen. </t>
  </si>
  <si>
    <t>5.1.3</t>
  </si>
  <si>
    <t xml:space="preserve">Stellt der AN ein kostenloses Rückführungssystem für gebrauchte Verbrauchsmaterialien zur Verfügung? Umfasst dieses System auch die kostenlose Rückführung von sämtliche gebrauchten Austauscheinheiten (Ersatzteilen und Tonerkartuschen?) Wenn ja, beschreiben Sie diese Möglichkeit bitte in Anlage UM7_Umweltkonzept </t>
  </si>
  <si>
    <t>5.1.4</t>
  </si>
  <si>
    <t>Enthalten die angebotenen Drucksysteme Anteile an Recyclingmaterialien? Wenn ja, beschreiben Sie bitte Art und Umfang der eingesetzten Recyclingmaterialien und fügen Sie entsprechende Herstellerangaben oder Nachweise dem Angebot in der Anlage UM7_Umweltkonzept bei</t>
  </si>
  <si>
    <t>3, Einsatz von Recyclingmaterialien
0, keine Recyclingmaterialien</t>
  </si>
  <si>
    <t>6. Vertrags- und Abrechnungswesen</t>
  </si>
  <si>
    <t>6.1</t>
  </si>
  <si>
    <t>Anforderungen zum Vertrag</t>
  </si>
  <si>
    <t>6.1.1</t>
  </si>
  <si>
    <t>Der Service- und Wartungsvertrag soll für 5 Jahre geschlossen werden (initiale Vertragslaufzeit).</t>
  </si>
  <si>
    <t>6.1.2</t>
  </si>
  <si>
    <t xml:space="preserve">Zum Ende der initialen Vertragslaufzeit kann der Vertrag einmal für maximal 2 Jahre verlängert werden (erweiterte Vertragslaufzeit). </t>
  </si>
  <si>
    <t>6.1.3</t>
  </si>
  <si>
    <t>Während der Vertragslaufzeit müssen einzelne Geräte/Produkte abgerufen und in den Hauptvertrag  integriert werden können? Wichtig: alle Systeme inklusive zukünftiger Nachmietungen müssen ein gemeinsames Vertragsende haben.</t>
  </si>
  <si>
    <t>6.1.4</t>
  </si>
  <si>
    <t>Nach dem Ende der Vertragslaufzeit muss eine monatliche Vertragsverlängerung für maximal 12 Monaten, bei gleichbleibenden Konditionen  möglich sein.</t>
  </si>
  <si>
    <t>6.1.5</t>
  </si>
  <si>
    <t>Innerhalb der Vertragslaufzeit soll regelmäßig (min. 1 x pro Jahr) der Vertrag vom AN, hinsichtlich Verbesserungspotenzial analysiert werden (d.h. Volumensanalyse, Auslastung aller angebotenen Geräte, Serviceanfälligkeit &amp; Technikereinsätze, jährliche Gesamtkostenentwicklung) und entsprechende Änderungsvorschläge gemacht werden.</t>
  </si>
  <si>
    <t>6.1.6</t>
  </si>
  <si>
    <t>Die Erneuerung der Drucker sowie der Druck-Infrastruktur soll entsprechenden der aktuellen Vertragslaufzeiten für die beiden Kliniken bis den folgenden Zeitpunkten abgeschlossen sein:
UMR: bis zum 30.09.2027
UMG: bis zum 30.11.2027</t>
  </si>
  <si>
    <t>6.2</t>
  </si>
  <si>
    <t xml:space="preserve">Fragen zur Abrechnung </t>
  </si>
  <si>
    <t>6.2.1</t>
  </si>
  <si>
    <t xml:space="preserve">Die angebotene Leistung wird in zwei Rechnungen dargestellt:
- Miete monatlich 
- Service klickbasierend quartalsweise </t>
  </si>
  <si>
    <t>6.2.2</t>
  </si>
  <si>
    <t>Die monatliche Gesamtmiete ist auf den Rechnungen nach Hardware, Software und Service aufgeschlüsselt und den unterschiedlichen Kostenstellen (noch vom AG bereitzustellen) zugeordnet.</t>
  </si>
  <si>
    <t>6.2.3</t>
  </si>
  <si>
    <t>Die Rechnungsstellung muss per X-Rechnung erfolgen</t>
  </si>
  <si>
    <t>6.2.4</t>
  </si>
  <si>
    <t>Den UM soll die Rechnung per PDF und die Abrechnungsdaten per Excel-Liste bereitgestellt werden</t>
  </si>
  <si>
    <t>6.2.5</t>
  </si>
  <si>
    <t>Können Rechnungen über ein Webportal zum Download bereitgestellt werden? Wenn Ja, legen Sie Ihrem Angebot bitte eine detaillierte Beschreibung bei.</t>
  </si>
  <si>
    <t>7. Konzepte</t>
  </si>
  <si>
    <t>Konzept</t>
  </si>
  <si>
    <t>Kriterien</t>
  </si>
  <si>
    <t>Kriterien / Erwartungen</t>
  </si>
  <si>
    <t>Erreichte Punktzahl</t>
  </si>
  <si>
    <t>Gewichtung</t>
  </si>
  <si>
    <t>Ergebnis</t>
  </si>
  <si>
    <t>Punktzahl</t>
  </si>
  <si>
    <t>0 Punkte</t>
  </si>
  <si>
    <t>1 Punkt</t>
  </si>
  <si>
    <t>2 Punkte</t>
  </si>
  <si>
    <t>3 Punkte</t>
  </si>
  <si>
    <t>UM2_Betriebskonzept</t>
  </si>
  <si>
    <t>Anforderungen</t>
  </si>
  <si>
    <t>nicht beschrieben</t>
  </si>
  <si>
    <t>rudimentär beschrieben, Ansätze der Software erkennbar</t>
  </si>
  <si>
    <t>Anforderungen im Wesentlichen erfüllt</t>
  </si>
  <si>
    <t>funktional und logisch aufgebaut; geht über die wesentliche Erfüllung hinaus</t>
  </si>
  <si>
    <t>- Systemanforderungen benannt
- Zielinfrastruktur beschrieben und dargestellt</t>
  </si>
  <si>
    <t>- unterstützte Datenbanken</t>
  </si>
  <si>
    <t>- fachweise Ansteuerung fürs Drucken</t>
  </si>
  <si>
    <t>- serverbasierte Texterkennung</t>
  </si>
  <si>
    <t>- LoadBalancing für Scannen und Drucken inkl. OCR</t>
  </si>
  <si>
    <t>- Hochverfügbarkeit beschrieben
- Wiederherstellung beschrieben
- Updateprozesse von Firmware und Treiber
- Anbindung an Verzeichnisdienst
- Mandantenfähigkeit darstellen
- OCR-Scan erläutern
- Accounting aller Systeme
- Workflowmanagement
- Anbindung an vorhandene Kliniksoftware, DMS und Warenwirtschaftssysteme</t>
  </si>
  <si>
    <t xml:space="preserve">Userauthentifizierung </t>
  </si>
  <si>
    <t>rudimentär beschrieben</t>
  </si>
  <si>
    <t xml:space="preserve">- Anmeldung mittels RFID-Leser/PIN beschrieben
- Beschreibung der Technologie RFID/ PIN/ Kartenlesegeräte
- BSI konformes anmelden (FollowMe)
- Beschreibung der Nutzerverwaltung über den Verzeichnisdienst MS Active Directory
</t>
  </si>
  <si>
    <t>Reporting</t>
  </si>
  <si>
    <t>- Erstellung eigener Reports
- Standardtemplates
- automatisierte Erstellung zu folgenden Parameter:
     - Zählerstände
     - Verbrauchsmaterialen
     - Incidents
     - vor Ort Einsätze durch Techniker
     - Laufzeiten (Incidents)
     - Skalierung der Auswertungszeiträume
- SLA-Reporting
- Druckstatistik</t>
  </si>
  <si>
    <t>Monitoring und Management</t>
  </si>
  <si>
    <t>- Überwachung der Flotte
- Echtzeitdarstellung des Status je Drucker
- automatische Erkennung von neuen Geräte
- Einstellung von Schwellwerten für automatisierte Alarmmeldungen
- automatisierte Konfiguration neuer Geräte
- Einfügen von Standortplänen
- Zusammenführung von Standortplänen und Hardware
- Anbindung an vorhandene Ticketsystem</t>
  </si>
  <si>
    <t>Umfang und Plausibilität: Konkrete Maßnahmen</t>
  </si>
  <si>
    <t>- Korrektive und vorbeugende Maßnahmen
- Kontrollmaßnahmen
- Beschwerdestelle und Beschwerdemanagement
- Ansprechpartner:
     - Service-/ Deliverymanagement
     - Kommunikationsmatrix
     - Eskalationsmanagement
     - Providermanagement</t>
  </si>
  <si>
    <t>UM3_Schulungskonzept</t>
  </si>
  <si>
    <t>Softwareschulung</t>
  </si>
  <si>
    <t>- Inhalt, Umfang (Zeit) und Zielsetzung beschrieben
- Vorort Schulungskonzepte bei Rollout
- Trainereignung dargestellt
- Schulungsmaterialien</t>
  </si>
  <si>
    <t>UM4_Rolloutkonzept</t>
  </si>
  <si>
    <t>Roll-In</t>
  </si>
  <si>
    <t>- Plan Rückbau
- Nachvollziehbarkeit der zurückgebauten Geräte
- Teams (Stärke, Anzahl, Unterstützungsleistung)
- Delta: Zeit zwischen Roll-In und Roll-Out
- Dokumentation</t>
  </si>
  <si>
    <t>Roll-Out</t>
  </si>
  <si>
    <t>- Plan Aufbau
     - Vorlaufzeiten
     - Lieferung techn. Parameter
     - zeitliche Planung
     - Entsorgung
     - Kommunikationsmatrix
- Inventarisierung der neuen Geräte
- Teams (Stärke, Anzahl, Unterstützungsleistung)
- Delta: Zeit zwischen Roll-In und Roll-Back
- Einweisung von Mitarbeitern vor Ort
- Dokumentation</t>
  </si>
  <si>
    <t>UM5_Servicekonzept</t>
  </si>
  <si>
    <t>Service und Dienstleistung</t>
  </si>
  <si>
    <t>- Beschreibung des vor Ort Service
- Technikereinsätze
- Kommunikationsmatrix
- Bestellung
- Anlieferung
- Incidentprozess
- Eskalationsmanagement
- Tonerlieferung
- Reaktionsprozess
- Verbrauchsmaterialien
- Anbindung Incidentmanagementsystem
- Kommunikation zwischen Ticketsystem AG und AN
- Status der Tickets
- Ersatzlieferung
- VIP Services
- Verrechnung selbstverschuldeter (durch AG) Technikereinsätze
- SLA-Reporting</t>
  </si>
  <si>
    <t>UM6_Sicherheitskonzept</t>
  </si>
  <si>
    <t>Sicherheit und Grundschutz</t>
  </si>
  <si>
    <t>- Wahrung von Vertraulichkeit, Integrität
- unerlaubte Einsicht von ausgedruckten Dokumenten
- Missbrauch von Funktionalitäten
- Kommunikationswege
- Verschlüsselung der Kommunikationswege
- Auswerten der Restinformationen der Hardware
- Yellow Dots
- Datenschutz
- angelehnt an BSI Richtlinien
- Spooling ( Verwaltung von Druckaufträgen)
- Protokollierung
- Benutzerverwaltung
- Verschlüsselung Multifunktionsdrucker</t>
  </si>
  <si>
    <t>UM7_Umweltkonzept</t>
  </si>
  <si>
    <t>Umwelt</t>
  </si>
  <si>
    <t>- ökologische Produktbewertung
- Prüfprotokolle unabhängiger Institute oder "oder gleichwertig" Unterlagen
- Umweltverträglichkeit der angebotenen Produkte und Verpackungen
- Entsorgung, Wiederverwertung, Wiederverwendung
- Transportwege</t>
  </si>
  <si>
    <t>Legende:</t>
  </si>
  <si>
    <t>Gelb</t>
  </si>
  <si>
    <t>Sind Eingabefelder und müssen vom AN zwingend ausgefüllt zu werden.</t>
  </si>
  <si>
    <t>Grau</t>
  </si>
  <si>
    <t>Sind Anforderungen des AG sowie Nebenrechnungen zur Berechnung der Gesamtpreise.</t>
  </si>
  <si>
    <t>Grün</t>
  </si>
  <si>
    <t xml:space="preserve">Sind Ergebnisfelder für Gesamt oder Teilergebnisse. </t>
  </si>
  <si>
    <t>Klickpreise</t>
  </si>
  <si>
    <t>Sind mit max. 6 Stellen anzugeben</t>
  </si>
  <si>
    <t>Mtl. Leasingkosten für Hardware (netto)</t>
  </si>
  <si>
    <t>Mtl. Kosten für Service &amp; Wartung (berechnet auf Grundlage der mtl. Verbrauchsabnahme des Jahres 2024)</t>
  </si>
  <si>
    <t>mtl. Gesamtmietpreis (netto)</t>
  </si>
  <si>
    <t>Systemtyp</t>
  </si>
  <si>
    <t>Leistungsklasse</t>
  </si>
  <si>
    <t>Systemplanmenge</t>
  </si>
  <si>
    <t>angebotenes Modell</t>
  </si>
  <si>
    <t>mtl. Leasingpauschale 
je System</t>
  </si>
  <si>
    <t>mtl. Leasingpauschale je Systemplanmenge</t>
  </si>
  <si>
    <t>mtl. Abnahme
je System</t>
  </si>
  <si>
    <t>mtl. Abnahme 
je System</t>
  </si>
  <si>
    <t>mtl. Abnahme 
je Systemplanmenge</t>
  </si>
  <si>
    <t>mtl. Abnahme
je Systemplanmenge</t>
  </si>
  <si>
    <t>Klickpreis
(netto)</t>
  </si>
  <si>
    <t>mtl. Klickpreis 
je System</t>
  </si>
  <si>
    <t>mtl. Klickpreis 
je Systemplanmenge</t>
  </si>
  <si>
    <t xml:space="preserve">mtl. Gesamtpreis
je System </t>
  </si>
  <si>
    <t>mtl. Gesamtpreis
je Systemplanmenge</t>
  </si>
  <si>
    <t>Euro</t>
  </si>
  <si>
    <t>s/w A4 Seiten</t>
  </si>
  <si>
    <t>A4 Farbseiten</t>
  </si>
  <si>
    <t>s/w</t>
  </si>
  <si>
    <t>Farbe</t>
  </si>
  <si>
    <t>s/w Drucker</t>
  </si>
  <si>
    <t>s/w A4</t>
  </si>
  <si>
    <t>LK 1</t>
  </si>
  <si>
    <t>s/w A4 MFP</t>
  </si>
  <si>
    <t>LK 2</t>
  </si>
  <si>
    <t>Farbdrucker</t>
  </si>
  <si>
    <t>color A4</t>
  </si>
  <si>
    <t>LK 3</t>
  </si>
  <si>
    <t>color A4 MFP</t>
  </si>
  <si>
    <t>LK 4</t>
  </si>
  <si>
    <t>color A3 MFP</t>
  </si>
  <si>
    <t>LK 5</t>
  </si>
  <si>
    <t>Gesamtpreise</t>
  </si>
  <si>
    <t>Mtl. Kosten für Zusatzkomponenten (netto)</t>
  </si>
  <si>
    <t>Typ</t>
  </si>
  <si>
    <t>Planmenge</t>
  </si>
  <si>
    <t>Papierkassette 250 Blatt</t>
  </si>
  <si>
    <t>Papierkassette 500 Blatt</t>
  </si>
  <si>
    <t>Papierkassette 550 Blatt</t>
  </si>
  <si>
    <t>Papierkassette 2000 Blatt</t>
  </si>
  <si>
    <t>Unterschrank</t>
  </si>
  <si>
    <t>Adobe PostScript 3-Erweiterungskarte</t>
  </si>
  <si>
    <t>OCR</t>
  </si>
  <si>
    <t>Tonerschloss</t>
  </si>
  <si>
    <t>Locher</t>
  </si>
  <si>
    <t>Gesamt</t>
  </si>
  <si>
    <t>Mtl. Kosten für Software (netto)</t>
  </si>
  <si>
    <t>Mtl. Kosten für Service &amp; Wartung der Software (netto)</t>
  </si>
  <si>
    <t>mtl. 
Mietpauschale
(Software)</t>
  </si>
  <si>
    <t xml:space="preserve">mtl. 
Servicepauschale
(Service &amp; Wartung) </t>
  </si>
  <si>
    <t xml:space="preserve">mtl. Gesamtmietpreis Software </t>
  </si>
  <si>
    <t>Software (muss)</t>
  </si>
  <si>
    <t>Printoutput- &amp; Flottenmanagement (gemäß tab. LV "2. Softwarelösung", außer Anforderung 2.2.14)</t>
  </si>
  <si>
    <t>(zusätzliche Preisposition) Lösung zur Zertifikatsverwaltung der Drucksysteme</t>
  </si>
  <si>
    <t>Lösung zur Zertifikatsverwaltung der Drucksysteme (Anforderung 2.2.14)</t>
  </si>
  <si>
    <t>Einmalige Kosten für Bereitstellung und Interne Kosten (netto)</t>
  </si>
  <si>
    <t>Aufwand unter Angabe der Dienstleistungstage und Tagessatz zur Bereitstellung der Infrastruktur.</t>
  </si>
  <si>
    <t>Anzahl der Dienstleistungstage</t>
  </si>
  <si>
    <t>Tagessatz in Euro</t>
  </si>
  <si>
    <t>Kosten für die Bereitstellung</t>
  </si>
  <si>
    <t>UMG-interne Mitarbeiteraufwände (Personentage) zur Bereitstellung der Druckinfrastruktur
Anzugeben ist die Anzahl der erforderlichen UMG-internen Personentage zur Erfüllung der Mitwirkungspflichten im Projekt.</t>
  </si>
  <si>
    <t xml:space="preserve">Anzahl der UMG-Internen Personentage </t>
  </si>
  <si>
    <t>UMG Interne Kosten</t>
  </si>
  <si>
    <t>Dienstleisteraufwand für Schulungen (3 UMG-Mitarbeiter)
Anzahl der erforderlichen Dienstleister-Tage inkl. Tagessatz zur Durchführung von Schulungen für drei UMG-Mitarbeiter hinsichtlich Betrieb, Administration und Support der bereitgestellten Druckinfrastruktur.</t>
  </si>
  <si>
    <t>Kosten für die Schulungen</t>
  </si>
  <si>
    <t>Dienstleisteraufwand für den Rollout der Druckinfrastruktur
Aufwand unter Angabe der Dienstleistungstage und des Tagessatzes für den Rollout der angebotenen Drucksysteme</t>
  </si>
  <si>
    <t>Kosten für den Rollout Bereitstellung</t>
  </si>
  <si>
    <t>UMG-interne Mitarbeiteraufwände (Personentage) für den Rollout der Druckinfrastruktur
Anzugeben ist die Anzahl der erforderlichen UMG-internen Personentage zur Erfüllung der Mitwirkungspflichten beim Rollout der Drucksysteme.</t>
  </si>
  <si>
    <t>(zusätzliche Preispositionen) Mtl. Leasingkosten für Einzelkomponenten (netto)</t>
  </si>
  <si>
    <t>mtl. Preis (netto)</t>
  </si>
  <si>
    <t>Option 1</t>
  </si>
  <si>
    <t>3 Tage Softwareschulung für max. 5 Administratoren</t>
  </si>
  <si>
    <t>Option 2</t>
  </si>
  <si>
    <t>Festpreis für Geschäftsvorfall:  Umzug</t>
  </si>
  <si>
    <t>Option 3</t>
  </si>
  <si>
    <t>Mtl. Aufschlag für VIP-Service LK1</t>
  </si>
  <si>
    <t>Option 4</t>
  </si>
  <si>
    <t>Mtl. Aufschlag für VIP-Service LK2</t>
  </si>
  <si>
    <t>Option 5</t>
  </si>
  <si>
    <t>Mtl. Aufschlag für VIP-Service LK3</t>
  </si>
  <si>
    <t>Option 6</t>
  </si>
  <si>
    <t>Mtl. Aufschlag für VIP-Service LK4</t>
  </si>
  <si>
    <t>Option 7</t>
  </si>
  <si>
    <t>Mtl. Aufschlag für VIP-Service LK5</t>
  </si>
  <si>
    <t>Option 8</t>
  </si>
  <si>
    <t>WLAN Modul für LK1</t>
  </si>
  <si>
    <t>Option 9</t>
  </si>
  <si>
    <t>WLAN Modul für LK2</t>
  </si>
  <si>
    <t>Option 10</t>
  </si>
  <si>
    <t>WLAN Modul für LK3</t>
  </si>
  <si>
    <t>Option 11</t>
  </si>
  <si>
    <t>WLAN Modul für LK4</t>
  </si>
  <si>
    <t>Option 12</t>
  </si>
  <si>
    <t>WLAN Modul für LK5</t>
  </si>
  <si>
    <t>Option 13</t>
  </si>
  <si>
    <t>Heftklammern für Multifunktionsdrucker</t>
  </si>
  <si>
    <t>Option 14</t>
  </si>
  <si>
    <t>abschließbare Papierfächer für Multifunktionsdrucker</t>
  </si>
  <si>
    <t>Option 15</t>
  </si>
  <si>
    <t>serverbasierte Texterkennung - OCR</t>
  </si>
  <si>
    <t>Option 16</t>
  </si>
  <si>
    <t>Logistikkosten DIN A4 System</t>
  </si>
  <si>
    <t>Option 17</t>
  </si>
  <si>
    <t>Logistikkosten DIN A3 System</t>
  </si>
  <si>
    <t>Option 18</t>
  </si>
  <si>
    <t>kostenpflichtige Reparaturen: Technikereinsatz (Abrechnungseinheit 15 Minuten)</t>
  </si>
  <si>
    <t>Option 19</t>
  </si>
  <si>
    <t>kostenpflichtige Reparaturen: An- und Abfahrtskosten pauschal</t>
  </si>
  <si>
    <t>Option 20</t>
  </si>
  <si>
    <t>Papierkassette 250 Blatt für LK1</t>
  </si>
  <si>
    <t>Option 21</t>
  </si>
  <si>
    <t>Papierkassette 500 Blatt für LK1</t>
  </si>
  <si>
    <t>Option 22</t>
  </si>
  <si>
    <t>Papierkassette 250 Blatt für LK2</t>
  </si>
  <si>
    <t>Option 23</t>
  </si>
  <si>
    <t>Papierkassette 500 Blatt für LK2</t>
  </si>
  <si>
    <t>Option 24</t>
  </si>
  <si>
    <t>Papierkassette 250 Blatt für LK3</t>
  </si>
  <si>
    <t>Option 25</t>
  </si>
  <si>
    <t>Papierkassette 500 Blatt für LK3</t>
  </si>
  <si>
    <t>Option 26</t>
  </si>
  <si>
    <t>Papierkassette 250 Blatt für LK4</t>
  </si>
  <si>
    <t>Option 27</t>
  </si>
  <si>
    <t>Papierkassette 500 Blatt für LK4</t>
  </si>
  <si>
    <t>Option 28</t>
  </si>
  <si>
    <t>Papierkassette 550 Blatt für LK5</t>
  </si>
  <si>
    <t>Option 29</t>
  </si>
  <si>
    <t>Papierkassette 2000 Blatt für LK5</t>
  </si>
  <si>
    <t>Option 30</t>
  </si>
  <si>
    <t>Unterschrank für LK1</t>
  </si>
  <si>
    <t>Option 31</t>
  </si>
  <si>
    <t>Unterschrank für LK2</t>
  </si>
  <si>
    <t>Option 32</t>
  </si>
  <si>
    <t>Unterschrank für LK3</t>
  </si>
  <si>
    <t>Option 33</t>
  </si>
  <si>
    <t>Unterschrank für LK4</t>
  </si>
  <si>
    <t>Option 34</t>
  </si>
  <si>
    <t>Adobe PostScript 3-Erweiterungskarte für LK5</t>
  </si>
  <si>
    <t>Option 35</t>
  </si>
  <si>
    <t>OCR für LK4</t>
  </si>
  <si>
    <t>Option 36</t>
  </si>
  <si>
    <t>Finisher für LK4</t>
  </si>
  <si>
    <t>Option 37</t>
  </si>
  <si>
    <t>Finisher für LK5</t>
  </si>
  <si>
    <t>Option 38</t>
  </si>
  <si>
    <t>Automatische Aktualisierung der Netzwerkzertifikate (Abrechnungseinheit jährlich für alle angebotenen Systeme)</t>
  </si>
  <si>
    <t>Gesamtpreis - Hardware (brutto)</t>
  </si>
  <si>
    <t>Hardware (netto)</t>
  </si>
  <si>
    <t>Gesamtpreis - Zusatzkomponenten (brutto)</t>
  </si>
  <si>
    <t>Zusatzkomponenten (netto)</t>
  </si>
  <si>
    <t>Gesamtpreis - Einzelkomponenten (zusätzliche Preisposition, brutto)</t>
  </si>
  <si>
    <t>Einzelkomponenten (z.P., netto)</t>
  </si>
  <si>
    <t>Gesamtpreis - Software (brutto)</t>
  </si>
  <si>
    <t>Software (netto)</t>
  </si>
  <si>
    <t>Gesamtpreis - Software (zusätzliche Preisposition, brutto)</t>
  </si>
  <si>
    <t>Gesamtpreis - Klickkosten (brutto)</t>
  </si>
  <si>
    <t>Klickkosten (netto)</t>
  </si>
  <si>
    <t>Gesamtpreis (netto)</t>
  </si>
  <si>
    <t>Gesamtpreis - Bereitstellung (brutto)</t>
  </si>
  <si>
    <t>Bereitstellung (netto)</t>
  </si>
  <si>
    <t>Gesamtpreis (brutto)</t>
  </si>
  <si>
    <t>Summierung Leistungspunkte</t>
  </si>
  <si>
    <t>Gesamtzahl Leistungspunkte</t>
  </si>
  <si>
    <t>Berechnung GE:</t>
  </si>
  <si>
    <t>(Formel) GWP=</t>
  </si>
  <si>
    <t>(minAP/AP*50)+(LP/maxLP*50)</t>
  </si>
  <si>
    <t>minAP=</t>
  </si>
  <si>
    <t>maxLP=</t>
  </si>
  <si>
    <t>Summe GWP=</t>
  </si>
  <si>
    <t>(zusätzliche Preispositionen) Mtl. Leasingkosten für Hardware (netto)</t>
  </si>
  <si>
    <t>mtl. Gesamtmietpreis (netto</t>
  </si>
  <si>
    <t>Klickpreis</t>
  </si>
  <si>
    <t>(zusätzliche Preispositionen) Mtl. Kosten für Zusatzkomponenten (netto)</t>
  </si>
  <si>
    <t>UMR-interne Mitarbeiteraufwände (Personentage) zur Bereitstellung der Druckinfrastruktur
Anzugeben ist die Anzahl der erforderlichen UMR-internen Personentage zur Erfüllung der Mitwirkungspflichten im Projekt.</t>
  </si>
  <si>
    <t xml:space="preserve">Anzahl der UMR-Internen Personentage </t>
  </si>
  <si>
    <t>UMR Interne Kosten</t>
  </si>
  <si>
    <t>Dienstleisteraufwand für Schulungen (3 UMR-Mitarbeiter)
Anzahl der erforderlichen Dienstleister-Tage inkl. Tagessatz zur Durchführung von Schulungen für drei UMR-Mitarbeiter hinsichtlich Betrieb, Administration und Support der bereitgestellten Druckinfrastruktur.</t>
  </si>
  <si>
    <t>UMR-interne Mitarbeiteraufwände (Personentage) für den Rollout der Druckinfrastruktur
Anzugeben ist die Anzahl der erforderlichen UMR-internen Personentage zur Erfüllung der Mitwirkungspflichten beim Rollout der Drucksysteme.</t>
  </si>
  <si>
    <t>WLAN Modul für LK1 (Anzahl ca. 35)</t>
  </si>
  <si>
    <t>WLAN Modul für LK2 (Anzahl ca. 20)</t>
  </si>
  <si>
    <t>WLAN Modul für LK4 (Anzahl ca. 40)</t>
  </si>
  <si>
    <t>WLAN Modul für LK5 (Anzahl ca. 20)</t>
  </si>
  <si>
    <t>Gesamtpreis - Hardware (zusätzliche Preisposition, brutto)</t>
  </si>
  <si>
    <t>Hardware (z.P., netto)</t>
  </si>
  <si>
    <t>Gesamtpreis - Zusatzkomponenten (zusätzliche Preisposition, brutto)</t>
  </si>
  <si>
    <t>Zusatzkomponenten (z.P., netto)</t>
  </si>
  <si>
    <t>Gesamtwertung – kombiniertes Ergebnis UMG + UMR</t>
  </si>
  <si>
    <t>Maßgeblich für die Zuschlagsentscheidung gemäß Ziff. 2 des Leistungsverzeichnisses ("höchstes Gesamtergebnis").</t>
  </si>
  <si>
    <t>Bieter:</t>
  </si>
  <si>
    <t>Angebotspreis Gesamt (AP)</t>
  </si>
  <si>
    <t>Angebotspreis UMG (brutto)</t>
  </si>
  <si>
    <t>Angebotspreis UMR (brutto)</t>
  </si>
  <si>
    <t>Angebotspreis Gesamt (AP = UMG + UMR)</t>
  </si>
  <si>
    <t>Leistungspunkte Gesamt (LP)</t>
  </si>
  <si>
    <t>Leistungspunkte UMG</t>
  </si>
  <si>
    <t>Leistungspunkte UMR</t>
  </si>
  <si>
    <t>Leistungspunkte Gesamt (LP = UMG + UMR)</t>
  </si>
  <si>
    <t>Vergleichswerte über alle Bieter (durch Vergabestelle einzutragen):</t>
  </si>
  <si>
    <t>minAP-Gesamt (niedrigster AP-Gesamt aller Bieter)</t>
  </si>
  <si>
    <t>maxLP-Gesamt (höchste LP-Gesamt aller Bieter)</t>
  </si>
  <si>
    <t>(Formel) GWP-Gesamt =</t>
  </si>
  <si>
    <t>(minAP-Gesamt/AP-Gesamt*50)+(LP-Gesamt/maxLP-Gesamt*50)</t>
  </si>
  <si>
    <t>Summe GWP-Gesamt =</t>
  </si>
  <si>
    <t>Hinweis: Die in "Preisblatt UMG" (Zeile 129) und "Preisblatt UMR" (Zeile 160) hinterlegten Einzel-GWP dienen ausschließlich der internen Kostentransparenz je Standort und sind NICHT das Zuschlagskriterium. Maßgeblich für die Ermittlung des wirtschaftlichsten Angebots und die Zuschlagserteilung ist ausschließlich die "Summe GWP-Gesamt" auf diesem Blatt (vgl. Ziff. 2 LV: "Berechnung des Gesamtergebnisses für einen Bieter ... für die beiden Kliniken" / "höchstes Gesamtergebnis").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</si>
</sst>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_);_(@_)"/>
    <numFmt numFmtId="165" formatCode="_(\€* #,##0.00_);_(\€* \(#,##0.00\);_(\€* \-??_);_(@_)"/>
    <numFmt numFmtId="166" formatCode="d\-mmm"/>
    <numFmt numFmtId="167" formatCode="#,##0.00&quot; €&quot;"/>
    <numFmt numFmtId="168" formatCode="#,##0.0000&quot; €&quot;"/>
    <numFmt numFmtId="169" formatCode="_-* #,##0.00\ [$€-407]_-;\-* #,##0.00\ [$€-407]_-;_-* \-??\ [$€-407]_-;_-@_-"/>
  </numFmts>
  <fonts count="49" x14ac:knownFonts="1">
    <font>
      <sz val="11"/>
      <color theme="1"/>
      <name val="Calibri"/>
      <family val="2"/>
      <charset val="1"/>
    </font>
    <font>
      <sz val="10"/>
      <color rgb="FF000000"/>
      <name val="Arial"/>
      <family val="2"/>
      <charset val="1"/>
    </font>
    <font>
      <sz val="10"/>
      <name val="Arial"/>
      <family val="2"/>
      <charset val="1"/>
    </font>
    <font>
      <sz val="10"/>
      <color theme="1"/>
      <name val="Arial"/>
      <family val="2"/>
      <charset val="1"/>
    </font>
    <font>
      <sz val="10"/>
      <name val="Tahoma"/>
      <family val="2"/>
      <charset val="1"/>
    </font>
    <font>
      <sz val="8"/>
      <name val="Arial"/>
      <family val="2"/>
      <charset val="1"/>
    </font>
    <font>
      <b/>
      <sz val="18"/>
      <name val="Arial"/>
      <family val="2"/>
      <charset val="1"/>
    </font>
    <font>
      <b/>
      <sz val="12"/>
      <name val="Arial"/>
      <family val="2"/>
      <charset val="1"/>
    </font>
    <font>
      <b/>
      <sz val="16"/>
      <name val="Arial"/>
      <family val="2"/>
      <charset val="1"/>
    </font>
    <font>
      <b/>
      <sz val="16"/>
      <color rgb="FF000000"/>
      <name val="Arial"/>
      <family val="2"/>
      <charset val="1"/>
    </font>
    <font>
      <sz val="11"/>
      <color theme="1"/>
      <name val="Arial"/>
      <family val="2"/>
      <charset val="1"/>
    </font>
    <font>
      <b/>
      <sz val="11"/>
      <color theme="1"/>
      <name val="Arial"/>
      <family val="2"/>
      <charset val="1"/>
    </font>
    <font>
      <b/>
      <sz val="10"/>
      <name val="Arial"/>
      <family val="2"/>
      <charset val="1"/>
    </font>
    <font>
      <sz val="9"/>
      <name val="Arial"/>
      <family val="2"/>
      <charset val="1"/>
    </font>
    <font>
      <b/>
      <sz val="10"/>
      <color theme="1"/>
      <name val="Arial"/>
      <family val="2"/>
      <charset val="1"/>
    </font>
    <font>
      <b/>
      <sz val="8"/>
      <name val="Arial"/>
      <family val="2"/>
      <charset val="1"/>
    </font>
    <font>
      <b/>
      <sz val="12"/>
      <color theme="1"/>
      <name val="Arial"/>
      <family val="2"/>
      <charset val="1"/>
    </font>
    <font>
      <sz val="8"/>
      <color rgb="FF000000"/>
      <name val="Arial"/>
      <family val="2"/>
      <charset val="1"/>
    </font>
    <font>
      <b/>
      <sz val="11"/>
      <color theme="3"/>
      <name val="Calibri"/>
      <family val="2"/>
      <charset val="1"/>
    </font>
    <font>
      <b/>
      <sz val="11"/>
      <color theme="1"/>
      <name val="Calibri"/>
      <family val="2"/>
      <charset val="1"/>
    </font>
    <font>
      <sz val="8"/>
      <color theme="1"/>
      <name val="Arial"/>
      <family val="2"/>
      <charset val="1"/>
    </font>
    <font>
      <b/>
      <sz val="8"/>
      <name val="Tahoma"/>
      <family val="2"/>
      <charset val="1"/>
    </font>
    <font>
      <sz val="8"/>
      <name val="Tahoma"/>
      <family val="2"/>
      <charset val="1"/>
    </font>
    <font>
      <b/>
      <u/>
      <sz val="14"/>
      <color theme="1"/>
      <name val="Arial"/>
      <family val="2"/>
      <charset val="1"/>
    </font>
    <font>
      <sz val="11"/>
      <name val="Arial"/>
      <family val="2"/>
      <charset val="1"/>
    </font>
    <font>
      <b/>
      <sz val="10"/>
      <color rgb="FF000000"/>
      <name val="Arial"/>
      <family val="2"/>
      <charset val="1"/>
    </font>
    <font>
      <sz val="11"/>
      <color rgb="FF000000"/>
      <name val="Arial"/>
      <family val="2"/>
      <charset val="1"/>
    </font>
    <font>
      <b/>
      <sz val="11"/>
      <color rgb="FF000000"/>
      <name val="Arial"/>
      <family val="2"/>
      <charset val="1"/>
    </font>
    <font>
      <b/>
      <sz val="11"/>
      <name val="Arial"/>
      <family val="2"/>
      <charset val="1"/>
    </font>
    <font>
      <sz val="11"/>
      <color theme="1"/>
      <name val="Arial"/>
      <charset val="1"/>
    </font>
    <font>
      <sz val="11"/>
      <color rgb="FF000000"/>
      <name val="Arial"/>
      <charset val="1"/>
    </font>
    <font>
      <sz val="11"/>
      <name val="Arial"/>
      <charset val="1"/>
    </font>
    <font>
      <sz val="11"/>
      <color rgb="FFFF0000"/>
      <name val="Arial"/>
      <family val="2"/>
      <charset val="1"/>
    </font>
    <font>
      <b/>
      <sz val="14"/>
      <name val="Arial"/>
      <family val="2"/>
      <charset val="1"/>
    </font>
    <font>
      <sz val="12"/>
      <name val="Arial"/>
      <family val="2"/>
      <charset val="1"/>
    </font>
    <font>
      <b/>
      <sz val="14"/>
      <color theme="1"/>
      <name val="Arial"/>
      <family val="2"/>
      <charset val="1"/>
    </font>
    <font>
      <b/>
      <sz val="11"/>
      <color theme="1"/>
      <name val="Arial"/>
      <charset val="1"/>
    </font>
    <font>
      <sz val="10"/>
      <color rgb="FF000000"/>
      <name val="Arial"/>
      <charset val="1"/>
    </font>
    <font>
      <b/>
      <sz val="10"/>
      <color rgb="FF000000"/>
      <name val="Arial"/>
      <charset val="1"/>
    </font>
    <font>
      <sz val="10"/>
      <color theme="1"/>
      <name val="Arial"/>
      <charset val="1"/>
    </font>
    <font>
      <b/>
      <sz val="11"/>
      <color rgb="FF000000"/>
      <name val="Arial"/>
      <charset val="1"/>
    </font>
    <font>
      <b/>
      <sz val="11"/>
      <name val="Arial"/>
      <charset val="1"/>
    </font>
    <font>
      <sz val="10"/>
      <name val="Arial"/>
      <family val="2"/>
    </font>
    <font>
      <b/>
      <sz val="14"/>
      <color rgb="FF1F3864"/>
      <name val="Arial"/>
      <charset val="1"/>
    </font>
    <font>
      <i/>
      <sz val="10"/>
      <color rgb="FF595959"/>
      <name val="Arial"/>
      <charset val="1"/>
    </font>
    <font>
      <b/>
      <sz val="12"/>
      <name val="Arial"/>
      <charset val="1"/>
    </font>
    <font>
      <sz val="10"/>
      <name val="Arial"/>
      <charset val="1"/>
    </font>
    <font>
      <b/>
      <sz val="14"/>
      <name val="Arial"/>
      <charset val="1"/>
    </font>
    <font>
      <i/>
      <sz val="9"/>
      <color rgb="FF7F7F7F"/>
      <name val="Arial"/>
      <charset val="1"/>
    </font>
  </fonts>
  <fills count="12">
    <fill>
      <patternFill patternType="none"/>
    </fill>
    <fill>
      <patternFill patternType="gray125"/>
    </fill>
    <fill>
      <patternFill patternType="solid">
        <fgColor theme="0"/>
        <bgColor rgb="FFFFFFCC"/>
      </patternFill>
    </fill>
    <fill>
      <patternFill patternType="solid">
        <fgColor rgb="FFFFFF99"/>
        <bgColor rgb="FFFFFFCC"/>
      </patternFill>
    </fill>
    <fill>
      <patternFill patternType="solid">
        <fgColor rgb="FFC0C0C0"/>
        <bgColor rgb="FFBFBFBF"/>
      </patternFill>
    </fill>
    <fill>
      <patternFill patternType="solid">
        <fgColor theme="0" tint="-0.249977111117893"/>
        <bgColor rgb="FFC0C0C0"/>
      </patternFill>
    </fill>
    <fill>
      <patternFill patternType="solid">
        <fgColor theme="0" tint="-0.14999847407452621"/>
        <bgColor rgb="FFF8CBAD"/>
      </patternFill>
    </fill>
    <fill>
      <patternFill patternType="solid">
        <fgColor theme="0" tint="-0.34998626667073579"/>
        <bgColor rgb="FF969696"/>
      </patternFill>
    </fill>
    <fill>
      <patternFill patternType="solid">
        <fgColor rgb="FF92D050"/>
        <bgColor rgb="FFA9D18E"/>
      </patternFill>
    </fill>
    <fill>
      <patternFill patternType="solid">
        <fgColor theme="9" tint="0.39979247413556324"/>
        <bgColor rgb="FF92D050"/>
      </patternFill>
    </fill>
    <fill>
      <patternFill patternType="solid">
        <fgColor theme="5" tint="0.59978026673177287"/>
        <bgColor rgb="FFD9D9D9"/>
      </patternFill>
    </fill>
    <fill>
      <patternFill patternType="solid">
        <fgColor rgb="FFFFFF00"/>
        <bgColor rgb="FFFFFF00"/>
      </patternFill>
    </fill>
  </fills>
  <borders count="71">
    <border>
      <left/>
      <right/>
      <top/>
      <bottom/>
      <diagonal/>
    </border>
    <border>
      <left style="thin">
        <color rgb="FF808080"/>
      </left>
      <right style="thin">
        <color rgb="FF808080"/>
      </right>
      <top style="thin">
        <color rgb="FF808080"/>
      </top>
      <bottom style="thin">
        <color rgb="FF969696"/>
      </bottom>
      <diagonal/>
    </border>
    <border>
      <left style="thin">
        <color rgb="FF969696"/>
      </left>
      <right style="thin">
        <color rgb="FF969696"/>
      </right>
      <top style="thin">
        <color rgb="FF969696"/>
      </top>
      <bottom style="thin">
        <color rgb="FF969696"/>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style="medium">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medium">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diagonal/>
    </border>
    <border>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thin">
        <color auto="1"/>
      </right>
      <top/>
      <bottom/>
      <diagonal/>
    </border>
    <border>
      <left style="thin">
        <color auto="1"/>
      </left>
      <right style="medium">
        <color auto="1"/>
      </right>
      <top style="thin">
        <color auto="1"/>
      </top>
      <bottom style="thin">
        <color auto="1"/>
      </bottom>
      <diagonal/>
    </border>
    <border>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medium">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style="medium">
        <color auto="1"/>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medium">
        <color auto="1"/>
      </right>
      <top/>
      <bottom style="medium">
        <color auto="1"/>
      </bottom>
      <diagonal/>
    </border>
    <border>
      <left style="thin">
        <color auto="1"/>
      </left>
      <right/>
      <top style="thin">
        <color auto="1"/>
      </top>
      <bottom/>
      <diagonal/>
    </border>
    <border>
      <left style="medium">
        <color auto="1"/>
      </left>
      <right style="thin">
        <color auto="1"/>
      </right>
      <top style="thin">
        <color auto="1"/>
      </top>
      <bottom/>
      <diagonal/>
    </border>
    <border>
      <left style="medium">
        <color auto="1"/>
      </left>
      <right/>
      <top style="thin">
        <color auto="1"/>
      </top>
      <bottom/>
      <diagonal/>
    </border>
    <border>
      <left style="thin">
        <color auto="1"/>
      </left>
      <right/>
      <top style="medium">
        <color auto="1"/>
      </top>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bottom style="medium">
        <color auto="1"/>
      </bottom>
      <diagonal/>
    </border>
    <border>
      <left style="medium">
        <color auto="1"/>
      </left>
      <right/>
      <top/>
      <bottom/>
      <diagonal/>
    </border>
    <border>
      <left/>
      <right style="medium">
        <color auto="1"/>
      </right>
      <top/>
      <bottom/>
      <diagonal/>
    </border>
    <border>
      <left style="medium">
        <color auto="1"/>
      </left>
      <right style="medium">
        <color auto="1"/>
      </right>
      <top/>
      <bottom style="thin">
        <color auto="1"/>
      </bottom>
      <diagonal/>
    </border>
    <border>
      <left style="thin">
        <color auto="1"/>
      </left>
      <right/>
      <top style="medium">
        <color auto="1"/>
      </top>
      <bottom style="medium">
        <color auto="1"/>
      </bottom>
      <diagonal/>
    </border>
    <border>
      <left style="thin">
        <color auto="1"/>
      </left>
      <right style="medium">
        <color auto="1"/>
      </right>
      <top/>
      <bottom/>
      <diagonal/>
    </border>
    <border>
      <left/>
      <right style="thin">
        <color auto="1"/>
      </right>
      <top style="thin">
        <color auto="1"/>
      </top>
      <bottom/>
      <diagonal/>
    </border>
    <border>
      <left style="thin">
        <color auto="1"/>
      </left>
      <right/>
      <top/>
      <bottom style="thin">
        <color auto="1"/>
      </bottom>
      <diagonal/>
    </border>
    <border>
      <left style="thin">
        <color rgb="FFBFBFBF"/>
      </left>
      <right style="thin">
        <color rgb="FFBFBFBF"/>
      </right>
      <top style="thin">
        <color rgb="FFBFBFBF"/>
      </top>
      <bottom style="thin">
        <color rgb="FFBFBFBF"/>
      </bottom>
      <diagonal/>
    </border>
  </borders>
  <cellStyleXfs count="5">
    <xf numFmtId="0" fontId="0" fillId="0" borderId="0"/>
    <xf numFmtId="164" fontId="1" fillId="0" borderId="0"/>
    <xf numFmtId="165" fontId="2" fillId="0" borderId="0"/>
    <xf numFmtId="0" fontId="3" fillId="0" borderId="0"/>
    <xf numFmtId="0" fontId="4" fillId="0" borderId="0"/>
  </cellStyleXfs>
  <cellXfs count="474">
    <xf numFmtId="0" fontId="0" fillId="0" borderId="0" xfId="0"/>
    <xf numFmtId="0" fontId="16" fillId="6" borderId="14" xfId="0" applyFont="1" applyFill="1" applyBorder="1" applyAlignment="1">
      <alignment horizontal="center"/>
    </xf>
    <xf numFmtId="0" fontId="19" fillId="2" borderId="7" xfId="0" applyFont="1" applyFill="1" applyBorder="1" applyAlignment="1">
      <alignment horizontal="center"/>
    </xf>
    <xf numFmtId="0" fontId="19" fillId="2" borderId="0" xfId="0" applyFont="1" applyFill="1" applyBorder="1" applyAlignment="1">
      <alignment horizontal="center"/>
    </xf>
    <xf numFmtId="0" fontId="19" fillId="0" borderId="0" xfId="0" applyFont="1" applyBorder="1" applyAlignment="1">
      <alignment horizontal="center"/>
    </xf>
    <xf numFmtId="0" fontId="15" fillId="0" borderId="3" xfId="0" applyFont="1" applyBorder="1" applyAlignment="1">
      <alignment horizontal="center" vertical="center" wrapText="1"/>
    </xf>
    <xf numFmtId="0" fontId="15" fillId="5" borderId="3" xfId="0" applyFont="1" applyFill="1" applyBorder="1" applyAlignment="1">
      <alignment horizontal="center" vertical="center" wrapText="1"/>
    </xf>
    <xf numFmtId="0" fontId="15" fillId="4" borderId="3" xfId="0" applyFont="1" applyFill="1" applyBorder="1" applyAlignment="1">
      <alignment horizontal="center" vertical="center"/>
    </xf>
    <xf numFmtId="0" fontId="15" fillId="4" borderId="3" xfId="0" applyFont="1" applyFill="1" applyBorder="1" applyAlignment="1">
      <alignment horizontal="left" vertical="center"/>
    </xf>
    <xf numFmtId="0" fontId="15" fillId="4" borderId="3" xfId="0" applyFont="1" applyFill="1" applyBorder="1" applyAlignment="1">
      <alignment horizontal="center" vertical="center" wrapText="1"/>
    </xf>
    <xf numFmtId="0" fontId="2" fillId="0" borderId="3" xfId="0" applyFont="1" applyBorder="1" applyAlignment="1">
      <alignment horizontal="left" vertical="top" wrapText="1"/>
    </xf>
    <xf numFmtId="0" fontId="2" fillId="3" borderId="2" xfId="0" applyFont="1" applyFill="1" applyBorder="1" applyAlignment="1" applyProtection="1">
      <alignment horizontal="left"/>
      <protection locked="0"/>
    </xf>
    <xf numFmtId="0" fontId="8" fillId="3" borderId="1" xfId="0" applyFont="1" applyFill="1" applyBorder="1" applyAlignment="1" applyProtection="1">
      <alignment horizontal="left" vertical="center" wrapText="1"/>
      <protection locked="0"/>
    </xf>
    <xf numFmtId="0" fontId="7" fillId="2" borderId="0" xfId="0" applyFont="1" applyFill="1" applyBorder="1" applyAlignment="1">
      <alignment horizontal="left" vertical="center"/>
    </xf>
    <xf numFmtId="0" fontId="6" fillId="2" borderId="0" xfId="0" applyFont="1" applyFill="1" applyBorder="1" applyAlignment="1">
      <alignment horizontal="left" vertical="center"/>
    </xf>
    <xf numFmtId="0" fontId="3" fillId="2" borderId="0" xfId="0" applyFont="1" applyFill="1" applyAlignment="1" applyProtection="1">
      <protection hidden="1"/>
    </xf>
    <xf numFmtId="0" fontId="5" fillId="2" borderId="0" xfId="0" applyFont="1" applyFill="1" applyAlignment="1" applyProtection="1">
      <protection hidden="1"/>
    </xf>
    <xf numFmtId="0" fontId="6" fillId="2" borderId="0" xfId="0" applyFont="1" applyFill="1" applyAlignment="1">
      <alignment vertical="center"/>
    </xf>
    <xf numFmtId="0" fontId="7" fillId="2" borderId="0" xfId="0" applyFont="1" applyFill="1" applyAlignment="1">
      <alignment vertical="center"/>
    </xf>
    <xf numFmtId="0" fontId="2" fillId="2" borderId="0" xfId="0" applyFont="1" applyFill="1" applyAlignment="1">
      <alignment vertical="center" wrapText="1"/>
    </xf>
    <xf numFmtId="0" fontId="2" fillId="2" borderId="0" xfId="0" applyFont="1" applyFill="1" applyAlignment="1"/>
    <xf numFmtId="49" fontId="2" fillId="2" borderId="0" xfId="0" applyNumberFormat="1" applyFont="1" applyFill="1" applyAlignment="1">
      <alignment horizontal="left"/>
    </xf>
    <xf numFmtId="165" fontId="2" fillId="2" borderId="0" xfId="0" applyNumberFormat="1" applyFont="1" applyFill="1" applyAlignment="1">
      <alignment horizontal="center"/>
    </xf>
    <xf numFmtId="0" fontId="2" fillId="2" borderId="0" xfId="0" applyFont="1" applyFill="1" applyAlignment="1">
      <alignment wrapText="1"/>
    </xf>
    <xf numFmtId="166" fontId="9" fillId="0" borderId="0" xfId="0" applyNumberFormat="1" applyFont="1" applyAlignment="1"/>
    <xf numFmtId="0" fontId="10" fillId="0" borderId="0" xfId="0" applyFont="1" applyAlignment="1"/>
    <xf numFmtId="49" fontId="11" fillId="0" borderId="0" xfId="0" applyNumberFormat="1" applyFont="1" applyAlignment="1">
      <alignment horizontal="center" vertical="center"/>
    </xf>
    <xf numFmtId="0" fontId="12" fillId="2" borderId="0" xfId="0" applyFont="1" applyFill="1" applyAlignment="1"/>
    <xf numFmtId="0" fontId="13" fillId="2" borderId="0" xfId="0" applyFont="1" applyFill="1" applyAlignment="1"/>
    <xf numFmtId="0" fontId="5" fillId="2" borderId="0" xfId="0" applyFont="1" applyFill="1" applyAlignment="1"/>
    <xf numFmtId="0" fontId="14" fillId="2" borderId="0" xfId="0" applyFont="1" applyFill="1" applyAlignment="1"/>
    <xf numFmtId="0" fontId="0" fillId="2" borderId="0" xfId="0" applyFill="1" applyAlignment="1"/>
    <xf numFmtId="166" fontId="9" fillId="0" borderId="4" xfId="0" applyNumberFormat="1" applyFont="1" applyBorder="1" applyAlignment="1"/>
    <xf numFmtId="166" fontId="9" fillId="0" borderId="4" xfId="0" applyNumberFormat="1" applyFont="1" applyBorder="1" applyAlignment="1">
      <alignment horizontal="left"/>
    </xf>
    <xf numFmtId="0" fontId="0" fillId="0" borderId="0" xfId="0" applyAlignment="1">
      <alignment horizontal="center"/>
    </xf>
    <xf numFmtId="0" fontId="0" fillId="0" borderId="0" xfId="0" applyAlignment="1"/>
    <xf numFmtId="0" fontId="0" fillId="0" borderId="0" xfId="0" applyAlignment="1">
      <alignment horizontal="center" vertical="center"/>
    </xf>
    <xf numFmtId="0" fontId="15" fillId="4" borderId="3" xfId="0" applyFont="1" applyFill="1" applyBorder="1" applyAlignment="1">
      <alignment horizontal="center" vertical="center"/>
    </xf>
    <xf numFmtId="0" fontId="15" fillId="0" borderId="3" xfId="0" applyFont="1" applyBorder="1" applyAlignment="1">
      <alignment horizontal="center" vertical="center"/>
    </xf>
    <xf numFmtId="49" fontId="15" fillId="6" borderId="3" xfId="0" applyNumberFormat="1" applyFont="1" applyFill="1" applyBorder="1" applyAlignment="1">
      <alignment horizontal="center" vertical="center" wrapText="1"/>
    </xf>
    <xf numFmtId="49" fontId="16" fillId="6" borderId="5" xfId="0" applyNumberFormat="1" applyFont="1" applyFill="1" applyBorder="1" applyAlignment="1">
      <alignment horizontal="left" vertical="center" wrapText="1"/>
    </xf>
    <xf numFmtId="0" fontId="15" fillId="6" borderId="3" xfId="0" applyFont="1" applyFill="1" applyBorder="1" applyAlignment="1">
      <alignment horizontal="center" vertical="center" wrapText="1"/>
    </xf>
    <xf numFmtId="49" fontId="15" fillId="0" borderId="3" xfId="0" applyNumberFormat="1" applyFont="1" applyBorder="1" applyAlignment="1">
      <alignment horizontal="center" vertical="center" wrapText="1"/>
    </xf>
    <xf numFmtId="49" fontId="17" fillId="0" borderId="3" xfId="0" applyNumberFormat="1" applyFont="1" applyBorder="1" applyAlignment="1">
      <alignment horizontal="left" vertical="center" wrapText="1"/>
    </xf>
    <xf numFmtId="0" fontId="5" fillId="3" borderId="3" xfId="0" applyFont="1" applyFill="1" applyBorder="1" applyAlignment="1" applyProtection="1">
      <alignment horizontal="center" vertical="center" wrapText="1"/>
      <protection locked="0"/>
    </xf>
    <xf numFmtId="0" fontId="5" fillId="0" borderId="3" xfId="0" applyFont="1" applyBorder="1" applyAlignment="1">
      <alignment horizontal="center" vertical="center" wrapText="1"/>
    </xf>
    <xf numFmtId="0" fontId="5" fillId="7" borderId="3" xfId="0" applyFont="1" applyFill="1" applyBorder="1" applyAlignment="1">
      <alignment horizontal="center" vertical="center" wrapText="1"/>
    </xf>
    <xf numFmtId="0" fontId="5" fillId="0" borderId="3" xfId="0" applyFont="1" applyBorder="1" applyAlignment="1">
      <alignment vertical="center" wrapText="1"/>
    </xf>
    <xf numFmtId="0" fontId="0" fillId="0" borderId="3" xfId="0" applyBorder="1" applyAlignment="1">
      <alignment horizontal="center" vertical="center"/>
    </xf>
    <xf numFmtId="0" fontId="5" fillId="7" borderId="3" xfId="0" applyFont="1" applyFill="1" applyBorder="1" applyAlignment="1">
      <alignment horizontal="left" vertical="center" wrapText="1"/>
    </xf>
    <xf numFmtId="49" fontId="5" fillId="0" borderId="3" xfId="0" applyNumberFormat="1" applyFont="1" applyBorder="1" applyAlignment="1">
      <alignment horizontal="left" vertical="center" wrapText="1"/>
    </xf>
    <xf numFmtId="49" fontId="17" fillId="0" borderId="5" xfId="0" applyNumberFormat="1" applyFont="1" applyBorder="1" applyAlignment="1">
      <alignment horizontal="left" vertical="center" wrapText="1"/>
    </xf>
    <xf numFmtId="49" fontId="17" fillId="3" borderId="5" xfId="0" applyNumberFormat="1" applyFont="1" applyFill="1" applyBorder="1" applyAlignment="1" applyProtection="1">
      <alignment horizontal="left" vertical="center" wrapText="1"/>
      <protection locked="0"/>
    </xf>
    <xf numFmtId="0" fontId="5" fillId="0" borderId="3" xfId="0" applyFont="1" applyBorder="1" applyAlignment="1">
      <alignment horizontal="left" vertical="center" wrapText="1"/>
    </xf>
    <xf numFmtId="49" fontId="15" fillId="7" borderId="3" xfId="0" applyNumberFormat="1" applyFont="1" applyFill="1" applyBorder="1" applyAlignment="1">
      <alignment horizontal="center" vertical="center" wrapText="1"/>
    </xf>
    <xf numFmtId="0" fontId="18" fillId="7" borderId="0" xfId="0" applyFont="1" applyFill="1" applyAlignment="1">
      <alignment horizontal="left"/>
    </xf>
    <xf numFmtId="0" fontId="0" fillId="7" borderId="3" xfId="0" applyFill="1" applyBorder="1" applyAlignment="1">
      <alignment horizontal="center" vertical="center"/>
    </xf>
    <xf numFmtId="0" fontId="18" fillId="7" borderId="3" xfId="0" applyFont="1" applyFill="1" applyBorder="1" applyAlignment="1">
      <alignment horizontal="left"/>
    </xf>
    <xf numFmtId="49" fontId="5" fillId="0" borderId="5" xfId="0" applyNumberFormat="1" applyFont="1" applyBorder="1" applyAlignment="1">
      <alignment horizontal="left" vertical="center" wrapText="1"/>
    </xf>
    <xf numFmtId="49" fontId="5" fillId="3" borderId="5" xfId="0" applyNumberFormat="1" applyFont="1" applyFill="1" applyBorder="1" applyAlignment="1" applyProtection="1">
      <alignment horizontal="left" vertical="center" wrapText="1"/>
      <protection locked="0"/>
    </xf>
    <xf numFmtId="49" fontId="18" fillId="7" borderId="5" xfId="0" applyNumberFormat="1" applyFont="1" applyFill="1" applyBorder="1" applyAlignment="1">
      <alignment horizontal="left" vertical="center" wrapText="1"/>
    </xf>
    <xf numFmtId="0" fontId="5" fillId="0" borderId="3" xfId="0" applyFont="1" applyBorder="1" applyAlignment="1">
      <alignment horizontal="center" vertical="center" wrapText="1"/>
    </xf>
    <xf numFmtId="49" fontId="15" fillId="2" borderId="3" xfId="0" applyNumberFormat="1" applyFont="1" applyFill="1" applyBorder="1" applyAlignment="1">
      <alignment horizontal="center" vertical="center" wrapText="1"/>
    </xf>
    <xf numFmtId="0" fontId="0" fillId="0" borderId="0" xfId="0" applyAlignment="1" applyProtection="1">
      <protection hidden="1"/>
    </xf>
    <xf numFmtId="0" fontId="0" fillId="0" borderId="6" xfId="0" applyBorder="1" applyAlignment="1"/>
    <xf numFmtId="0" fontId="0" fillId="0" borderId="7" xfId="0" applyFont="1" applyBorder="1" applyAlignment="1">
      <alignment horizontal="right"/>
    </xf>
    <xf numFmtId="0" fontId="0" fillId="8" borderId="8" xfId="0" applyFill="1" applyBorder="1" applyAlignment="1">
      <alignment horizontal="center"/>
    </xf>
    <xf numFmtId="0" fontId="0" fillId="2" borderId="0" xfId="0" applyFill="1" applyAlignment="1">
      <alignment horizontal="right"/>
    </xf>
    <xf numFmtId="0" fontId="19" fillId="2" borderId="0" xfId="0" applyFont="1" applyFill="1" applyAlignment="1"/>
    <xf numFmtId="0" fontId="19" fillId="2" borderId="0" xfId="0" applyFont="1" applyFill="1" applyAlignment="1">
      <alignment horizontal="center"/>
    </xf>
    <xf numFmtId="0" fontId="0" fillId="2" borderId="0" xfId="0" applyFill="1" applyAlignment="1">
      <alignment horizontal="left"/>
    </xf>
    <xf numFmtId="0" fontId="0" fillId="2" borderId="0" xfId="0" applyFill="1" applyAlignment="1">
      <alignment horizontal="center"/>
    </xf>
    <xf numFmtId="0" fontId="15" fillId="7" borderId="3" xfId="0" applyFont="1" applyFill="1" applyBorder="1" applyAlignment="1">
      <alignment horizontal="center" vertical="center" wrapText="1"/>
    </xf>
    <xf numFmtId="0" fontId="15" fillId="7" borderId="3" xfId="0" applyFont="1" applyFill="1" applyBorder="1" applyAlignment="1">
      <alignment horizontal="left" vertical="center" wrapText="1"/>
    </xf>
    <xf numFmtId="0" fontId="20" fillId="0" borderId="9" xfId="0" applyFont="1" applyBorder="1" applyAlignment="1">
      <alignment vertical="center" wrapText="1"/>
    </xf>
    <xf numFmtId="0" fontId="20" fillId="0" borderId="3" xfId="0" applyFont="1" applyBorder="1" applyAlignment="1">
      <alignment vertical="center" wrapText="1"/>
    </xf>
    <xf numFmtId="0" fontId="20" fillId="0" borderId="10" xfId="0" applyFont="1" applyBorder="1" applyAlignment="1">
      <alignment vertical="center" wrapText="1"/>
    </xf>
    <xf numFmtId="0" fontId="20" fillId="0" borderId="11" xfId="0" applyFont="1" applyBorder="1" applyAlignment="1">
      <alignment vertical="center" wrapText="1"/>
    </xf>
    <xf numFmtId="49" fontId="17" fillId="0" borderId="3" xfId="0" applyNumberFormat="1" applyFont="1" applyBorder="1" applyAlignment="1">
      <alignment horizontal="justify" vertical="center" wrapText="1"/>
    </xf>
    <xf numFmtId="0" fontId="20" fillId="0" borderId="0" xfId="0" applyFont="1" applyAlignment="1">
      <alignment vertical="center" wrapText="1"/>
    </xf>
    <xf numFmtId="0" fontId="20" fillId="0" borderId="5" xfId="0" applyFont="1" applyBorder="1" applyAlignment="1">
      <alignment vertical="center" wrapText="1"/>
    </xf>
    <xf numFmtId="49" fontId="17" fillId="0" borderId="5" xfId="0" applyNumberFormat="1" applyFont="1" applyBorder="1" applyAlignment="1">
      <alignment vertical="center" wrapText="1"/>
    </xf>
    <xf numFmtId="0" fontId="5" fillId="3" borderId="9" xfId="0" applyFont="1" applyFill="1" applyBorder="1" applyAlignment="1" applyProtection="1">
      <alignment horizontal="center" vertical="center" wrapText="1"/>
      <protection locked="0"/>
    </xf>
    <xf numFmtId="49" fontId="17" fillId="2" borderId="12" xfId="0" applyNumberFormat="1" applyFont="1" applyFill="1" applyBorder="1" applyAlignment="1">
      <alignment horizontal="left" vertical="center" wrapText="1"/>
    </xf>
    <xf numFmtId="49" fontId="17" fillId="2" borderId="0" xfId="0" applyNumberFormat="1" applyFont="1" applyFill="1" applyAlignment="1">
      <alignment horizontal="left" vertical="center" wrapText="1"/>
    </xf>
    <xf numFmtId="0" fontId="19" fillId="2" borderId="6" xfId="0" applyFont="1" applyFill="1" applyBorder="1" applyAlignment="1"/>
    <xf numFmtId="0" fontId="0" fillId="2" borderId="13" xfId="0" applyFont="1" applyFill="1" applyBorder="1" applyAlignment="1">
      <alignment horizontal="right"/>
    </xf>
    <xf numFmtId="0" fontId="21" fillId="2" borderId="0" xfId="0" applyFont="1" applyFill="1" applyAlignment="1">
      <alignment horizontal="left" vertical="center" wrapText="1"/>
    </xf>
    <xf numFmtId="0" fontId="22" fillId="2" borderId="0" xfId="0" applyFont="1" applyFill="1" applyAlignment="1">
      <alignment wrapText="1"/>
    </xf>
    <xf numFmtId="0" fontId="21" fillId="2" borderId="0" xfId="0" applyFont="1" applyFill="1" applyAlignment="1">
      <alignment horizontal="center" vertical="center" wrapText="1"/>
    </xf>
    <xf numFmtId="0" fontId="22" fillId="2" borderId="0" xfId="0" applyFont="1" applyFill="1" applyAlignment="1">
      <alignment vertical="center" wrapText="1"/>
    </xf>
    <xf numFmtId="49" fontId="16" fillId="2" borderId="0" xfId="0" applyNumberFormat="1" applyFont="1" applyFill="1" applyAlignment="1">
      <alignment horizontal="left" vertical="center" wrapText="1"/>
    </xf>
    <xf numFmtId="49" fontId="18" fillId="2" borderId="0" xfId="0" applyNumberFormat="1" applyFont="1" applyFill="1" applyAlignment="1">
      <alignment horizontal="left" vertical="center" wrapText="1"/>
    </xf>
    <xf numFmtId="49" fontId="5" fillId="2" borderId="0" xfId="0" applyNumberFormat="1" applyFont="1" applyFill="1" applyAlignment="1">
      <alignment horizontal="left" vertical="center" wrapText="1"/>
    </xf>
    <xf numFmtId="0" fontId="22" fillId="2" borderId="0" xfId="0" applyFont="1" applyFill="1" applyAlignment="1">
      <alignment horizontal="left" wrapText="1"/>
    </xf>
    <xf numFmtId="0" fontId="22" fillId="2" borderId="0" xfId="0" applyFont="1" applyFill="1" applyAlignment="1">
      <alignment horizontal="left" vertical="center" wrapText="1"/>
    </xf>
    <xf numFmtId="0" fontId="0" fillId="2" borderId="0" xfId="0" applyFill="1" applyAlignment="1">
      <alignment horizontal="left" wrapText="1"/>
    </xf>
    <xf numFmtId="49" fontId="0" fillId="2" borderId="0" xfId="0" applyNumberFormat="1" applyFill="1" applyAlignment="1"/>
    <xf numFmtId="1" fontId="5" fillId="0" borderId="3" xfId="0" applyNumberFormat="1" applyFont="1" applyBorder="1" applyAlignment="1">
      <alignment horizontal="center" vertical="center" wrapText="1"/>
    </xf>
    <xf numFmtId="49" fontId="17" fillId="2" borderId="3" xfId="0" applyNumberFormat="1" applyFont="1" applyFill="1" applyBorder="1" applyAlignment="1">
      <alignment horizontal="justify" vertical="center" wrapText="1"/>
    </xf>
    <xf numFmtId="49" fontId="17" fillId="3" borderId="3" xfId="0" applyNumberFormat="1" applyFont="1" applyFill="1" applyBorder="1" applyAlignment="1" applyProtection="1">
      <alignment horizontal="center" vertical="center" wrapText="1"/>
      <protection locked="0"/>
    </xf>
    <xf numFmtId="49" fontId="17" fillId="0" borderId="3" xfId="0" applyNumberFormat="1" applyFont="1" applyBorder="1" applyAlignment="1">
      <alignment horizontal="center" vertical="center" wrapText="1"/>
    </xf>
    <xf numFmtId="1" fontId="17" fillId="0" borderId="3" xfId="0" applyNumberFormat="1" applyFont="1" applyBorder="1" applyAlignment="1">
      <alignment horizontal="center" vertical="center" wrapText="1"/>
    </xf>
    <xf numFmtId="0" fontId="17" fillId="0" borderId="3" xfId="0" applyFont="1" applyBorder="1" applyAlignment="1">
      <alignment horizontal="center" vertical="center" wrapText="1"/>
    </xf>
    <xf numFmtId="49" fontId="5" fillId="0" borderId="3" xfId="0" applyNumberFormat="1" applyFont="1" applyBorder="1" applyAlignment="1">
      <alignment horizontal="center" vertical="center" wrapText="1"/>
    </xf>
    <xf numFmtId="0" fontId="17" fillId="2" borderId="3" xfId="0" applyFont="1" applyFill="1" applyBorder="1" applyAlignment="1">
      <alignment horizontal="center" vertical="center" wrapText="1"/>
    </xf>
    <xf numFmtId="49" fontId="17" fillId="7" borderId="3" xfId="0" applyNumberFormat="1" applyFont="1" applyFill="1" applyBorder="1" applyAlignment="1">
      <alignment horizontal="center" vertical="center" wrapText="1"/>
    </xf>
    <xf numFmtId="1" fontId="17" fillId="7" borderId="3" xfId="0" applyNumberFormat="1" applyFont="1" applyFill="1" applyBorder="1" applyAlignment="1">
      <alignment horizontal="center" vertical="center" wrapText="1"/>
    </xf>
    <xf numFmtId="0" fontId="17" fillId="7" borderId="3" xfId="0" applyFont="1" applyFill="1" applyBorder="1" applyAlignment="1">
      <alignment horizontal="center" vertical="center" wrapText="1"/>
    </xf>
    <xf numFmtId="49" fontId="17" fillId="7" borderId="3" xfId="0" applyNumberFormat="1" applyFont="1" applyFill="1" applyBorder="1" applyAlignment="1">
      <alignment horizontal="justify" vertical="center" wrapText="1"/>
    </xf>
    <xf numFmtId="49" fontId="0" fillId="9" borderId="8" xfId="0" applyNumberFormat="1" applyFill="1" applyBorder="1" applyAlignment="1">
      <alignment horizontal="center"/>
    </xf>
    <xf numFmtId="0" fontId="18" fillId="2" borderId="0" xfId="0" applyFont="1" applyFill="1" applyAlignment="1">
      <alignment horizontal="left"/>
    </xf>
    <xf numFmtId="1" fontId="0" fillId="2" borderId="0" xfId="0" applyNumberFormat="1" applyFill="1" applyAlignment="1"/>
    <xf numFmtId="0" fontId="17" fillId="0" borderId="3" xfId="0" applyFont="1" applyBorder="1" applyAlignment="1">
      <alignment horizontal="justify" vertical="center" wrapText="1"/>
    </xf>
    <xf numFmtId="49" fontId="17" fillId="0" borderId="5" xfId="0" applyNumberFormat="1" applyFont="1" applyBorder="1" applyAlignment="1">
      <alignment horizontal="justify" vertical="center" wrapText="1"/>
    </xf>
    <xf numFmtId="1" fontId="0" fillId="9" borderId="8" xfId="0" applyNumberFormat="1" applyFill="1" applyBorder="1" applyAlignment="1">
      <alignment horizontal="center"/>
    </xf>
    <xf numFmtId="49" fontId="5" fillId="0" borderId="3" xfId="0" applyNumberFormat="1" applyFont="1" applyBorder="1" applyAlignment="1">
      <alignment horizontal="justify" vertical="center" wrapText="1"/>
    </xf>
    <xf numFmtId="49" fontId="17" fillId="3" borderId="3" xfId="0" applyNumberFormat="1" applyFont="1" applyFill="1" applyBorder="1" applyAlignment="1" applyProtection="1">
      <alignment horizontal="justify" vertical="center" wrapText="1"/>
      <protection locked="0"/>
    </xf>
    <xf numFmtId="0" fontId="5" fillId="2" borderId="0" xfId="0" applyFont="1" applyFill="1" applyAlignment="1">
      <alignment horizontal="center" vertical="center" wrapText="1"/>
    </xf>
    <xf numFmtId="49" fontId="5" fillId="7" borderId="3" xfId="0" applyNumberFormat="1" applyFont="1" applyFill="1" applyBorder="1" applyAlignment="1">
      <alignment horizontal="center" vertical="center" wrapText="1"/>
    </xf>
    <xf numFmtId="0" fontId="10" fillId="2" borderId="0" xfId="0" applyFont="1" applyFill="1" applyAlignment="1"/>
    <xf numFmtId="0" fontId="23" fillId="2" borderId="0" xfId="0" applyFont="1" applyFill="1" applyAlignment="1"/>
    <xf numFmtId="0" fontId="10" fillId="2" borderId="0" xfId="0" applyFont="1" applyFill="1" applyAlignment="1">
      <alignment horizontal="center" vertical="center"/>
    </xf>
    <xf numFmtId="0" fontId="16" fillId="6" borderId="14" xfId="0" applyFont="1" applyFill="1" applyBorder="1" applyAlignment="1">
      <alignment vertical="top"/>
    </xf>
    <xf numFmtId="0" fontId="16" fillId="6" borderId="15" xfId="0" applyFont="1" applyFill="1" applyBorder="1" applyAlignment="1">
      <alignment vertical="top"/>
    </xf>
    <xf numFmtId="0" fontId="16" fillId="6" borderId="17" xfId="0" applyFont="1" applyFill="1" applyBorder="1" applyAlignment="1">
      <alignment vertical="center"/>
    </xf>
    <xf numFmtId="0" fontId="16" fillId="6" borderId="18" xfId="0" applyFont="1" applyFill="1" applyBorder="1" applyAlignment="1">
      <alignment vertical="top"/>
    </xf>
    <xf numFmtId="0" fontId="16" fillId="6" borderId="19" xfId="0" applyFont="1" applyFill="1" applyBorder="1" applyAlignment="1">
      <alignment horizontal="center" vertical="center"/>
    </xf>
    <xf numFmtId="0" fontId="16" fillId="6" borderId="20" xfId="0" applyFont="1" applyFill="1" applyBorder="1" applyAlignment="1">
      <alignment horizontal="center" vertical="center"/>
    </xf>
    <xf numFmtId="0" fontId="11" fillId="6" borderId="21" xfId="0" applyFont="1" applyFill="1" applyBorder="1" applyAlignment="1">
      <alignment vertical="top"/>
    </xf>
    <xf numFmtId="0" fontId="11" fillId="6" borderId="22" xfId="0" applyFont="1" applyFill="1" applyBorder="1" applyAlignment="1"/>
    <xf numFmtId="0" fontId="10" fillId="6" borderId="25" xfId="0" applyFont="1" applyFill="1" applyBorder="1" applyAlignment="1"/>
    <xf numFmtId="0" fontId="10" fillId="2" borderId="0" xfId="0" applyFont="1" applyFill="1" applyAlignment="1">
      <alignment wrapText="1"/>
    </xf>
    <xf numFmtId="0" fontId="10" fillId="2" borderId="4" xfId="0" applyFont="1" applyFill="1" applyBorder="1" applyAlignment="1">
      <alignment wrapText="1"/>
    </xf>
    <xf numFmtId="0" fontId="11" fillId="6" borderId="26" xfId="0" applyFont="1" applyFill="1" applyBorder="1" applyAlignment="1"/>
    <xf numFmtId="0" fontId="10" fillId="0" borderId="3" xfId="0" applyFont="1" applyBorder="1" applyAlignment="1">
      <alignment horizontal="center"/>
    </xf>
    <xf numFmtId="0" fontId="10" fillId="2" borderId="4" xfId="0" applyFont="1" applyFill="1" applyBorder="1" applyAlignment="1">
      <alignment horizontal="left" vertical="top" wrapText="1"/>
    </xf>
    <xf numFmtId="0" fontId="11" fillId="6" borderId="9" xfId="0" applyFont="1" applyFill="1" applyBorder="1" applyAlignment="1"/>
    <xf numFmtId="0" fontId="10" fillId="0" borderId="28" xfId="0" applyFont="1" applyBorder="1" applyAlignment="1">
      <alignment horizontal="left" vertical="top" wrapText="1"/>
    </xf>
    <xf numFmtId="0" fontId="11" fillId="6" borderId="9" xfId="0" applyFont="1" applyFill="1" applyBorder="1" applyAlignment="1">
      <alignment horizontal="left" vertical="top" wrapText="1"/>
    </xf>
    <xf numFmtId="0" fontId="10" fillId="0" borderId="9" xfId="0" applyFont="1" applyBorder="1" applyAlignment="1">
      <alignment horizontal="center"/>
    </xf>
    <xf numFmtId="0" fontId="24" fillId="2" borderId="9" xfId="0" applyFont="1" applyFill="1" applyBorder="1" applyAlignment="1">
      <alignment horizontal="center"/>
    </xf>
    <xf numFmtId="0" fontId="24" fillId="9" borderId="29" xfId="0" applyFont="1" applyFill="1" applyBorder="1" applyAlignment="1">
      <alignment horizontal="center"/>
    </xf>
    <xf numFmtId="0" fontId="10" fillId="6" borderId="30" xfId="0" applyFont="1" applyFill="1" applyBorder="1" applyAlignment="1"/>
    <xf numFmtId="0" fontId="10" fillId="0" borderId="31" xfId="0" applyFont="1" applyBorder="1" applyAlignment="1">
      <alignment horizontal="left" wrapText="1"/>
    </xf>
    <xf numFmtId="0" fontId="10" fillId="0" borderId="32" xfId="0" applyFont="1" applyBorder="1" applyAlignment="1">
      <alignment horizontal="center"/>
    </xf>
    <xf numFmtId="0" fontId="24" fillId="2" borderId="32" xfId="0" applyFont="1" applyFill="1" applyBorder="1" applyAlignment="1">
      <alignment horizontal="center"/>
    </xf>
    <xf numFmtId="0" fontId="24" fillId="9" borderId="33" xfId="0" applyFont="1" applyFill="1" applyBorder="1" applyAlignment="1">
      <alignment horizontal="center"/>
    </xf>
    <xf numFmtId="0" fontId="11" fillId="6" borderId="21" xfId="0" applyFont="1" applyFill="1" applyBorder="1" applyAlignment="1"/>
    <xf numFmtId="0" fontId="11" fillId="6" borderId="34" xfId="0" applyFont="1" applyFill="1" applyBorder="1" applyAlignment="1"/>
    <xf numFmtId="0" fontId="10" fillId="2" borderId="32" xfId="0" applyFont="1" applyFill="1" applyBorder="1" applyAlignment="1">
      <alignment horizontal="left" vertical="top" wrapText="1"/>
    </xf>
    <xf numFmtId="0" fontId="11" fillId="6" borderId="25" xfId="0" applyFont="1" applyFill="1" applyBorder="1" applyAlignment="1"/>
    <xf numFmtId="0" fontId="11" fillId="6" borderId="10" xfId="0" applyFont="1" applyFill="1" applyBorder="1" applyAlignment="1"/>
    <xf numFmtId="0" fontId="10" fillId="2" borderId="11" xfId="0" applyFont="1" applyFill="1" applyBorder="1" applyAlignment="1">
      <alignment vertical="top" wrapText="1"/>
    </xf>
    <xf numFmtId="0" fontId="10" fillId="2" borderId="32" xfId="0" applyFont="1" applyFill="1" applyBorder="1" applyAlignment="1">
      <alignment wrapText="1"/>
    </xf>
    <xf numFmtId="0" fontId="10" fillId="8" borderId="33" xfId="0" applyFont="1" applyFill="1" applyBorder="1" applyAlignment="1">
      <alignment horizontal="center"/>
    </xf>
    <xf numFmtId="0" fontId="25" fillId="2" borderId="37" xfId="0" applyFont="1" applyFill="1" applyBorder="1" applyAlignment="1">
      <alignment horizontal="center" vertical="center"/>
    </xf>
    <xf numFmtId="0" fontId="1" fillId="2" borderId="38" xfId="0" applyFont="1" applyFill="1" applyBorder="1" applyAlignment="1"/>
    <xf numFmtId="0" fontId="1" fillId="2" borderId="39" xfId="0" applyFont="1" applyFill="1" applyBorder="1" applyAlignment="1"/>
    <xf numFmtId="0" fontId="1" fillId="3" borderId="40" xfId="0" applyFont="1" applyFill="1" applyBorder="1" applyAlignment="1" applyProtection="1">
      <alignment horizontal="center"/>
      <protection locked="0"/>
    </xf>
    <xf numFmtId="0" fontId="1" fillId="2" borderId="41" xfId="0" applyFont="1" applyFill="1" applyBorder="1" applyAlignment="1"/>
    <xf numFmtId="0" fontId="1" fillId="2" borderId="42" xfId="0" applyFont="1" applyFill="1" applyBorder="1" applyAlignment="1"/>
    <xf numFmtId="0" fontId="1" fillId="5" borderId="40" xfId="0" applyFont="1" applyFill="1" applyBorder="1" applyAlignment="1">
      <alignment horizontal="center"/>
    </xf>
    <xf numFmtId="0" fontId="1" fillId="9" borderId="40" xfId="0" applyFont="1" applyFill="1" applyBorder="1" applyAlignment="1">
      <alignment horizontal="center"/>
    </xf>
    <xf numFmtId="0" fontId="1" fillId="2" borderId="12" xfId="0" applyFont="1" applyFill="1" applyBorder="1" applyAlignment="1"/>
    <xf numFmtId="0" fontId="1" fillId="2" borderId="43" xfId="0" applyFont="1" applyFill="1" applyBorder="1" applyAlignment="1"/>
    <xf numFmtId="0" fontId="10" fillId="2" borderId="0" xfId="0" applyFont="1" applyFill="1" applyAlignment="1">
      <alignment vertical="center"/>
    </xf>
    <xf numFmtId="0" fontId="10" fillId="2" borderId="0" xfId="0" applyFont="1" applyFill="1" applyAlignment="1">
      <alignment vertical="center" wrapText="1"/>
    </xf>
    <xf numFmtId="0" fontId="10" fillId="10" borderId="44" xfId="0" applyFont="1" applyFill="1" applyBorder="1" applyAlignment="1"/>
    <xf numFmtId="0" fontId="3" fillId="2" borderId="45" xfId="0" applyFont="1" applyFill="1" applyBorder="1" applyAlignment="1"/>
    <xf numFmtId="0" fontId="10" fillId="2" borderId="20" xfId="0" applyFont="1" applyFill="1" applyBorder="1" applyAlignment="1"/>
    <xf numFmtId="0" fontId="10" fillId="2" borderId="46" xfId="0" applyFont="1" applyFill="1" applyBorder="1" applyAlignment="1"/>
    <xf numFmtId="0" fontId="10" fillId="2" borderId="47" xfId="0" applyFont="1" applyFill="1" applyBorder="1" applyAlignment="1"/>
    <xf numFmtId="0" fontId="10" fillId="2" borderId="48" xfId="0" applyFont="1" applyFill="1" applyBorder="1" applyAlignment="1"/>
    <xf numFmtId="0" fontId="10" fillId="2" borderId="50" xfId="0" applyFont="1" applyFill="1" applyBorder="1" applyAlignment="1">
      <alignment horizontal="center" vertical="center"/>
    </xf>
    <xf numFmtId="0" fontId="10" fillId="2" borderId="23"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50" xfId="0" applyFont="1" applyFill="1" applyBorder="1" applyAlignment="1">
      <alignment horizontal="center" vertical="center" wrapText="1"/>
    </xf>
    <xf numFmtId="0" fontId="10" fillId="2" borderId="51" xfId="0" applyFont="1" applyFill="1" applyBorder="1" applyAlignment="1">
      <alignment horizontal="center" vertical="center" wrapText="1"/>
    </xf>
    <xf numFmtId="0" fontId="10" fillId="10" borderId="15" xfId="0" applyFont="1" applyFill="1" applyBorder="1" applyAlignment="1">
      <alignment horizontal="center" vertical="center" wrapText="1"/>
    </xf>
    <xf numFmtId="0" fontId="10" fillId="10" borderId="24"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25" fillId="2" borderId="15" xfId="0" applyFont="1" applyFill="1" applyBorder="1" applyAlignment="1">
      <alignment horizontal="center" vertical="center" wrapText="1"/>
    </xf>
    <xf numFmtId="0" fontId="25" fillId="2" borderId="24" xfId="0" applyFont="1" applyFill="1" applyBorder="1" applyAlignment="1">
      <alignment horizontal="center" vertical="center" wrapText="1"/>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wrapText="1"/>
    </xf>
    <xf numFmtId="0" fontId="3" fillId="2" borderId="20" xfId="0" applyFont="1" applyFill="1" applyBorder="1" applyAlignment="1">
      <alignment horizontal="center" vertical="center"/>
    </xf>
    <xf numFmtId="0" fontId="3" fillId="2" borderId="52"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53" xfId="0" applyFont="1" applyFill="1" applyBorder="1" applyAlignment="1">
      <alignment horizontal="center" vertical="center"/>
    </xf>
    <xf numFmtId="0" fontId="10" fillId="2" borderId="54" xfId="0" applyFont="1" applyFill="1" applyBorder="1" applyAlignment="1">
      <alignment horizontal="center" vertical="center"/>
    </xf>
    <xf numFmtId="0" fontId="10" fillId="2" borderId="43" xfId="0" applyFont="1" applyFill="1" applyBorder="1" applyAlignment="1">
      <alignment horizontal="center" vertical="center"/>
    </xf>
    <xf numFmtId="0" fontId="10" fillId="2" borderId="55" xfId="0" applyFont="1" applyFill="1" applyBorder="1" applyAlignment="1">
      <alignment horizontal="center" vertical="center"/>
    </xf>
    <xf numFmtId="0" fontId="10" fillId="2" borderId="29" xfId="0" applyFont="1" applyFill="1" applyBorder="1" applyAlignment="1">
      <alignment horizontal="center" vertical="center"/>
    </xf>
    <xf numFmtId="0" fontId="1" fillId="2" borderId="55" xfId="0" applyFont="1" applyFill="1" applyBorder="1" applyAlignment="1">
      <alignment horizontal="center" wrapText="1"/>
    </xf>
    <xf numFmtId="0" fontId="1" fillId="2" borderId="36" xfId="0" applyFont="1" applyFill="1" applyBorder="1" applyAlignment="1">
      <alignment horizontal="center" wrapText="1"/>
    </xf>
    <xf numFmtId="0" fontId="11" fillId="7" borderId="50" xfId="0" applyFont="1" applyFill="1" applyBorder="1" applyAlignment="1">
      <alignment horizontal="left" vertical="center"/>
    </xf>
    <xf numFmtId="0" fontId="10" fillId="7" borderId="23" xfId="0" applyFont="1" applyFill="1" applyBorder="1" applyAlignment="1">
      <alignment horizontal="center" vertical="center" wrapText="1"/>
    </xf>
    <xf numFmtId="0" fontId="3" fillId="7" borderId="23" xfId="0" applyFont="1" applyFill="1" applyBorder="1" applyAlignment="1">
      <alignment horizontal="center" vertical="center"/>
    </xf>
    <xf numFmtId="0" fontId="3" fillId="7" borderId="24" xfId="0" applyFont="1" applyFill="1" applyBorder="1" applyAlignment="1">
      <alignment horizontal="center" vertical="center"/>
    </xf>
    <xf numFmtId="0" fontId="3" fillId="7" borderId="21" xfId="0" applyFont="1" applyFill="1" applyBorder="1" applyAlignment="1">
      <alignment horizontal="center" vertical="center"/>
    </xf>
    <xf numFmtId="0" fontId="3" fillId="7" borderId="34" xfId="0" applyFont="1" applyFill="1" applyBorder="1" applyAlignment="1">
      <alignment horizontal="center" vertical="center"/>
    </xf>
    <xf numFmtId="0" fontId="3" fillId="7" borderId="56" xfId="0" applyFont="1" applyFill="1" applyBorder="1" applyAlignment="1">
      <alignment horizontal="center" vertical="center"/>
    </xf>
    <xf numFmtId="0" fontId="10" fillId="7" borderId="50" xfId="0" applyFont="1" applyFill="1" applyBorder="1" applyAlignment="1">
      <alignment horizontal="center" vertical="center"/>
    </xf>
    <xf numFmtId="0" fontId="10" fillId="7" borderId="51" xfId="0" applyFont="1" applyFill="1" applyBorder="1" applyAlignment="1">
      <alignment horizontal="center" vertical="center"/>
    </xf>
    <xf numFmtId="0" fontId="10" fillId="7" borderId="24" xfId="0" applyFont="1" applyFill="1" applyBorder="1" applyAlignment="1">
      <alignment horizontal="center" vertical="center"/>
    </xf>
    <xf numFmtId="0" fontId="10" fillId="7" borderId="57" xfId="0" applyFont="1" applyFill="1" applyBorder="1" applyAlignment="1">
      <alignment horizontal="center" vertical="center"/>
    </xf>
    <xf numFmtId="0" fontId="10" fillId="2" borderId="58" xfId="0" applyFont="1" applyFill="1" applyBorder="1" applyAlignment="1"/>
    <xf numFmtId="0" fontId="10" fillId="2" borderId="3" xfId="0" applyFont="1" applyFill="1" applyBorder="1" applyAlignment="1"/>
    <xf numFmtId="0" fontId="10" fillId="3" borderId="3" xfId="0" applyFont="1" applyFill="1" applyBorder="1" applyAlignment="1" applyProtection="1">
      <alignment horizontal="center"/>
      <protection locked="0"/>
    </xf>
    <xf numFmtId="167" fontId="10" fillId="3" borderId="3" xfId="0" applyNumberFormat="1" applyFont="1" applyFill="1" applyBorder="1" applyAlignment="1" applyProtection="1">
      <alignment horizontal="center"/>
      <protection locked="0"/>
    </xf>
    <xf numFmtId="167" fontId="10" fillId="2" borderId="27" xfId="0" applyNumberFormat="1" applyFont="1" applyFill="1" applyBorder="1" applyAlignment="1"/>
    <xf numFmtId="3" fontId="24" fillId="2" borderId="58" xfId="0" applyNumberFormat="1" applyFont="1" applyFill="1" applyBorder="1" applyAlignment="1"/>
    <xf numFmtId="3" fontId="24" fillId="2" borderId="3" xfId="0" applyNumberFormat="1" applyFont="1" applyFill="1" applyBorder="1" applyAlignment="1"/>
    <xf numFmtId="3" fontId="24" fillId="2" borderId="5" xfId="0" applyNumberFormat="1" applyFont="1" applyFill="1" applyBorder="1" applyAlignment="1"/>
    <xf numFmtId="168" fontId="10" fillId="3" borderId="3" xfId="0" applyNumberFormat="1" applyFont="1" applyFill="1" applyBorder="1" applyAlignment="1" applyProtection="1">
      <alignment vertical="center"/>
      <protection locked="0"/>
    </xf>
    <xf numFmtId="167" fontId="26" fillId="2" borderId="59" xfId="0" applyNumberFormat="1" applyFont="1" applyFill="1" applyBorder="1" applyAlignment="1"/>
    <xf numFmtId="167" fontId="26" fillId="2" borderId="27" xfId="0" applyNumberFormat="1" applyFont="1" applyFill="1" applyBorder="1" applyAlignment="1"/>
    <xf numFmtId="0" fontId="11" fillId="7" borderId="58" xfId="0" applyFont="1" applyFill="1" applyBorder="1" applyAlignment="1"/>
    <xf numFmtId="0" fontId="10" fillId="7" borderId="3" xfId="0" applyFont="1" applyFill="1" applyBorder="1" applyAlignment="1"/>
    <xf numFmtId="0" fontId="10" fillId="7" borderId="3" xfId="0" applyFont="1" applyFill="1" applyBorder="1" applyAlignment="1">
      <alignment horizontal="center"/>
    </xf>
    <xf numFmtId="167" fontId="10" fillId="7" borderId="3" xfId="0" applyNumberFormat="1" applyFont="1" applyFill="1" applyBorder="1" applyAlignment="1">
      <alignment horizontal="center"/>
    </xf>
    <xf numFmtId="167" fontId="10" fillId="7" borderId="27" xfId="0" applyNumberFormat="1" applyFont="1" applyFill="1" applyBorder="1" applyAlignment="1"/>
    <xf numFmtId="3" fontId="24" fillId="7" borderId="58" xfId="0" applyNumberFormat="1" applyFont="1" applyFill="1" applyBorder="1" applyAlignment="1"/>
    <xf numFmtId="3" fontId="24" fillId="7" borderId="3" xfId="0" applyNumberFormat="1" applyFont="1" applyFill="1" applyBorder="1" applyAlignment="1"/>
    <xf numFmtId="3" fontId="24" fillId="7" borderId="5" xfId="0" applyNumberFormat="1" applyFont="1" applyFill="1" applyBorder="1" applyAlignment="1"/>
    <xf numFmtId="167" fontId="10" fillId="7" borderId="59" xfId="0" applyNumberFormat="1" applyFont="1" applyFill="1" applyBorder="1" applyAlignment="1"/>
    <xf numFmtId="0" fontId="10" fillId="7" borderId="59" xfId="0" applyFont="1" applyFill="1" applyBorder="1" applyAlignment="1"/>
    <xf numFmtId="0" fontId="10" fillId="7" borderId="27" xfId="0" applyFont="1" applyFill="1" applyBorder="1" applyAlignment="1"/>
    <xf numFmtId="0" fontId="10" fillId="2" borderId="54" xfId="0" applyFont="1" applyFill="1" applyBorder="1" applyAlignment="1"/>
    <xf numFmtId="167" fontId="26" fillId="2" borderId="45" xfId="0" applyNumberFormat="1" applyFont="1" applyFill="1" applyBorder="1" applyAlignment="1"/>
    <xf numFmtId="0" fontId="10" fillId="2" borderId="54" xfId="0" applyFont="1" applyFill="1" applyBorder="1" applyAlignment="1">
      <alignment horizontal="left"/>
    </xf>
    <xf numFmtId="0" fontId="10" fillId="2" borderId="9" xfId="0" applyFont="1" applyFill="1" applyBorder="1" applyAlignment="1"/>
    <xf numFmtId="0" fontId="10" fillId="3" borderId="9" xfId="0" applyFont="1" applyFill="1" applyBorder="1" applyAlignment="1" applyProtection="1">
      <alignment horizontal="center"/>
      <protection locked="0"/>
    </xf>
    <xf numFmtId="167" fontId="10" fillId="3" borderId="9" xfId="0" applyNumberFormat="1" applyFont="1" applyFill="1" applyBorder="1" applyAlignment="1" applyProtection="1">
      <alignment horizontal="center"/>
      <protection locked="0"/>
    </xf>
    <xf numFmtId="167" fontId="10" fillId="2" borderId="29" xfId="0" applyNumberFormat="1" applyFont="1" applyFill="1" applyBorder="1" applyAlignment="1"/>
    <xf numFmtId="167" fontId="26" fillId="2" borderId="36" xfId="0" applyNumberFormat="1" applyFont="1" applyFill="1" applyBorder="1" applyAlignment="1"/>
    <xf numFmtId="0" fontId="10" fillId="5" borderId="6" xfId="0" applyFont="1" applyFill="1" applyBorder="1" applyAlignment="1"/>
    <xf numFmtId="0" fontId="10" fillId="5" borderId="60" xfId="0" applyFont="1" applyFill="1" applyBorder="1" applyAlignment="1"/>
    <xf numFmtId="167" fontId="11" fillId="9" borderId="61" xfId="0" applyNumberFormat="1" applyFont="1" applyFill="1" applyBorder="1" applyAlignment="1"/>
    <xf numFmtId="0" fontId="24" fillId="5" borderId="60" xfId="0" applyFont="1" applyFill="1" applyBorder="1" applyAlignment="1"/>
    <xf numFmtId="3" fontId="24" fillId="5" borderId="60" xfId="0" applyNumberFormat="1" applyFont="1" applyFill="1" applyBorder="1" applyAlignment="1"/>
    <xf numFmtId="0" fontId="10" fillId="5" borderId="62" xfId="0" applyFont="1" applyFill="1" applyBorder="1" applyAlignment="1"/>
    <xf numFmtId="0" fontId="10" fillId="5" borderId="52" xfId="0" applyFont="1" applyFill="1" applyBorder="1" applyAlignment="1"/>
    <xf numFmtId="167" fontId="27" fillId="5" borderId="18" xfId="0" applyNumberFormat="1" applyFont="1" applyFill="1" applyBorder="1" applyAlignment="1"/>
    <xf numFmtId="167" fontId="11" fillId="9" borderId="62" xfId="0" applyNumberFormat="1" applyFont="1" applyFill="1" applyBorder="1" applyAlignment="1"/>
    <xf numFmtId="167" fontId="28" fillId="5" borderId="6" xfId="0" applyNumberFormat="1" applyFont="1" applyFill="1" applyBorder="1" applyAlignment="1"/>
    <xf numFmtId="167" fontId="11" fillId="9" borderId="61" xfId="0" applyNumberFormat="1" applyFont="1" applyFill="1" applyBorder="1" applyAlignment="1">
      <alignment horizontal="right"/>
    </xf>
    <xf numFmtId="167" fontId="11" fillId="2" borderId="0" xfId="0" applyNumberFormat="1" applyFont="1" applyFill="1" applyAlignment="1"/>
    <xf numFmtId="3" fontId="10" fillId="2" borderId="0" xfId="0" applyNumberFormat="1" applyFont="1" applyFill="1" applyAlignment="1"/>
    <xf numFmtId="167" fontId="27" fillId="2" borderId="0" xfId="0" applyNumberFormat="1" applyFont="1" applyFill="1" applyAlignment="1"/>
    <xf numFmtId="167" fontId="28" fillId="2" borderId="0" xfId="0" applyNumberFormat="1" applyFont="1" applyFill="1" applyAlignment="1"/>
    <xf numFmtId="167" fontId="11" fillId="2" borderId="0" xfId="0" applyNumberFormat="1" applyFont="1" applyFill="1" applyAlignment="1">
      <alignment horizontal="right"/>
    </xf>
    <xf numFmtId="167" fontId="10" fillId="0" borderId="3" xfId="0" applyNumberFormat="1" applyFont="1" applyBorder="1" applyAlignment="1">
      <alignment horizontal="center"/>
    </xf>
    <xf numFmtId="0" fontId="10" fillId="0" borderId="3" xfId="0" applyFont="1" applyBorder="1" applyAlignment="1"/>
    <xf numFmtId="167" fontId="10" fillId="0" borderId="9" xfId="0" applyNumberFormat="1" applyFont="1" applyBorder="1" applyAlignment="1">
      <alignment horizontal="center"/>
    </xf>
    <xf numFmtId="0" fontId="29" fillId="2" borderId="0" xfId="0" applyFont="1" applyFill="1" applyAlignment="1"/>
    <xf numFmtId="0" fontId="30" fillId="2" borderId="0" xfId="0" applyFont="1" applyFill="1" applyAlignment="1"/>
    <xf numFmtId="0" fontId="31" fillId="2" borderId="0" xfId="0" applyFont="1" applyFill="1" applyAlignment="1"/>
    <xf numFmtId="0" fontId="26" fillId="2" borderId="63" xfId="0" applyFont="1" applyFill="1" applyBorder="1" applyAlignment="1"/>
    <xf numFmtId="0" fontId="10" fillId="2" borderId="64" xfId="0" applyFont="1" applyFill="1" applyBorder="1" applyAlignment="1"/>
    <xf numFmtId="0" fontId="1" fillId="2" borderId="65" xfId="0" applyFont="1" applyFill="1" applyBorder="1" applyAlignment="1">
      <alignment horizontal="center" vertical="center" wrapText="1"/>
    </xf>
    <xf numFmtId="0" fontId="32" fillId="2" borderId="6" xfId="0" applyFont="1" applyFill="1" applyBorder="1" applyAlignment="1"/>
    <xf numFmtId="0" fontId="10" fillId="2" borderId="63" xfId="0" applyFont="1" applyFill="1" applyBorder="1" applyAlignment="1"/>
    <xf numFmtId="0" fontId="3" fillId="2" borderId="44" xfId="0" applyFont="1" applyFill="1" applyBorder="1" applyAlignment="1">
      <alignment horizontal="center" vertical="center"/>
    </xf>
    <xf numFmtId="0" fontId="26" fillId="5" borderId="7" xfId="0" applyFont="1" applyFill="1" applyBorder="1" applyAlignment="1">
      <alignment horizontal="left" vertical="center" indent="1"/>
    </xf>
    <xf numFmtId="167" fontId="27" fillId="3" borderId="16" xfId="0" applyNumberFormat="1" applyFont="1" applyFill="1" applyBorder="1" applyAlignment="1" applyProtection="1">
      <alignment horizontal="center" vertical="center"/>
      <protection locked="0"/>
    </xf>
    <xf numFmtId="0" fontId="26" fillId="5" borderId="7" xfId="0" applyFont="1" applyFill="1" applyBorder="1" applyAlignment="1">
      <alignment horizontal="left" vertical="center" wrapText="1" indent="1"/>
    </xf>
    <xf numFmtId="167" fontId="27" fillId="3" borderId="6" xfId="0" applyNumberFormat="1" applyFont="1" applyFill="1" applyBorder="1" applyAlignment="1" applyProtection="1">
      <alignment horizontal="center" vertical="center"/>
      <protection locked="0"/>
    </xf>
    <xf numFmtId="169" fontId="25" fillId="2" borderId="16" xfId="0" applyNumberFormat="1" applyFont="1" applyFill="1" applyBorder="1" applyAlignment="1">
      <alignment horizontal="center" vertical="center" wrapText="1"/>
    </xf>
    <xf numFmtId="0" fontId="32" fillId="2" borderId="60" xfId="0" applyFont="1" applyFill="1" applyBorder="1" applyAlignment="1"/>
    <xf numFmtId="0" fontId="25" fillId="2" borderId="60" xfId="0" applyFont="1" applyFill="1" applyBorder="1" applyAlignment="1">
      <alignment horizontal="center" vertical="center" wrapText="1"/>
    </xf>
    <xf numFmtId="167" fontId="11" fillId="9" borderId="16" xfId="0" applyNumberFormat="1" applyFont="1" applyFill="1" applyBorder="1" applyAlignment="1">
      <alignment horizontal="right"/>
    </xf>
    <xf numFmtId="0" fontId="10" fillId="2" borderId="6" xfId="0" applyFont="1" applyFill="1" applyBorder="1" applyAlignment="1">
      <alignment horizontal="right" vertical="top" wrapText="1"/>
    </xf>
    <xf numFmtId="0" fontId="10" fillId="3" borderId="13" xfId="0" applyFont="1" applyFill="1" applyBorder="1" applyAlignment="1" applyProtection="1">
      <alignment horizontal="center" vertical="center"/>
      <protection locked="0"/>
    </xf>
    <xf numFmtId="0" fontId="10" fillId="2" borderId="13" xfId="0" applyFont="1" applyFill="1" applyBorder="1" applyAlignment="1">
      <alignment horizontal="right" vertical="center" wrapText="1"/>
    </xf>
    <xf numFmtId="167" fontId="10" fillId="3" borderId="60" xfId="0" applyNumberFormat="1" applyFont="1" applyFill="1" applyBorder="1" applyAlignment="1" applyProtection="1">
      <alignment horizontal="center" vertical="center"/>
      <protection locked="0"/>
    </xf>
    <xf numFmtId="0" fontId="3" fillId="2" borderId="66" xfId="0" applyFont="1" applyFill="1" applyBorder="1" applyAlignment="1">
      <alignment horizontal="right" vertical="center" wrapText="1"/>
    </xf>
    <xf numFmtId="167" fontId="25" fillId="2" borderId="8" xfId="0" applyNumberFormat="1" applyFont="1" applyFill="1" applyBorder="1" applyAlignment="1">
      <alignment vertical="center" wrapText="1"/>
    </xf>
    <xf numFmtId="0" fontId="10" fillId="2" borderId="7" xfId="0" applyFont="1" applyFill="1" applyBorder="1" applyAlignment="1">
      <alignment horizontal="right" vertical="top" wrapText="1"/>
    </xf>
    <xf numFmtId="0" fontId="10" fillId="3" borderId="0" xfId="0" applyFont="1" applyFill="1" applyAlignment="1" applyProtection="1">
      <alignment horizontal="center" vertical="center"/>
      <protection locked="0"/>
    </xf>
    <xf numFmtId="0" fontId="10" fillId="2" borderId="10" xfId="0" applyFont="1" applyFill="1" applyBorder="1" applyAlignment="1">
      <alignment horizontal="right" vertical="center" wrapText="1"/>
    </xf>
    <xf numFmtId="167" fontId="10" fillId="2" borderId="13" xfId="0" applyNumberFormat="1" applyFont="1" applyFill="1" applyBorder="1" applyAlignment="1">
      <alignment horizontal="center" vertical="center"/>
    </xf>
    <xf numFmtId="0" fontId="3" fillId="2" borderId="0" xfId="0" applyFont="1" applyFill="1" applyAlignment="1">
      <alignment horizontal="right" vertical="center" wrapText="1"/>
    </xf>
    <xf numFmtId="167" fontId="25" fillId="2" borderId="67" xfId="0" applyNumberFormat="1" applyFont="1" applyFill="1" applyBorder="1" applyAlignment="1">
      <alignment vertical="center" wrapText="1"/>
    </xf>
    <xf numFmtId="0" fontId="10" fillId="2" borderId="63" xfId="0" applyFont="1" applyFill="1" applyBorder="1" applyAlignment="1">
      <alignment horizontal="right" vertical="top" wrapText="1"/>
    </xf>
    <xf numFmtId="167" fontId="10" fillId="3" borderId="0" xfId="0" applyNumberFormat="1" applyFont="1" applyFill="1" applyAlignment="1" applyProtection="1">
      <alignment horizontal="center" vertical="center"/>
      <protection locked="0"/>
    </xf>
    <xf numFmtId="0" fontId="3" fillId="2" borderId="13" xfId="0" applyFont="1" applyFill="1" applyBorder="1" applyAlignment="1">
      <alignment horizontal="right" vertical="center" wrapText="1"/>
    </xf>
    <xf numFmtId="0" fontId="10" fillId="2" borderId="18" xfId="0" applyFont="1" applyFill="1" applyBorder="1" applyAlignment="1">
      <alignment horizontal="right" vertical="top" wrapText="1"/>
    </xf>
    <xf numFmtId="0" fontId="10" fillId="2" borderId="32" xfId="0" applyFont="1" applyFill="1" applyBorder="1" applyAlignment="1">
      <alignment horizontal="right" vertical="center" wrapText="1"/>
    </xf>
    <xf numFmtId="0" fontId="3" fillId="2" borderId="31" xfId="0" applyFont="1" applyFill="1" applyBorder="1" applyAlignment="1">
      <alignment horizontal="right" vertical="center" wrapText="1"/>
    </xf>
    <xf numFmtId="167" fontId="25" fillId="2" borderId="33" xfId="0" applyNumberFormat="1" applyFont="1" applyFill="1" applyBorder="1" applyAlignment="1">
      <alignment vertical="center" wrapText="1"/>
    </xf>
    <xf numFmtId="0" fontId="10" fillId="2" borderId="62" xfId="0" applyFont="1" applyFill="1" applyBorder="1" applyAlignment="1">
      <alignment horizontal="center" vertical="center"/>
    </xf>
    <xf numFmtId="0" fontId="10" fillId="2" borderId="62" xfId="0" applyFont="1" applyFill="1" applyBorder="1" applyAlignment="1">
      <alignment horizontal="right" vertical="center" wrapText="1"/>
    </xf>
    <xf numFmtId="167" fontId="10" fillId="2" borderId="62" xfId="0" applyNumberFormat="1" applyFont="1" applyFill="1" applyBorder="1" applyAlignment="1">
      <alignment horizontal="center" vertical="center"/>
    </xf>
    <xf numFmtId="0" fontId="3" fillId="2" borderId="61" xfId="0" applyFont="1" applyFill="1" applyBorder="1" applyAlignment="1">
      <alignment horizontal="right" vertical="center" wrapText="1"/>
    </xf>
    <xf numFmtId="167" fontId="25" fillId="9" borderId="61" xfId="0" applyNumberFormat="1" applyFont="1" applyFill="1" applyBorder="1" applyAlignment="1">
      <alignment vertical="center" wrapText="1"/>
    </xf>
    <xf numFmtId="0" fontId="33" fillId="5" borderId="24" xfId="0" applyFont="1" applyFill="1" applyBorder="1" applyAlignment="1"/>
    <xf numFmtId="0" fontId="34" fillId="2" borderId="58" xfId="0" applyFont="1" applyFill="1" applyBorder="1" applyAlignment="1">
      <alignment vertical="top"/>
    </xf>
    <xf numFmtId="167" fontId="28" fillId="3" borderId="27" xfId="0" applyNumberFormat="1" applyFont="1" applyFill="1" applyBorder="1" applyAlignment="1" applyProtection="1">
      <protection locked="0"/>
    </xf>
    <xf numFmtId="0" fontId="24" fillId="2" borderId="5" xfId="0" applyFont="1" applyFill="1" applyBorder="1" applyAlignment="1">
      <alignment horizontal="left"/>
    </xf>
    <xf numFmtId="0" fontId="24" fillId="2" borderId="41" xfId="0" applyFont="1" applyFill="1" applyBorder="1" applyAlignment="1">
      <alignment horizontal="left"/>
    </xf>
    <xf numFmtId="0" fontId="24" fillId="2" borderId="59" xfId="0" applyFont="1" applyFill="1" applyBorder="1" applyAlignment="1">
      <alignment horizontal="left"/>
    </xf>
    <xf numFmtId="0" fontId="10" fillId="2" borderId="5" xfId="0" applyFont="1" applyFill="1" applyBorder="1" applyAlignment="1">
      <alignment horizontal="left"/>
    </xf>
    <xf numFmtId="0" fontId="10" fillId="2" borderId="41" xfId="0" applyFont="1" applyFill="1" applyBorder="1" applyAlignment="1">
      <alignment horizontal="left"/>
    </xf>
    <xf numFmtId="0" fontId="10" fillId="2" borderId="59" xfId="0" applyFont="1" applyFill="1" applyBorder="1" applyAlignment="1">
      <alignment horizontal="left"/>
    </xf>
    <xf numFmtId="0" fontId="10" fillId="2" borderId="53" xfId="0" applyFont="1" applyFill="1" applyBorder="1" applyAlignment="1"/>
    <xf numFmtId="0" fontId="10" fillId="2" borderId="12" xfId="0" applyFont="1" applyFill="1" applyBorder="1" applyAlignment="1"/>
    <xf numFmtId="0" fontId="10" fillId="2" borderId="68" xfId="0" applyFont="1" applyFill="1" applyBorder="1" applyAlignment="1"/>
    <xf numFmtId="0" fontId="10" fillId="2" borderId="0" xfId="0" applyFont="1" applyFill="1" applyAlignment="1">
      <alignment horizontal="right"/>
    </xf>
    <xf numFmtId="0" fontId="10" fillId="2" borderId="5" xfId="0" applyFont="1" applyFill="1" applyBorder="1" applyAlignment="1"/>
    <xf numFmtId="0" fontId="10" fillId="2" borderId="41" xfId="0" applyFont="1" applyFill="1" applyBorder="1" applyAlignment="1"/>
    <xf numFmtId="0" fontId="10" fillId="2" borderId="59" xfId="0" applyFont="1" applyFill="1" applyBorder="1" applyAlignment="1"/>
    <xf numFmtId="0" fontId="10" fillId="2" borderId="69" xfId="0" applyFont="1" applyFill="1" applyBorder="1" applyAlignment="1"/>
    <xf numFmtId="0" fontId="10" fillId="2" borderId="4" xfId="0" applyFont="1" applyFill="1" applyBorder="1" applyAlignment="1"/>
    <xf numFmtId="0" fontId="10" fillId="2" borderId="28" xfId="0" applyFont="1" applyFill="1" applyBorder="1" applyAlignment="1"/>
    <xf numFmtId="0" fontId="29" fillId="2" borderId="69" xfId="0" applyFont="1" applyFill="1" applyBorder="1" applyAlignment="1"/>
    <xf numFmtId="167" fontId="28" fillId="3" borderId="36" xfId="0" applyNumberFormat="1" applyFont="1" applyFill="1" applyBorder="1" applyAlignment="1" applyProtection="1">
      <protection locked="0"/>
    </xf>
    <xf numFmtId="0" fontId="34" fillId="2" borderId="0" xfId="0" applyFont="1" applyFill="1" applyAlignment="1">
      <alignment vertical="top"/>
    </xf>
    <xf numFmtId="0" fontId="10" fillId="2" borderId="0" xfId="0" applyFont="1" applyFill="1" applyAlignment="1">
      <alignment horizontal="left"/>
    </xf>
    <xf numFmtId="167" fontId="28" fillId="8" borderId="16" xfId="0" applyNumberFormat="1" applyFont="1" applyFill="1" applyBorder="1" applyAlignment="1"/>
    <xf numFmtId="0" fontId="7" fillId="2" borderId="3" xfId="0" applyFont="1" applyFill="1" applyBorder="1" applyAlignment="1">
      <alignment horizontal="left"/>
    </xf>
    <xf numFmtId="167" fontId="11" fillId="9" borderId="3" xfId="0" applyNumberFormat="1" applyFont="1" applyFill="1" applyBorder="1" applyAlignment="1"/>
    <xf numFmtId="0" fontId="7" fillId="2" borderId="5" xfId="0" applyFont="1" applyFill="1" applyBorder="1" applyAlignment="1">
      <alignment horizontal="left"/>
    </xf>
    <xf numFmtId="0" fontId="7" fillId="2" borderId="41" xfId="0" applyFont="1" applyFill="1" applyBorder="1" applyAlignment="1">
      <alignment horizontal="left"/>
    </xf>
    <xf numFmtId="0" fontId="7" fillId="2" borderId="59" xfId="0" applyFont="1" applyFill="1" applyBorder="1" applyAlignment="1">
      <alignment horizontal="left"/>
    </xf>
    <xf numFmtId="1" fontId="10" fillId="2" borderId="0" xfId="0" applyNumberFormat="1" applyFont="1" applyFill="1" applyAlignment="1"/>
    <xf numFmtId="0" fontId="10" fillId="2" borderId="26" xfId="0" applyFont="1" applyFill="1" applyBorder="1" applyAlignment="1"/>
    <xf numFmtId="167" fontId="11" fillId="9" borderId="41" xfId="0" applyNumberFormat="1" applyFont="1" applyFill="1" applyBorder="1" applyAlignment="1">
      <alignment horizontal="right"/>
    </xf>
    <xf numFmtId="0" fontId="10" fillId="2" borderId="10" xfId="0" applyFont="1" applyFill="1" applyBorder="1" applyAlignment="1"/>
    <xf numFmtId="166" fontId="3" fillId="2" borderId="0" xfId="0" applyNumberFormat="1" applyFont="1" applyFill="1" applyAlignment="1"/>
    <xf numFmtId="166" fontId="14" fillId="2" borderId="0" xfId="0" applyNumberFormat="1" applyFont="1" applyFill="1" applyAlignment="1">
      <alignment horizontal="right"/>
    </xf>
    <xf numFmtId="0" fontId="11" fillId="2" borderId="0" xfId="0" applyFont="1" applyFill="1" applyAlignment="1">
      <alignment horizontal="center" vertical="center"/>
    </xf>
    <xf numFmtId="0" fontId="3" fillId="2" borderId="0" xfId="0" applyFont="1" applyFill="1" applyAlignment="1"/>
    <xf numFmtId="49" fontId="11" fillId="2" borderId="0" xfId="0" applyNumberFormat="1" applyFont="1" applyFill="1" applyAlignment="1">
      <alignment horizontal="center" vertical="center"/>
    </xf>
    <xf numFmtId="1" fontId="11" fillId="2" borderId="0" xfId="0" applyNumberFormat="1" applyFont="1" applyFill="1" applyAlignment="1">
      <alignment horizontal="center" vertical="center"/>
    </xf>
    <xf numFmtId="0" fontId="3" fillId="2" borderId="62" xfId="0" applyFont="1" applyFill="1" applyBorder="1" applyAlignment="1"/>
    <xf numFmtId="166" fontId="14" fillId="2" borderId="62" xfId="0" applyNumberFormat="1" applyFont="1" applyFill="1" applyBorder="1" applyAlignment="1">
      <alignment horizontal="right"/>
    </xf>
    <xf numFmtId="0" fontId="11" fillId="2" borderId="62" xfId="0" applyFont="1" applyFill="1" applyBorder="1" applyAlignment="1">
      <alignment horizontal="center" vertical="center"/>
    </xf>
    <xf numFmtId="0" fontId="11" fillId="2" borderId="0" xfId="0" applyFont="1" applyFill="1" applyAlignment="1">
      <alignment horizontal="right"/>
    </xf>
    <xf numFmtId="0" fontId="23" fillId="2" borderId="0" xfId="0" applyFont="1" applyFill="1" applyAlignment="1">
      <alignment horizontal="right"/>
    </xf>
    <xf numFmtId="0" fontId="2" fillId="5" borderId="0" xfId="0" applyFont="1" applyFill="1" applyAlignment="1">
      <alignment horizontal="right"/>
    </xf>
    <xf numFmtId="0" fontId="2" fillId="5" borderId="0" xfId="0" applyFont="1" applyFill="1" applyAlignment="1"/>
    <xf numFmtId="0" fontId="11" fillId="5" borderId="3" xfId="0" applyFont="1" applyFill="1" applyBorder="1" applyAlignment="1">
      <alignment horizontal="right"/>
    </xf>
    <xf numFmtId="169" fontId="10" fillId="2" borderId="3" xfId="0" applyNumberFormat="1" applyFont="1" applyFill="1" applyBorder="1" applyAlignment="1">
      <alignment horizontal="center"/>
    </xf>
    <xf numFmtId="0" fontId="10" fillId="2" borderId="3" xfId="0" applyFont="1" applyFill="1" applyBorder="1" applyAlignment="1">
      <alignment horizontal="center"/>
    </xf>
    <xf numFmtId="0" fontId="35" fillId="2" borderId="6" xfId="0" applyFont="1" applyFill="1" applyBorder="1" applyAlignment="1">
      <alignment horizontal="right"/>
    </xf>
    <xf numFmtId="4" fontId="35" fillId="8" borderId="61" xfId="0" applyNumberFormat="1" applyFont="1" applyFill="1" applyBorder="1" applyAlignment="1">
      <alignment horizontal="center"/>
    </xf>
    <xf numFmtId="3" fontId="10" fillId="2" borderId="58" xfId="0" applyNumberFormat="1" applyFont="1" applyFill="1" applyBorder="1" applyAlignment="1"/>
    <xf numFmtId="3" fontId="10" fillId="2" borderId="3" xfId="0" applyNumberFormat="1" applyFont="1" applyFill="1" applyBorder="1" applyAlignment="1"/>
    <xf numFmtId="3" fontId="29" fillId="2" borderId="3" xfId="0" applyNumberFormat="1" applyFont="1" applyFill="1" applyBorder="1" applyAlignment="1"/>
    <xf numFmtId="3" fontId="10" fillId="2" borderId="5" xfId="0" applyNumberFormat="1" applyFont="1" applyFill="1" applyBorder="1" applyAlignment="1"/>
    <xf numFmtId="3" fontId="10" fillId="7" borderId="58" xfId="0" applyNumberFormat="1" applyFont="1" applyFill="1" applyBorder="1" applyAlignment="1"/>
    <xf numFmtId="3" fontId="10" fillId="7" borderId="3" xfId="0" applyNumberFormat="1" applyFont="1" applyFill="1" applyBorder="1" applyAlignment="1"/>
    <xf numFmtId="3" fontId="10" fillId="7" borderId="5" xfId="0" applyNumberFormat="1" applyFont="1" applyFill="1" applyBorder="1" applyAlignment="1"/>
    <xf numFmtId="3" fontId="10" fillId="5" borderId="60" xfId="0" applyNumberFormat="1" applyFont="1" applyFill="1" applyBorder="1" applyAlignment="1"/>
    <xf numFmtId="0" fontId="29" fillId="2" borderId="24" xfId="0" applyFont="1" applyFill="1" applyBorder="1" applyAlignment="1">
      <alignment horizontal="center" vertical="center" wrapText="1"/>
    </xf>
    <xf numFmtId="0" fontId="37" fillId="2" borderId="24" xfId="0" applyFont="1" applyFill="1" applyBorder="1" applyAlignment="1">
      <alignment horizontal="center" vertical="center" wrapText="1"/>
    </xf>
    <xf numFmtId="0" fontId="38" fillId="2" borderId="15" xfId="0" applyFont="1" applyFill="1" applyBorder="1" applyAlignment="1">
      <alignment horizontal="center" vertical="center" wrapText="1"/>
    </xf>
    <xf numFmtId="0" fontId="38" fillId="2" borderId="24" xfId="0" applyFont="1" applyFill="1" applyBorder="1" applyAlignment="1">
      <alignment horizontal="center" vertical="center" wrapText="1"/>
    </xf>
    <xf numFmtId="0" fontId="39" fillId="2" borderId="20" xfId="0" applyFont="1" applyFill="1" applyBorder="1" applyAlignment="1">
      <alignment horizontal="center" vertical="center"/>
    </xf>
    <xf numFmtId="0" fontId="39" fillId="2" borderId="52" xfId="0" applyFont="1" applyFill="1" applyBorder="1" applyAlignment="1">
      <alignment horizontal="center" vertical="center"/>
    </xf>
    <xf numFmtId="0" fontId="39" fillId="2" borderId="9" xfId="0" applyFont="1" applyFill="1" applyBorder="1" applyAlignment="1">
      <alignment horizontal="center" vertical="center"/>
    </xf>
    <xf numFmtId="0" fontId="39" fillId="2" borderId="53" xfId="0" applyFont="1" applyFill="1" applyBorder="1" applyAlignment="1">
      <alignment horizontal="center" vertical="center"/>
    </xf>
    <xf numFmtId="0" fontId="30" fillId="2" borderId="55" xfId="0" applyFont="1" applyFill="1" applyBorder="1" applyAlignment="1">
      <alignment horizontal="center" vertical="center"/>
    </xf>
    <xf numFmtId="0" fontId="29" fillId="2" borderId="29" xfId="0" applyFont="1" applyFill="1" applyBorder="1" applyAlignment="1">
      <alignment horizontal="center" vertical="center"/>
    </xf>
    <xf numFmtId="0" fontId="37" fillId="2" borderId="55" xfId="0" applyFont="1" applyFill="1" applyBorder="1" applyAlignment="1">
      <alignment horizontal="center" vertical="center" wrapText="1"/>
    </xf>
    <xf numFmtId="0" fontId="37" fillId="2" borderId="36" xfId="0" applyFont="1" applyFill="1" applyBorder="1" applyAlignment="1">
      <alignment horizontal="center" vertical="center" wrapText="1"/>
    </xf>
    <xf numFmtId="0" fontId="36" fillId="7" borderId="50" xfId="0" applyFont="1" applyFill="1" applyBorder="1" applyAlignment="1">
      <alignment horizontal="center" vertical="center"/>
    </xf>
    <xf numFmtId="0" fontId="39" fillId="7" borderId="23" xfId="0" applyFont="1" applyFill="1" applyBorder="1" applyAlignment="1">
      <alignment horizontal="center" vertical="center"/>
    </xf>
    <xf numFmtId="0" fontId="39" fillId="7" borderId="24" xfId="0" applyFont="1" applyFill="1" applyBorder="1" applyAlignment="1">
      <alignment horizontal="center" vertical="center"/>
    </xf>
    <xf numFmtId="0" fontId="39" fillId="7" borderId="21" xfId="0" applyFont="1" applyFill="1" applyBorder="1" applyAlignment="1">
      <alignment horizontal="center" vertical="center"/>
    </xf>
    <xf numFmtId="0" fontId="39" fillId="7" borderId="34" xfId="0" applyFont="1" applyFill="1" applyBorder="1" applyAlignment="1">
      <alignment horizontal="center" vertical="center"/>
    </xf>
    <xf numFmtId="0" fontId="39" fillId="7" borderId="56" xfId="0" applyFont="1" applyFill="1" applyBorder="1" applyAlignment="1">
      <alignment horizontal="center" vertical="center"/>
    </xf>
    <xf numFmtId="0" fontId="30" fillId="7" borderId="50" xfId="0" applyFont="1" applyFill="1" applyBorder="1" applyAlignment="1">
      <alignment horizontal="center" vertical="center"/>
    </xf>
    <xf numFmtId="0" fontId="29" fillId="7" borderId="24" xfId="0" applyFont="1" applyFill="1" applyBorder="1" applyAlignment="1">
      <alignment horizontal="center" vertical="center"/>
    </xf>
    <xf numFmtId="0" fontId="31" fillId="7" borderId="57" xfId="0" applyFont="1" applyFill="1" applyBorder="1" applyAlignment="1">
      <alignment horizontal="center" vertical="center"/>
    </xf>
    <xf numFmtId="0" fontId="10" fillId="3" borderId="3" xfId="0" applyFont="1" applyFill="1" applyBorder="1" applyAlignment="1" applyProtection="1">
      <alignment horizontal="center" vertical="top"/>
      <protection locked="0"/>
    </xf>
    <xf numFmtId="167" fontId="10" fillId="3" borderId="3" xfId="0" applyNumberFormat="1" applyFont="1" applyFill="1" applyBorder="1" applyAlignment="1" applyProtection="1">
      <alignment horizontal="center" vertical="top"/>
      <protection locked="0"/>
    </xf>
    <xf numFmtId="167" fontId="29" fillId="2" borderId="27" xfId="0" applyNumberFormat="1" applyFont="1" applyFill="1" applyBorder="1" applyAlignment="1"/>
    <xf numFmtId="168" fontId="10" fillId="3" borderId="3" xfId="0" applyNumberFormat="1" applyFont="1" applyFill="1" applyBorder="1" applyAlignment="1" applyProtection="1">
      <alignment horizontal="center" vertical="center"/>
      <protection locked="0"/>
    </xf>
    <xf numFmtId="167" fontId="30" fillId="2" borderId="59" xfId="0" applyNumberFormat="1" applyFont="1" applyFill="1" applyBorder="1" applyAlignment="1"/>
    <xf numFmtId="167" fontId="30" fillId="2" borderId="27" xfId="0" applyNumberFormat="1" applyFont="1" applyFill="1" applyBorder="1" applyAlignment="1"/>
    <xf numFmtId="0" fontId="36" fillId="7" borderId="58" xfId="0" applyFont="1" applyFill="1" applyBorder="1" applyAlignment="1"/>
    <xf numFmtId="0" fontId="10" fillId="7" borderId="3" xfId="0" applyFont="1" applyFill="1" applyBorder="1" applyAlignment="1">
      <alignment horizontal="center" vertical="top"/>
    </xf>
    <xf numFmtId="167" fontId="10" fillId="7" borderId="3" xfId="0" applyNumberFormat="1" applyFont="1" applyFill="1" applyBorder="1" applyAlignment="1">
      <alignment horizontal="center" vertical="top"/>
    </xf>
    <xf numFmtId="167" fontId="29" fillId="7" borderId="27" xfId="0" applyNumberFormat="1" applyFont="1" applyFill="1" applyBorder="1" applyAlignment="1"/>
    <xf numFmtId="167" fontId="30" fillId="7" borderId="59" xfId="0" applyNumberFormat="1" applyFont="1" applyFill="1" applyBorder="1" applyAlignment="1"/>
    <xf numFmtId="0" fontId="31" fillId="7" borderId="59" xfId="0" applyFont="1" applyFill="1" applyBorder="1" applyAlignment="1"/>
    <xf numFmtId="0" fontId="29" fillId="7" borderId="27" xfId="0" applyFont="1" applyFill="1" applyBorder="1" applyAlignment="1"/>
    <xf numFmtId="167" fontId="30" fillId="2" borderId="45" xfId="0" applyNumberFormat="1" applyFont="1" applyFill="1" applyBorder="1" applyAlignment="1"/>
    <xf numFmtId="0" fontId="10" fillId="2" borderId="54" xfId="0" applyFont="1" applyFill="1" applyBorder="1" applyAlignment="1">
      <alignment horizontal="left" vertical="top"/>
    </xf>
    <xf numFmtId="0" fontId="10" fillId="3" borderId="9" xfId="0" applyFont="1" applyFill="1" applyBorder="1" applyAlignment="1" applyProtection="1">
      <alignment horizontal="center" vertical="top"/>
      <protection locked="0"/>
    </xf>
    <xf numFmtId="167" fontId="10" fillId="3" borderId="9" xfId="0" applyNumberFormat="1" applyFont="1" applyFill="1" applyBorder="1" applyAlignment="1" applyProtection="1">
      <alignment horizontal="center" vertical="top"/>
      <protection locked="0"/>
    </xf>
    <xf numFmtId="167" fontId="29" fillId="2" borderId="29" xfId="0" applyNumberFormat="1" applyFont="1" applyFill="1" applyBorder="1" applyAlignment="1"/>
    <xf numFmtId="167" fontId="30" fillId="2" borderId="36" xfId="0" applyNumberFormat="1" applyFont="1" applyFill="1" applyBorder="1" applyAlignment="1"/>
    <xf numFmtId="167" fontId="36" fillId="9" borderId="61" xfId="0" applyNumberFormat="1" applyFont="1" applyFill="1" applyBorder="1" applyAlignment="1"/>
    <xf numFmtId="167" fontId="40" fillId="5" borderId="18" xfId="0" applyNumberFormat="1" applyFont="1" applyFill="1" applyBorder="1" applyAlignment="1"/>
    <xf numFmtId="167" fontId="36" fillId="9" borderId="62" xfId="0" applyNumberFormat="1" applyFont="1" applyFill="1" applyBorder="1" applyAlignment="1"/>
    <xf numFmtId="167" fontId="41" fillId="5" borderId="6" xfId="0" applyNumberFormat="1" applyFont="1" applyFill="1" applyBorder="1" applyAlignment="1"/>
    <xf numFmtId="167" fontId="36" fillId="9" borderId="61" xfId="0" applyNumberFormat="1" applyFont="1" applyFill="1" applyBorder="1" applyAlignment="1">
      <alignment horizontal="right" vertical="top"/>
    </xf>
    <xf numFmtId="167" fontId="36" fillId="2" borderId="0" xfId="0" applyNumberFormat="1" applyFont="1" applyFill="1" applyAlignment="1"/>
    <xf numFmtId="167" fontId="40" fillId="2" borderId="0" xfId="0" applyNumberFormat="1" applyFont="1" applyFill="1" applyAlignment="1"/>
    <xf numFmtId="167" fontId="41" fillId="2" borderId="0" xfId="0" applyNumberFormat="1" applyFont="1" applyFill="1" applyAlignment="1"/>
    <xf numFmtId="167" fontId="36" fillId="2" borderId="0" xfId="0" applyNumberFormat="1" applyFont="1" applyFill="1" applyAlignment="1">
      <alignment horizontal="right" vertical="top"/>
    </xf>
    <xf numFmtId="0" fontId="43" fillId="0" borderId="0" xfId="0" applyFont="1" applyAlignment="1"/>
    <xf numFmtId="0" fontId="44" fillId="0" borderId="0" xfId="0" applyFont="1" applyAlignment="1"/>
    <xf numFmtId="0" fontId="41" fillId="0" borderId="0" xfId="0" applyFont="1" applyAlignment="1"/>
    <xf numFmtId="0" fontId="31" fillId="11" borderId="70" xfId="0" applyFont="1" applyFill="1" applyBorder="1" applyAlignment="1"/>
    <xf numFmtId="0" fontId="45" fillId="0" borderId="0" xfId="0" applyFont="1" applyAlignment="1"/>
    <xf numFmtId="0" fontId="31" fillId="0" borderId="0" xfId="0" applyFont="1" applyAlignment="1"/>
    <xf numFmtId="167" fontId="31" fillId="0" borderId="70" xfId="0" applyNumberFormat="1" applyFont="1" applyBorder="1" applyAlignment="1"/>
    <xf numFmtId="167" fontId="45" fillId="0" borderId="70" xfId="0" applyNumberFormat="1" applyFont="1" applyBorder="1" applyAlignment="1"/>
    <xf numFmtId="4" fontId="31" fillId="0" borderId="70" xfId="0" applyNumberFormat="1" applyFont="1" applyBorder="1" applyAlignment="1"/>
    <xf numFmtId="4" fontId="45" fillId="0" borderId="70" xfId="0" applyNumberFormat="1" applyFont="1" applyBorder="1" applyAlignment="1"/>
    <xf numFmtId="167" fontId="31" fillId="11" borderId="70" xfId="0" applyNumberFormat="1" applyFont="1" applyFill="1" applyBorder="1" applyAlignment="1"/>
    <xf numFmtId="4" fontId="31" fillId="11" borderId="70" xfId="0" applyNumberFormat="1" applyFont="1" applyFill="1" applyBorder="1" applyAlignment="1"/>
    <xf numFmtId="0" fontId="46" fillId="0" borderId="0" xfId="0" applyFont="1" applyAlignment="1"/>
    <xf numFmtId="0" fontId="47" fillId="0" borderId="0" xfId="0" applyFont="1" applyAlignment="1"/>
    <xf numFmtId="4" fontId="47" fillId="8" borderId="70" xfId="0" applyNumberFormat="1" applyFont="1" applyFill="1" applyBorder="1" applyAlignment="1"/>
    <xf numFmtId="0" fontId="16" fillId="6" borderId="16" xfId="0" applyFont="1" applyFill="1" applyBorder="1" applyAlignment="1">
      <alignment horizontal="center" vertical="center" wrapText="1"/>
    </xf>
    <xf numFmtId="0" fontId="16" fillId="6" borderId="16" xfId="0" applyFont="1" applyFill="1" applyBorder="1" applyAlignment="1">
      <alignment horizontal="center" vertical="center"/>
    </xf>
    <xf numFmtId="0" fontId="10" fillId="2" borderId="23" xfId="0" applyFont="1" applyFill="1" applyBorder="1" applyAlignment="1">
      <alignment horizontal="left" vertical="top" wrapText="1"/>
    </xf>
    <xf numFmtId="0" fontId="10" fillId="0" borderId="23" xfId="0" applyFont="1" applyBorder="1" applyAlignment="1">
      <alignment horizontal="center"/>
    </xf>
    <xf numFmtId="0" fontId="24" fillId="2" borderId="23" xfId="0" applyFont="1" applyFill="1" applyBorder="1" applyAlignment="1">
      <alignment horizontal="center"/>
    </xf>
    <xf numFmtId="0" fontId="24" fillId="9" borderId="24" xfId="0" applyFont="1" applyFill="1" applyBorder="1" applyAlignment="1">
      <alignment horizontal="center"/>
    </xf>
    <xf numFmtId="0" fontId="10" fillId="2" borderId="3" xfId="0" applyFont="1" applyFill="1" applyBorder="1" applyAlignment="1">
      <alignment horizontal="left" vertical="top" wrapText="1"/>
    </xf>
    <xf numFmtId="0" fontId="10" fillId="0" borderId="3" xfId="0" applyFont="1" applyBorder="1" applyAlignment="1">
      <alignment horizontal="center"/>
    </xf>
    <xf numFmtId="0" fontId="24" fillId="2" borderId="3" xfId="0" applyFont="1" applyFill="1" applyBorder="1" applyAlignment="1">
      <alignment horizontal="center"/>
    </xf>
    <xf numFmtId="0" fontId="24" fillId="9" borderId="27" xfId="0" applyFont="1" applyFill="1" applyBorder="1" applyAlignment="1">
      <alignment horizontal="center"/>
    </xf>
    <xf numFmtId="0" fontId="10" fillId="2" borderId="28" xfId="0" applyFont="1" applyFill="1" applyBorder="1" applyAlignment="1">
      <alignment horizontal="left" vertical="top" wrapText="1"/>
    </xf>
    <xf numFmtId="0" fontId="10" fillId="2" borderId="20" xfId="0" applyFont="1" applyFill="1" applyBorder="1" applyAlignment="1">
      <alignment horizontal="left" vertical="top" wrapText="1"/>
    </xf>
    <xf numFmtId="0" fontId="10" fillId="2" borderId="13" xfId="0" applyFont="1" applyFill="1" applyBorder="1" applyAlignment="1">
      <alignment horizontal="left" vertical="top" wrapText="1"/>
    </xf>
    <xf numFmtId="0" fontId="10" fillId="0" borderId="13" xfId="0" applyFont="1" applyBorder="1" applyAlignment="1">
      <alignment horizontal="center"/>
    </xf>
    <xf numFmtId="0" fontId="24" fillId="2" borderId="13" xfId="0" applyFont="1" applyFill="1" applyBorder="1" applyAlignment="1">
      <alignment horizontal="center"/>
    </xf>
    <xf numFmtId="0" fontId="24" fillId="9" borderId="8" xfId="0" applyFont="1" applyFill="1" applyBorder="1" applyAlignment="1">
      <alignment horizontal="center"/>
    </xf>
    <xf numFmtId="0" fontId="10" fillId="2" borderId="11" xfId="0" applyFont="1" applyFill="1" applyBorder="1" applyAlignment="1">
      <alignment horizontal="left" vertical="top" wrapText="1"/>
    </xf>
    <xf numFmtId="0" fontId="10" fillId="0" borderId="11" xfId="0" applyFont="1" applyBorder="1" applyAlignment="1">
      <alignment horizontal="center"/>
    </xf>
    <xf numFmtId="0" fontId="24" fillId="2" borderId="11" xfId="0" applyFont="1" applyFill="1" applyBorder="1" applyAlignment="1">
      <alignment horizontal="center"/>
    </xf>
    <xf numFmtId="0" fontId="24" fillId="9" borderId="35" xfId="0" applyFont="1" applyFill="1" applyBorder="1" applyAlignment="1">
      <alignment horizontal="center"/>
    </xf>
    <xf numFmtId="0" fontId="10" fillId="0" borderId="20" xfId="0" applyFont="1" applyBorder="1" applyAlignment="1">
      <alignment horizontal="center"/>
    </xf>
    <xf numFmtId="0" fontId="24" fillId="2" borderId="20" xfId="0" applyFont="1" applyFill="1" applyBorder="1" applyAlignment="1">
      <alignment horizontal="center"/>
    </xf>
    <xf numFmtId="0" fontId="24" fillId="9" borderId="36" xfId="0" applyFont="1" applyFill="1" applyBorder="1" applyAlignment="1">
      <alignment horizontal="center"/>
    </xf>
    <xf numFmtId="0" fontId="10" fillId="2" borderId="18" xfId="0" applyFont="1" applyFill="1" applyBorder="1" applyAlignment="1">
      <alignment horizontal="center"/>
    </xf>
    <xf numFmtId="0" fontId="11" fillId="5" borderId="49" xfId="0" applyFont="1" applyFill="1" applyBorder="1" applyAlignment="1">
      <alignment horizontal="center" vertical="center"/>
    </xf>
    <xf numFmtId="0" fontId="11" fillId="5" borderId="16" xfId="0" applyFont="1" applyFill="1" applyBorder="1" applyAlignment="1">
      <alignment horizontal="center" vertical="center"/>
    </xf>
    <xf numFmtId="0" fontId="11" fillId="5" borderId="6" xfId="0" applyFont="1" applyFill="1" applyBorder="1" applyAlignment="1">
      <alignment horizontal="center" vertical="center"/>
    </xf>
    <xf numFmtId="0" fontId="25" fillId="2" borderId="17" xfId="0" applyFont="1" applyFill="1" applyBorder="1" applyAlignment="1">
      <alignment horizontal="center" vertical="center" wrapText="1"/>
    </xf>
    <xf numFmtId="0" fontId="32" fillId="2" borderId="6" xfId="0" applyFont="1" applyFill="1" applyBorder="1" applyAlignment="1"/>
    <xf numFmtId="0" fontId="1" fillId="2" borderId="37" xfId="0" applyFont="1" applyFill="1" applyBorder="1" applyAlignment="1">
      <alignment horizontal="center" vertical="center" wrapText="1"/>
    </xf>
    <xf numFmtId="0" fontId="25" fillId="2" borderId="16" xfId="0" applyFont="1" applyFill="1" applyBorder="1" applyAlignment="1">
      <alignment horizontal="center" vertical="center" wrapText="1"/>
    </xf>
    <xf numFmtId="0" fontId="3" fillId="2" borderId="44" xfId="0" applyFont="1" applyFill="1" applyBorder="1" applyAlignment="1">
      <alignment horizontal="center" vertical="center"/>
    </xf>
    <xf numFmtId="0" fontId="26" fillId="5" borderId="8" xfId="0" applyFont="1" applyFill="1" applyBorder="1" applyAlignment="1">
      <alignment horizontal="left" vertical="center" wrapText="1" indent="1"/>
    </xf>
    <xf numFmtId="167" fontId="27" fillId="3" borderId="16" xfId="0" applyNumberFormat="1" applyFont="1" applyFill="1" applyBorder="1" applyAlignment="1" applyProtection="1">
      <alignment horizontal="center"/>
      <protection locked="0"/>
    </xf>
    <xf numFmtId="167" fontId="27" fillId="0" borderId="16" xfId="0" applyNumberFormat="1" applyFont="1" applyBorder="1" applyAlignment="1">
      <alignment horizontal="center"/>
    </xf>
    <xf numFmtId="0" fontId="26" fillId="5" borderId="16" xfId="0" applyFont="1" applyFill="1" applyBorder="1" applyAlignment="1">
      <alignment horizontal="center"/>
    </xf>
    <xf numFmtId="0" fontId="10" fillId="5" borderId="16" xfId="0" applyFont="1" applyFill="1" applyBorder="1" applyAlignment="1">
      <alignment horizontal="center" vertical="top" wrapText="1"/>
    </xf>
    <xf numFmtId="0" fontId="33" fillId="5" borderId="50" xfId="0" applyFont="1" applyFill="1" applyBorder="1" applyAlignment="1">
      <alignment horizontal="center"/>
    </xf>
    <xf numFmtId="0" fontId="10" fillId="2" borderId="3" xfId="0" applyFont="1" applyFill="1" applyBorder="1" applyAlignment="1">
      <alignment horizontal="left"/>
    </xf>
    <xf numFmtId="0" fontId="24" fillId="2" borderId="3" xfId="0" applyFont="1" applyFill="1" applyBorder="1" applyAlignment="1">
      <alignment horizontal="left"/>
    </xf>
    <xf numFmtId="0" fontId="10" fillId="2" borderId="5" xfId="0" applyFont="1" applyFill="1" applyBorder="1" applyAlignment="1">
      <alignment horizontal="left"/>
    </xf>
    <xf numFmtId="0" fontId="24" fillId="2" borderId="5" xfId="0" applyFont="1" applyFill="1" applyBorder="1" applyAlignment="1">
      <alignment horizontal="left"/>
    </xf>
    <xf numFmtId="0" fontId="10" fillId="2" borderId="32" xfId="0" applyFont="1" applyFill="1" applyBorder="1" applyAlignment="1">
      <alignment horizontal="left"/>
    </xf>
    <xf numFmtId="0" fontId="7" fillId="2" borderId="3" xfId="0" applyFont="1" applyFill="1" applyBorder="1" applyAlignment="1">
      <alignment horizontal="left"/>
    </xf>
    <xf numFmtId="0" fontId="33" fillId="2" borderId="0" xfId="0" applyFont="1" applyFill="1" applyBorder="1" applyAlignment="1">
      <alignment horizontal="center"/>
    </xf>
    <xf numFmtId="167" fontId="35" fillId="2" borderId="0" xfId="0" applyNumberFormat="1" applyFont="1" applyFill="1" applyBorder="1" applyAlignment="1">
      <alignment horizontal="center"/>
    </xf>
    <xf numFmtId="0" fontId="33" fillId="2" borderId="62" xfId="0" applyFont="1" applyFill="1" applyBorder="1" applyAlignment="1">
      <alignment horizontal="center"/>
    </xf>
    <xf numFmtId="167" fontId="35" fillId="2" borderId="62" xfId="0" applyNumberFormat="1" applyFont="1" applyFill="1" applyBorder="1" applyAlignment="1">
      <alignment horizontal="center"/>
    </xf>
    <xf numFmtId="0" fontId="33" fillId="2" borderId="30" xfId="0" applyFont="1" applyFill="1" applyBorder="1" applyAlignment="1">
      <alignment horizontal="center"/>
    </xf>
    <xf numFmtId="167" fontId="35" fillId="9" borderId="33" xfId="0" applyNumberFormat="1" applyFont="1" applyFill="1" applyBorder="1" applyAlignment="1">
      <alignment horizontal="center"/>
    </xf>
    <xf numFmtId="0" fontId="33" fillId="2" borderId="7" xfId="0" applyFont="1" applyFill="1" applyBorder="1" applyAlignment="1">
      <alignment horizontal="center"/>
    </xf>
    <xf numFmtId="167" fontId="35" fillId="9" borderId="8" xfId="0" applyNumberFormat="1" applyFont="1" applyFill="1" applyBorder="1" applyAlignment="1">
      <alignment horizontal="center"/>
    </xf>
    <xf numFmtId="0" fontId="36" fillId="5" borderId="16" xfId="0" applyFont="1" applyFill="1" applyBorder="1" applyAlignment="1">
      <alignment horizontal="center" vertical="center"/>
    </xf>
    <xf numFmtId="0" fontId="48" fillId="0" borderId="0" xfId="0" applyFont="1" applyBorder="1" applyAlignment="1">
      <alignment vertical="top" wrapText="1"/>
    </xf>
  </cellXfs>
  <cellStyles count="5">
    <cellStyle name="Dezimal 2" xfId="1" xr:uid="{00000000-0005-0000-0000-000006000000}"/>
    <cellStyle name="Euro" xfId="2" xr:uid="{00000000-0005-0000-0000-000007000000}"/>
    <cellStyle name="Standard" xfId="0" builtinId="0"/>
    <cellStyle name="Standard 2" xfId="3" xr:uid="{00000000-0005-0000-0000-000008000000}"/>
    <cellStyle name="Standard 3" xfId="4" xr:uid="{00000000-0005-0000-0000-000009000000}"/>
  </cellStyles>
  <dxfs count="38">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7F7F7F"/>
      <rgbColor rgb="FF800080"/>
      <rgbColor rgb="FF008080"/>
      <rgbColor rgb="FFC0C0C0"/>
      <rgbColor rgb="FF808080"/>
      <rgbColor rgb="FFA6A6A6"/>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A9D18E"/>
      <rgbColor rgb="FFFFFF99"/>
      <rgbColor rgb="FFBFBFBF"/>
      <rgbColor rgb="FFFF99CC"/>
      <rgbColor rgb="FFCC99FF"/>
      <rgbColor rgb="FFF8CBAD"/>
      <rgbColor rgb="FF3366FF"/>
      <rgbColor rgb="FF33CCCC"/>
      <rgbColor rgb="FF92D050"/>
      <rgbColor rgb="FFFFCC00"/>
      <rgbColor rgb="FFFF9900"/>
      <rgbColor rgb="FFFF6600"/>
      <rgbColor rgb="FF595959"/>
      <rgbColor rgb="FF969696"/>
      <rgbColor rgb="FF1F3864"/>
      <rgbColor rgb="FF339966"/>
      <rgbColor rgb="FF003300"/>
      <rgbColor rgb="FF333300"/>
      <rgbColor rgb="FF993300"/>
      <rgbColor rgb="FF993366"/>
      <rgbColor rgb="FF44546A"/>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0.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M47"/>
  <sheetViews>
    <sheetView topLeftCell="A11" zoomScale="111" zoomScaleNormal="111" workbookViewId="0">
      <selection activeCell="B24" sqref="B24"/>
    </sheetView>
  </sheetViews>
  <sheetFormatPr baseColWidth="10" defaultColWidth="10.85546875" defaultRowHeight="12.75" x14ac:dyDescent="0.2"/>
  <cols>
    <col min="1" max="1" width="10.85546875" style="15"/>
    <col min="2" max="2" width="14" style="15" customWidth="1"/>
    <col min="3" max="3" width="10.85546875" style="15"/>
    <col min="4" max="4" width="16.7109375" style="15" customWidth="1"/>
    <col min="5" max="5" width="7.140625" style="15" customWidth="1"/>
    <col min="6" max="6" width="19.7109375" style="15" customWidth="1"/>
    <col min="7" max="7" width="46.140625" style="15" customWidth="1"/>
    <col min="8" max="16384" width="10.85546875" style="15"/>
  </cols>
  <sheetData>
    <row r="2" spans="2:13" s="16" customFormat="1" ht="23.25" customHeight="1" x14ac:dyDescent="0.2">
      <c r="B2" s="14" t="s">
        <v>0</v>
      </c>
      <c r="C2" s="14"/>
      <c r="D2" s="14"/>
      <c r="E2" s="14"/>
      <c r="F2" s="14"/>
      <c r="G2" s="17"/>
    </row>
    <row r="3" spans="2:13" s="16" customFormat="1" ht="15.75" customHeight="1" x14ac:dyDescent="0.2">
      <c r="B3" s="13" t="s">
        <v>1</v>
      </c>
      <c r="C3" s="13"/>
      <c r="D3" s="13"/>
      <c r="E3" s="13"/>
      <c r="F3" s="13"/>
      <c r="G3" s="13"/>
    </row>
    <row r="4" spans="2:13" s="16" customFormat="1" ht="11.25" customHeight="1" x14ac:dyDescent="0.2"/>
    <row r="5" spans="2:13" s="16" customFormat="1" ht="20.25" customHeight="1" x14ac:dyDescent="0.2">
      <c r="B5" s="18" t="s">
        <v>2</v>
      </c>
      <c r="C5" s="12"/>
      <c r="D5" s="12"/>
      <c r="E5" s="12"/>
      <c r="F5" s="12"/>
      <c r="G5" s="19"/>
    </row>
    <row r="6" spans="2:13" s="16" customFormat="1" ht="12.75" customHeight="1" x14ac:dyDescent="0.2">
      <c r="B6" s="20" t="s">
        <v>3</v>
      </c>
      <c r="C6" s="11"/>
      <c r="D6" s="11"/>
      <c r="E6" s="11"/>
      <c r="F6" s="11"/>
      <c r="G6" s="20"/>
    </row>
    <row r="7" spans="2:13" s="16" customFormat="1" ht="12.75" customHeight="1" x14ac:dyDescent="0.2">
      <c r="B7" s="20" t="s">
        <v>4</v>
      </c>
      <c r="C7" s="11"/>
      <c r="D7" s="11"/>
      <c r="E7" s="11"/>
      <c r="F7" s="11"/>
      <c r="G7" s="20"/>
    </row>
    <row r="8" spans="2:13" s="16" customFormat="1" ht="12.75" customHeight="1" x14ac:dyDescent="0.2">
      <c r="B8" s="20" t="s">
        <v>5</v>
      </c>
      <c r="C8" s="11"/>
      <c r="D8" s="11"/>
      <c r="E8" s="11"/>
      <c r="F8" s="11"/>
      <c r="G8" s="20"/>
    </row>
    <row r="9" spans="2:13" s="16" customFormat="1" ht="12.75" customHeight="1" x14ac:dyDescent="0.2">
      <c r="B9" s="20" t="s">
        <v>6</v>
      </c>
      <c r="C9" s="11"/>
      <c r="D9" s="11"/>
      <c r="E9" s="11"/>
      <c r="F9" s="11"/>
      <c r="G9" s="20"/>
    </row>
    <row r="10" spans="2:13" s="16" customFormat="1" ht="12.75" customHeight="1" x14ac:dyDescent="0.2">
      <c r="B10" s="20" t="s">
        <v>7</v>
      </c>
      <c r="C10" s="11"/>
      <c r="D10" s="11"/>
      <c r="E10" s="11"/>
      <c r="F10" s="11"/>
      <c r="G10" s="20"/>
    </row>
    <row r="11" spans="2:13" s="16" customFormat="1" ht="12.75" customHeight="1" x14ac:dyDescent="0.2">
      <c r="B11" s="20"/>
      <c r="C11" s="20"/>
      <c r="D11" s="20"/>
      <c r="E11" s="20"/>
      <c r="F11" s="20"/>
      <c r="G11" s="20"/>
    </row>
    <row r="12" spans="2:13" s="16" customFormat="1" ht="12.75" customHeight="1" x14ac:dyDescent="0.2">
      <c r="B12" s="21" t="s">
        <v>8</v>
      </c>
      <c r="C12" s="20"/>
      <c r="D12" s="22"/>
      <c r="E12" s="22"/>
      <c r="F12" s="22"/>
      <c r="G12" s="22"/>
      <c r="H12" s="20"/>
      <c r="I12" s="20"/>
      <c r="J12" s="20"/>
      <c r="K12" s="20"/>
      <c r="L12" s="20"/>
      <c r="M12" s="20"/>
    </row>
    <row r="13" spans="2:13" s="16" customFormat="1" ht="12.75" customHeight="1" x14ac:dyDescent="0.2">
      <c r="B13" s="20" t="s">
        <v>9</v>
      </c>
      <c r="C13" s="20"/>
      <c r="D13" s="22"/>
      <c r="E13" s="22"/>
      <c r="F13" s="22"/>
      <c r="G13" s="22"/>
      <c r="H13" s="20"/>
      <c r="I13" s="20"/>
      <c r="J13" s="20"/>
      <c r="K13" s="20"/>
      <c r="L13" s="20"/>
      <c r="M13" s="20"/>
    </row>
    <row r="14" spans="2:13" s="16" customFormat="1" ht="12.75" customHeight="1" x14ac:dyDescent="0.2">
      <c r="B14" s="20" t="s">
        <v>10</v>
      </c>
      <c r="C14" s="20"/>
      <c r="D14" s="22"/>
      <c r="E14" s="22"/>
      <c r="F14" s="22"/>
      <c r="G14" s="22"/>
      <c r="H14" s="20"/>
      <c r="I14" s="20"/>
      <c r="J14" s="20"/>
      <c r="K14" s="20"/>
      <c r="L14" s="20"/>
      <c r="M14" s="20"/>
    </row>
    <row r="15" spans="2:13" s="16" customFormat="1" ht="23.25" customHeight="1" x14ac:dyDescent="0.2">
      <c r="B15" s="23" t="s">
        <v>11</v>
      </c>
      <c r="C15" s="20"/>
      <c r="D15" s="20"/>
      <c r="E15" s="20"/>
      <c r="F15" s="20"/>
      <c r="G15" s="20"/>
      <c r="H15" s="20"/>
      <c r="I15" s="20"/>
      <c r="J15" s="20"/>
      <c r="K15" s="20"/>
      <c r="L15" s="20"/>
      <c r="M15" s="20"/>
    </row>
    <row r="16" spans="2:13" s="16" customFormat="1" ht="12.75" customHeight="1" x14ac:dyDescent="0.2">
      <c r="B16" s="20" t="s">
        <v>12</v>
      </c>
      <c r="C16" s="20"/>
      <c r="D16" s="20"/>
      <c r="E16" s="20"/>
      <c r="F16" s="20"/>
      <c r="G16" s="20"/>
      <c r="H16" s="20"/>
      <c r="I16" s="20"/>
      <c r="J16" s="20"/>
      <c r="K16" s="20"/>
      <c r="L16" s="20"/>
      <c r="M16" s="20"/>
    </row>
    <row r="17" spans="2:13" s="16" customFormat="1" ht="12.75" customHeight="1" x14ac:dyDescent="0.2">
      <c r="B17" s="20" t="s">
        <v>13</v>
      </c>
      <c r="C17" s="20"/>
      <c r="D17" s="20"/>
      <c r="E17" s="20"/>
      <c r="F17" s="20"/>
      <c r="G17" s="20"/>
      <c r="H17" s="20"/>
      <c r="I17" s="20"/>
      <c r="J17" s="20"/>
      <c r="K17" s="20"/>
      <c r="L17" s="20"/>
      <c r="M17" s="20"/>
    </row>
    <row r="18" spans="2:13" s="16" customFormat="1" ht="12.75" customHeight="1" x14ac:dyDescent="0.2">
      <c r="C18" s="20"/>
      <c r="D18" s="20"/>
      <c r="E18" s="20"/>
      <c r="F18" s="20"/>
      <c r="G18" s="20"/>
      <c r="H18" s="20"/>
      <c r="I18" s="20"/>
      <c r="J18" s="20"/>
      <c r="K18" s="20"/>
      <c r="L18" s="20"/>
      <c r="M18" s="20"/>
    </row>
    <row r="19" spans="2:13" ht="20.25" customHeight="1" x14ac:dyDescent="0.3">
      <c r="B19" s="24" t="s">
        <v>14</v>
      </c>
      <c r="C19" s="25"/>
      <c r="D19" s="26"/>
      <c r="E19" s="20"/>
      <c r="F19" s="20"/>
      <c r="G19" s="20"/>
      <c r="H19" s="20"/>
      <c r="I19" s="20"/>
      <c r="J19" s="20"/>
      <c r="K19" s="20"/>
    </row>
    <row r="20" spans="2:13" ht="12.75" customHeight="1" x14ac:dyDescent="0.2">
      <c r="B20" s="10" t="s">
        <v>15</v>
      </c>
      <c r="C20" s="10"/>
      <c r="D20" s="10"/>
      <c r="E20" s="10"/>
      <c r="F20" s="10"/>
      <c r="G20" s="10"/>
      <c r="H20" s="20"/>
      <c r="I20" s="20"/>
    </row>
    <row r="21" spans="2:13" ht="29.25" customHeight="1" x14ac:dyDescent="0.2">
      <c r="B21" s="10" t="s">
        <v>16</v>
      </c>
      <c r="C21" s="10"/>
      <c r="D21" s="10"/>
      <c r="E21" s="10"/>
      <c r="F21" s="10"/>
      <c r="G21" s="10"/>
    </row>
    <row r="22" spans="2:13" ht="32.25" customHeight="1" x14ac:dyDescent="0.2">
      <c r="B22" s="10" t="s">
        <v>17</v>
      </c>
      <c r="C22" s="10"/>
      <c r="D22" s="10"/>
      <c r="E22" s="10"/>
      <c r="F22" s="10"/>
      <c r="G22" s="10"/>
    </row>
    <row r="23" spans="2:13" ht="48" customHeight="1" x14ac:dyDescent="0.2">
      <c r="B23" s="10" t="s">
        <v>18</v>
      </c>
      <c r="C23" s="10"/>
      <c r="D23" s="10"/>
      <c r="E23" s="10"/>
      <c r="F23" s="10"/>
      <c r="G23" s="10"/>
    </row>
    <row r="24" spans="2:13" ht="67.5" customHeight="1" x14ac:dyDescent="0.2">
      <c r="B24" s="10" t="s">
        <v>19</v>
      </c>
      <c r="C24" s="10"/>
      <c r="D24" s="10"/>
      <c r="E24" s="10"/>
      <c r="F24" s="10"/>
      <c r="G24" s="10"/>
    </row>
    <row r="25" spans="2:13" ht="68.25" customHeight="1" x14ac:dyDescent="0.2">
      <c r="B25" s="10" t="s">
        <v>20</v>
      </c>
      <c r="C25" s="10"/>
      <c r="D25" s="10"/>
      <c r="E25" s="10"/>
      <c r="F25" s="10"/>
      <c r="G25" s="10"/>
    </row>
    <row r="26" spans="2:13" ht="164.25" customHeight="1" x14ac:dyDescent="0.2">
      <c r="B26" s="10" t="s">
        <v>21</v>
      </c>
      <c r="C26" s="10"/>
      <c r="D26" s="10"/>
      <c r="E26" s="10"/>
      <c r="F26" s="10"/>
      <c r="G26" s="10"/>
    </row>
    <row r="27" spans="2:13" ht="159.75" customHeight="1" x14ac:dyDescent="0.2">
      <c r="H27" s="20"/>
      <c r="I27" s="20"/>
      <c r="J27" s="20"/>
      <c r="K27" s="20"/>
      <c r="L27" s="20"/>
      <c r="M27" s="20"/>
    </row>
    <row r="28" spans="2:13" s="16" customFormat="1" ht="12.75" customHeight="1" x14ac:dyDescent="0.2">
      <c r="B28" s="27" t="s">
        <v>22</v>
      </c>
      <c r="C28" s="21"/>
      <c r="D28" s="21"/>
      <c r="E28" s="21"/>
      <c r="F28" s="21"/>
      <c r="G28" s="20"/>
      <c r="H28" s="20"/>
      <c r="I28" s="20"/>
      <c r="J28" s="20"/>
      <c r="K28" s="20"/>
      <c r="L28" s="20"/>
      <c r="M28" s="20"/>
    </row>
    <row r="29" spans="2:13" s="16" customFormat="1" ht="12.75" customHeight="1" x14ac:dyDescent="0.2">
      <c r="B29" s="27" t="s">
        <v>23</v>
      </c>
      <c r="C29" s="21" t="s">
        <v>24</v>
      </c>
      <c r="D29" s="21"/>
      <c r="E29" s="27" t="s">
        <v>25</v>
      </c>
      <c r="F29" s="21" t="s">
        <v>26</v>
      </c>
      <c r="G29" s="20"/>
      <c r="H29" s="20"/>
      <c r="I29" s="20"/>
      <c r="J29" s="20"/>
      <c r="K29" s="20"/>
      <c r="L29" s="20"/>
      <c r="M29" s="20"/>
    </row>
    <row r="30" spans="2:13" s="16" customFormat="1" ht="12.75" customHeight="1" x14ac:dyDescent="0.2">
      <c r="B30" s="27" t="s">
        <v>27</v>
      </c>
      <c r="C30" s="21" t="s">
        <v>28</v>
      </c>
      <c r="E30" s="27" t="s">
        <v>29</v>
      </c>
      <c r="F30" s="21" t="s">
        <v>30</v>
      </c>
      <c r="G30" s="20"/>
      <c r="H30" s="20"/>
      <c r="I30" s="20"/>
      <c r="J30" s="20"/>
      <c r="K30" s="20"/>
      <c r="L30" s="20"/>
      <c r="M30" s="20"/>
    </row>
    <row r="31" spans="2:13" s="16" customFormat="1" ht="12.75" customHeight="1" x14ac:dyDescent="0.2">
      <c r="B31" s="27" t="s">
        <v>31</v>
      </c>
      <c r="C31" s="21" t="s">
        <v>32</v>
      </c>
      <c r="D31" s="21"/>
      <c r="E31" s="27" t="s">
        <v>33</v>
      </c>
      <c r="F31" s="21" t="s">
        <v>34</v>
      </c>
      <c r="G31" s="20"/>
      <c r="H31" s="20"/>
      <c r="I31" s="20"/>
      <c r="J31" s="20"/>
      <c r="K31" s="20"/>
      <c r="L31" s="20"/>
      <c r="M31" s="20"/>
    </row>
    <row r="32" spans="2:13" s="16" customFormat="1" ht="12.75" customHeight="1" x14ac:dyDescent="0.2">
      <c r="B32" s="27" t="s">
        <v>35</v>
      </c>
      <c r="C32" s="21" t="s">
        <v>36</v>
      </c>
      <c r="D32" s="21"/>
      <c r="E32" s="27" t="s">
        <v>37</v>
      </c>
      <c r="F32" s="21" t="s">
        <v>38</v>
      </c>
      <c r="G32" s="20"/>
      <c r="H32" s="20"/>
      <c r="I32" s="20"/>
      <c r="J32" s="20"/>
      <c r="K32" s="20"/>
      <c r="L32" s="20"/>
      <c r="M32" s="20"/>
    </row>
    <row r="33" spans="2:11" s="16" customFormat="1" ht="12.75" customHeight="1" x14ac:dyDescent="0.2">
      <c r="B33" s="27" t="s">
        <v>39</v>
      </c>
      <c r="C33" s="21" t="s">
        <v>40</v>
      </c>
      <c r="D33" s="21"/>
      <c r="E33" s="27" t="s">
        <v>41</v>
      </c>
      <c r="F33" s="21" t="s">
        <v>42</v>
      </c>
      <c r="G33" s="28"/>
    </row>
    <row r="34" spans="2:11" s="16" customFormat="1" ht="12.75" customHeight="1" x14ac:dyDescent="0.2">
      <c r="B34" s="27" t="s">
        <v>43</v>
      </c>
      <c r="C34" s="21" t="s">
        <v>44</v>
      </c>
      <c r="D34" s="21"/>
      <c r="E34" s="27" t="s">
        <v>45</v>
      </c>
      <c r="F34" s="21" t="s">
        <v>46</v>
      </c>
    </row>
    <row r="35" spans="2:11" s="16" customFormat="1" ht="12.75" customHeight="1" x14ac:dyDescent="0.2">
      <c r="B35" s="27" t="s">
        <v>47</v>
      </c>
      <c r="C35" s="21" t="s">
        <v>48</v>
      </c>
      <c r="D35" s="21"/>
      <c r="E35" s="27" t="s">
        <v>49</v>
      </c>
      <c r="F35" s="21" t="s">
        <v>50</v>
      </c>
    </row>
    <row r="36" spans="2:11" s="16" customFormat="1" ht="12.75" customHeight="1" x14ac:dyDescent="0.2">
      <c r="B36" s="27" t="s">
        <v>51</v>
      </c>
      <c r="C36" s="21" t="s">
        <v>52</v>
      </c>
      <c r="D36" s="21"/>
      <c r="E36" s="20"/>
      <c r="F36" s="20"/>
    </row>
    <row r="37" spans="2:11" s="16" customFormat="1" ht="12.75" customHeight="1" x14ac:dyDescent="0.2">
      <c r="B37" s="27"/>
      <c r="D37" s="20"/>
      <c r="E37" s="20"/>
      <c r="F37" s="20"/>
      <c r="G37" s="20"/>
      <c r="H37" s="20"/>
      <c r="I37" s="20"/>
      <c r="J37" s="20"/>
      <c r="K37" s="20"/>
    </row>
    <row r="38" spans="2:11" ht="12.75" customHeight="1" x14ac:dyDescent="0.2">
      <c r="B38" s="20"/>
      <c r="C38" s="29"/>
      <c r="D38" s="20"/>
      <c r="E38" s="20"/>
      <c r="F38" s="20"/>
      <c r="G38" s="20"/>
      <c r="H38" s="20"/>
      <c r="I38" s="20"/>
      <c r="J38" s="20"/>
      <c r="K38" s="20"/>
    </row>
    <row r="39" spans="2:11" ht="12.75" customHeight="1" x14ac:dyDescent="0.2">
      <c r="B39" s="20"/>
      <c r="C39" s="20"/>
      <c r="D39" s="20"/>
      <c r="E39" s="20"/>
      <c r="F39" s="20"/>
      <c r="G39" s="20"/>
      <c r="H39" s="20"/>
      <c r="I39" s="20"/>
      <c r="J39" s="20"/>
      <c r="K39" s="20"/>
    </row>
    <row r="40" spans="2:11" ht="12.75" customHeight="1" x14ac:dyDescent="0.2">
      <c r="B40" s="28"/>
      <c r="C40" s="28"/>
      <c r="D40" s="20"/>
      <c r="E40" s="20"/>
      <c r="F40" s="20"/>
      <c r="G40" s="20"/>
      <c r="H40" s="20"/>
      <c r="I40" s="20"/>
      <c r="J40" s="20"/>
      <c r="K40" s="20"/>
    </row>
    <row r="41" spans="2:11" ht="12.75" customHeight="1" x14ac:dyDescent="0.2">
      <c r="B41" s="30"/>
      <c r="C41" s="29"/>
      <c r="D41" s="20"/>
      <c r="E41" s="20"/>
      <c r="F41" s="20"/>
      <c r="G41" s="20"/>
      <c r="H41" s="20"/>
      <c r="I41" s="20"/>
      <c r="J41" s="20"/>
      <c r="K41" s="20"/>
    </row>
    <row r="42" spans="2:11" ht="12.75" customHeight="1" x14ac:dyDescent="0.2">
      <c r="B42" s="20"/>
      <c r="C42" s="20"/>
      <c r="D42" s="20"/>
      <c r="E42" s="20"/>
      <c r="F42" s="20"/>
      <c r="G42" s="20"/>
      <c r="H42" s="20"/>
      <c r="I42" s="20"/>
      <c r="J42" s="20"/>
      <c r="K42" s="20"/>
    </row>
    <row r="43" spans="2:11" ht="12.75" customHeight="1" x14ac:dyDescent="0.2">
      <c r="B43" s="20"/>
      <c r="C43" s="20"/>
      <c r="D43" s="20"/>
      <c r="E43" s="20"/>
      <c r="F43" s="20"/>
      <c r="G43" s="20"/>
      <c r="H43" s="20"/>
      <c r="I43" s="20"/>
      <c r="J43" s="20"/>
      <c r="K43" s="20"/>
    </row>
    <row r="44" spans="2:11" ht="12.75" customHeight="1" x14ac:dyDescent="0.2">
      <c r="B44" s="27"/>
      <c r="C44" s="20"/>
      <c r="D44" s="20"/>
      <c r="G44" s="20"/>
      <c r="H44" s="20"/>
      <c r="I44" s="20"/>
      <c r="J44" s="20"/>
      <c r="K44" s="20"/>
    </row>
    <row r="45" spans="2:11" ht="12.75" customHeight="1" x14ac:dyDescent="0.2">
      <c r="B45" s="20"/>
      <c r="C45" s="20"/>
    </row>
    <row r="46" spans="2:11" ht="12.75" customHeight="1" x14ac:dyDescent="0.2">
      <c r="B46" s="20"/>
      <c r="C46" s="20"/>
    </row>
    <row r="47" spans="2:11" ht="12.75" customHeight="1" x14ac:dyDescent="0.2"/>
  </sheetData>
  <sheetProtection password="CAC4" sheet="1"/>
  <mergeCells count="15">
    <mergeCell ref="B22:G22"/>
    <mergeCell ref="B23:G23"/>
    <mergeCell ref="B24:G24"/>
    <mergeCell ref="B25:G25"/>
    <mergeCell ref="B26:G26"/>
    <mergeCell ref="C8:F8"/>
    <mergeCell ref="C9:F9"/>
    <mergeCell ref="C10:F10"/>
    <mergeCell ref="B20:G20"/>
    <mergeCell ref="B21:G21"/>
    <mergeCell ref="B2:F2"/>
    <mergeCell ref="B3:G3"/>
    <mergeCell ref="C5:F5"/>
    <mergeCell ref="C6:F6"/>
    <mergeCell ref="C7:F7"/>
  </mergeCell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K249"/>
  <sheetViews>
    <sheetView zoomScale="111" zoomScaleNormal="111" workbookViewId="0">
      <pane ySplit="5" topLeftCell="A6" activePane="bottomLeft" state="frozen"/>
      <selection pane="bottomLeft" activeCell="J8" sqref="J8"/>
    </sheetView>
  </sheetViews>
  <sheetFormatPr baseColWidth="10" defaultColWidth="11.5703125" defaultRowHeight="15" x14ac:dyDescent="0.25"/>
  <cols>
    <col min="1" max="1" width="11.5703125" style="31"/>
    <col min="2" max="2" width="79.7109375" style="31" customWidth="1"/>
    <col min="3" max="3" width="11.5703125" style="31"/>
    <col min="4" max="4" width="56.5703125" style="31" customWidth="1"/>
    <col min="5" max="5" width="4.140625" style="31" customWidth="1"/>
    <col min="6" max="6" width="3.5703125" style="31" customWidth="1"/>
    <col min="7" max="8" width="5.7109375" style="31" customWidth="1"/>
    <col min="9" max="9" width="38.85546875" style="31" customWidth="1"/>
    <col min="10" max="16384" width="11.5703125" style="31"/>
  </cols>
  <sheetData>
    <row r="3" spans="1:11" ht="20.25" customHeight="1" x14ac:dyDescent="0.3">
      <c r="A3" s="32" t="s">
        <v>53</v>
      </c>
      <c r="B3" s="33"/>
      <c r="C3" s="33"/>
      <c r="D3" s="32"/>
      <c r="E3" s="34"/>
      <c r="F3" s="35"/>
      <c r="G3" s="36"/>
      <c r="H3" s="35"/>
      <c r="I3" s="35"/>
      <c r="J3" s="36"/>
      <c r="K3" s="36"/>
    </row>
    <row r="4" spans="1:11" ht="15" customHeight="1" x14ac:dyDescent="0.25">
      <c r="A4" s="9" t="s">
        <v>54</v>
      </c>
      <c r="B4" s="8" t="s">
        <v>55</v>
      </c>
      <c r="C4" s="7" t="s">
        <v>56</v>
      </c>
      <c r="D4" s="7" t="s">
        <v>57</v>
      </c>
      <c r="E4" s="37" t="s">
        <v>58</v>
      </c>
      <c r="F4" s="7" t="s">
        <v>29</v>
      </c>
      <c r="G4" s="9" t="s">
        <v>59</v>
      </c>
      <c r="H4" s="7" t="s">
        <v>41</v>
      </c>
      <c r="I4" s="6" t="s">
        <v>60</v>
      </c>
      <c r="J4" s="5" t="s">
        <v>61</v>
      </c>
      <c r="K4" s="5" t="s">
        <v>62</v>
      </c>
    </row>
    <row r="5" spans="1:11" ht="15" customHeight="1" x14ac:dyDescent="0.25">
      <c r="A5" s="9"/>
      <c r="B5" s="9"/>
      <c r="C5" s="9"/>
      <c r="D5" s="9"/>
      <c r="E5" s="38" t="s">
        <v>63</v>
      </c>
      <c r="F5" s="7"/>
      <c r="G5" s="7"/>
      <c r="H5" s="7"/>
      <c r="I5" s="7"/>
      <c r="J5" s="7"/>
      <c r="K5" s="7"/>
    </row>
    <row r="6" spans="1:11" ht="15.75" customHeight="1" x14ac:dyDescent="0.25">
      <c r="A6" s="39" t="s">
        <v>64</v>
      </c>
      <c r="B6" s="40" t="s">
        <v>65</v>
      </c>
      <c r="C6" s="40"/>
      <c r="D6" s="41"/>
      <c r="E6" s="41"/>
      <c r="F6" s="41"/>
      <c r="G6" s="41"/>
      <c r="H6" s="41"/>
      <c r="I6" s="41"/>
      <c r="J6" s="41"/>
      <c r="K6" s="41"/>
    </row>
    <row r="7" spans="1:11" ht="15" customHeight="1" x14ac:dyDescent="0.25">
      <c r="A7" s="42" t="s">
        <v>66</v>
      </c>
      <c r="B7" s="43" t="s">
        <v>67</v>
      </c>
      <c r="C7" s="44"/>
      <c r="D7" s="44"/>
      <c r="E7" s="45" t="s">
        <v>31</v>
      </c>
      <c r="F7" s="46"/>
      <c r="G7" s="46"/>
      <c r="H7" s="45"/>
      <c r="I7" s="47"/>
      <c r="J7" s="48"/>
      <c r="K7" s="48"/>
    </row>
    <row r="8" spans="1:11" ht="22.5" customHeight="1" x14ac:dyDescent="0.25">
      <c r="A8" s="42" t="s">
        <v>68</v>
      </c>
      <c r="B8" s="43" t="s">
        <v>69</v>
      </c>
      <c r="C8" s="44"/>
      <c r="D8" s="44"/>
      <c r="E8" s="45" t="s">
        <v>35</v>
      </c>
      <c r="F8" s="46">
        <v>20</v>
      </c>
      <c r="G8" s="46"/>
      <c r="H8" s="45">
        <f>F8*G8</f>
        <v>0</v>
      </c>
      <c r="I8" s="47" t="s">
        <v>70</v>
      </c>
      <c r="J8" s="48"/>
      <c r="K8" s="48"/>
    </row>
    <row r="9" spans="1:11" ht="15" customHeight="1" x14ac:dyDescent="0.25">
      <c r="A9" s="42" t="s">
        <v>71</v>
      </c>
      <c r="B9" s="43" t="s">
        <v>72</v>
      </c>
      <c r="C9" s="44"/>
      <c r="D9" s="44"/>
      <c r="E9" s="45" t="s">
        <v>31</v>
      </c>
      <c r="F9" s="46"/>
      <c r="G9" s="46"/>
      <c r="H9" s="45"/>
      <c r="I9" s="46"/>
      <c r="J9" s="48" t="s">
        <v>73</v>
      </c>
      <c r="K9" s="48"/>
    </row>
    <row r="10" spans="1:11" ht="15" customHeight="1" x14ac:dyDescent="0.25">
      <c r="A10" s="42" t="s">
        <v>74</v>
      </c>
      <c r="B10" s="43" t="s">
        <v>75</v>
      </c>
      <c r="C10" s="44"/>
      <c r="D10" s="44"/>
      <c r="E10" s="45" t="s">
        <v>31</v>
      </c>
      <c r="F10" s="46"/>
      <c r="G10" s="46"/>
      <c r="H10" s="45"/>
      <c r="I10" s="46"/>
      <c r="J10" s="48" t="s">
        <v>73</v>
      </c>
      <c r="K10" s="48"/>
    </row>
    <row r="11" spans="1:11" ht="45" customHeight="1" x14ac:dyDescent="0.25">
      <c r="A11" s="42" t="s">
        <v>76</v>
      </c>
      <c r="B11" s="43" t="s">
        <v>77</v>
      </c>
      <c r="C11" s="44"/>
      <c r="D11" s="44"/>
      <c r="E11" s="45" t="s">
        <v>35</v>
      </c>
      <c r="F11" s="45">
        <v>80</v>
      </c>
      <c r="G11" s="45"/>
      <c r="H11" s="45">
        <f>F11*G11</f>
        <v>0</v>
      </c>
      <c r="I11" s="47" t="s">
        <v>78</v>
      </c>
      <c r="J11" s="48" t="s">
        <v>73</v>
      </c>
      <c r="K11" s="48"/>
    </row>
    <row r="12" spans="1:11" ht="33.75" customHeight="1" x14ac:dyDescent="0.25">
      <c r="A12" s="42" t="s">
        <v>79</v>
      </c>
      <c r="B12" s="43" t="s">
        <v>80</v>
      </c>
      <c r="C12" s="44"/>
      <c r="D12" s="44"/>
      <c r="E12" s="45" t="s">
        <v>35</v>
      </c>
      <c r="F12" s="45">
        <v>80</v>
      </c>
      <c r="G12" s="45"/>
      <c r="H12" s="45">
        <f>F12*G12</f>
        <v>0</v>
      </c>
      <c r="I12" s="47" t="s">
        <v>81</v>
      </c>
      <c r="J12" s="48" t="s">
        <v>73</v>
      </c>
      <c r="K12" s="48"/>
    </row>
    <row r="13" spans="1:11" ht="22.5" customHeight="1" x14ac:dyDescent="0.25">
      <c r="A13" s="42" t="s">
        <v>82</v>
      </c>
      <c r="B13" s="43" t="s">
        <v>83</v>
      </c>
      <c r="C13" s="44"/>
      <c r="D13" s="44"/>
      <c r="E13" s="45" t="s">
        <v>31</v>
      </c>
      <c r="F13" s="46"/>
      <c r="G13" s="46"/>
      <c r="H13" s="45"/>
      <c r="I13" s="46"/>
      <c r="J13" s="48" t="s">
        <v>73</v>
      </c>
      <c r="K13" s="48"/>
    </row>
    <row r="14" spans="1:11" ht="45" customHeight="1" x14ac:dyDescent="0.25">
      <c r="A14" s="42" t="s">
        <v>84</v>
      </c>
      <c r="B14" s="43" t="s">
        <v>85</v>
      </c>
      <c r="C14" s="44"/>
      <c r="D14" s="44"/>
      <c r="E14" s="45" t="s">
        <v>35</v>
      </c>
      <c r="F14" s="46">
        <v>80</v>
      </c>
      <c r="G14" s="46"/>
      <c r="H14" s="45">
        <f>F14*G14</f>
        <v>0</v>
      </c>
      <c r="I14" s="49" t="s">
        <v>86</v>
      </c>
      <c r="J14" s="48"/>
      <c r="K14" s="48"/>
    </row>
    <row r="15" spans="1:11" ht="22.5" customHeight="1" x14ac:dyDescent="0.25">
      <c r="A15" s="42" t="s">
        <v>87</v>
      </c>
      <c r="B15" s="43" t="s">
        <v>88</v>
      </c>
      <c r="C15" s="44"/>
      <c r="D15" s="44"/>
      <c r="E15" s="45" t="s">
        <v>35</v>
      </c>
      <c r="F15" s="46">
        <v>80</v>
      </c>
      <c r="G15" s="46"/>
      <c r="H15" s="45">
        <f>F15*G15</f>
        <v>0</v>
      </c>
      <c r="I15" s="49" t="s">
        <v>89</v>
      </c>
      <c r="J15" s="48"/>
      <c r="K15" s="48"/>
    </row>
    <row r="16" spans="1:11" ht="45" customHeight="1" x14ac:dyDescent="0.25">
      <c r="A16" s="42" t="s">
        <v>90</v>
      </c>
      <c r="B16" s="43" t="s">
        <v>91</v>
      </c>
      <c r="C16" s="44"/>
      <c r="D16" s="44"/>
      <c r="E16" s="45" t="s">
        <v>31</v>
      </c>
      <c r="F16" s="46"/>
      <c r="G16" s="46"/>
      <c r="H16" s="45"/>
      <c r="I16" s="46"/>
      <c r="J16" s="48"/>
      <c r="K16" s="48"/>
    </row>
    <row r="17" spans="1:11" ht="22.5" customHeight="1" x14ac:dyDescent="0.25">
      <c r="A17" s="42" t="s">
        <v>92</v>
      </c>
      <c r="B17" s="50" t="s">
        <v>93</v>
      </c>
      <c r="C17" s="44"/>
      <c r="D17" s="44"/>
      <c r="E17" s="45" t="s">
        <v>31</v>
      </c>
      <c r="F17" s="46"/>
      <c r="G17" s="46"/>
      <c r="H17" s="45"/>
      <c r="I17" s="46"/>
      <c r="J17" s="48" t="s">
        <v>73</v>
      </c>
      <c r="K17" s="48"/>
    </row>
    <row r="18" spans="1:11" ht="15" customHeight="1" x14ac:dyDescent="0.25">
      <c r="A18" s="42" t="s">
        <v>94</v>
      </c>
      <c r="B18" s="43" t="s">
        <v>95</v>
      </c>
      <c r="C18" s="44"/>
      <c r="D18" s="44"/>
      <c r="E18" s="45" t="s">
        <v>31</v>
      </c>
      <c r="F18" s="46"/>
      <c r="G18" s="46"/>
      <c r="H18" s="45"/>
      <c r="I18" s="46"/>
      <c r="J18" s="48" t="s">
        <v>73</v>
      </c>
      <c r="K18" s="48"/>
    </row>
    <row r="19" spans="1:11" ht="15" customHeight="1" x14ac:dyDescent="0.25">
      <c r="A19" s="42" t="s">
        <v>96</v>
      </c>
      <c r="B19" s="43" t="s">
        <v>97</v>
      </c>
      <c r="C19" s="44"/>
      <c r="D19" s="44"/>
      <c r="E19" s="45" t="s">
        <v>31</v>
      </c>
      <c r="F19" s="46"/>
      <c r="G19" s="46"/>
      <c r="H19" s="45"/>
      <c r="I19" s="46"/>
      <c r="J19" s="48" t="s">
        <v>73</v>
      </c>
      <c r="K19" s="48"/>
    </row>
    <row r="20" spans="1:11" ht="15" customHeight="1" x14ac:dyDescent="0.25">
      <c r="A20" s="42" t="s">
        <v>98</v>
      </c>
      <c r="B20" s="51" t="s">
        <v>99</v>
      </c>
      <c r="C20" s="44"/>
      <c r="D20" s="44"/>
      <c r="E20" s="45" t="s">
        <v>31</v>
      </c>
      <c r="F20" s="46"/>
      <c r="G20" s="46"/>
      <c r="H20" s="45"/>
      <c r="I20" s="46"/>
      <c r="J20" s="48" t="s">
        <v>73</v>
      </c>
      <c r="K20" s="48"/>
    </row>
    <row r="21" spans="1:11" ht="15" customHeight="1" x14ac:dyDescent="0.25">
      <c r="A21" s="42" t="s">
        <v>100</v>
      </c>
      <c r="B21" s="43" t="s">
        <v>101</v>
      </c>
      <c r="C21" s="44"/>
      <c r="D21" s="44"/>
      <c r="E21" s="45" t="s">
        <v>31</v>
      </c>
      <c r="F21" s="46"/>
      <c r="G21" s="46"/>
      <c r="H21" s="45"/>
      <c r="I21" s="46"/>
      <c r="J21" s="48"/>
      <c r="K21" s="48"/>
    </row>
    <row r="22" spans="1:11" ht="22.5" customHeight="1" x14ac:dyDescent="0.25">
      <c r="A22" s="42" t="s">
        <v>102</v>
      </c>
      <c r="B22" s="43" t="s">
        <v>103</v>
      </c>
      <c r="C22" s="44"/>
      <c r="D22" s="44"/>
      <c r="E22" s="45" t="s">
        <v>31</v>
      </c>
      <c r="F22" s="46"/>
      <c r="G22" s="46"/>
      <c r="H22" s="45"/>
      <c r="I22" s="46"/>
      <c r="J22" s="48"/>
      <c r="K22" s="48"/>
    </row>
    <row r="23" spans="1:11" ht="15" customHeight="1" x14ac:dyDescent="0.25">
      <c r="A23" s="42" t="s">
        <v>104</v>
      </c>
      <c r="B23" s="51" t="s">
        <v>105</v>
      </c>
      <c r="C23" s="52"/>
      <c r="D23" s="44"/>
      <c r="E23" s="45" t="s">
        <v>31</v>
      </c>
      <c r="F23" s="45"/>
      <c r="G23" s="45"/>
      <c r="H23" s="45"/>
      <c r="I23" s="53"/>
      <c r="J23" s="48"/>
      <c r="K23" s="48"/>
    </row>
    <row r="24" spans="1:11" ht="15" customHeight="1" x14ac:dyDescent="0.25">
      <c r="A24" s="54" t="s">
        <v>68</v>
      </c>
      <c r="B24" s="55" t="s">
        <v>106</v>
      </c>
      <c r="C24" s="55"/>
      <c r="D24" s="46"/>
      <c r="E24" s="45"/>
      <c r="F24" s="46"/>
      <c r="G24" s="46"/>
      <c r="H24" s="45"/>
      <c r="I24" s="46"/>
      <c r="J24" s="56"/>
      <c r="K24" s="56"/>
    </row>
    <row r="25" spans="1:11" ht="22.5" customHeight="1" x14ac:dyDescent="0.25">
      <c r="A25" s="42" t="s">
        <v>107</v>
      </c>
      <c r="B25" s="51" t="s">
        <v>108</v>
      </c>
      <c r="C25" s="52"/>
      <c r="D25" s="44"/>
      <c r="E25" s="45" t="s">
        <v>31</v>
      </c>
      <c r="F25" s="46"/>
      <c r="G25" s="46"/>
      <c r="H25" s="45"/>
      <c r="I25" s="49"/>
      <c r="J25" s="48"/>
      <c r="K25" s="48"/>
    </row>
    <row r="26" spans="1:11" ht="15" customHeight="1" x14ac:dyDescent="0.25">
      <c r="A26" s="54" t="s">
        <v>71</v>
      </c>
      <c r="B26" s="57" t="s">
        <v>109</v>
      </c>
      <c r="C26" s="57"/>
      <c r="D26" s="46"/>
      <c r="E26" s="45"/>
      <c r="F26" s="46"/>
      <c r="G26" s="46"/>
      <c r="H26" s="45"/>
      <c r="I26" s="49"/>
      <c r="J26" s="56"/>
      <c r="K26" s="56"/>
    </row>
    <row r="27" spans="1:11" ht="15" customHeight="1" x14ac:dyDescent="0.25">
      <c r="A27" s="42" t="s">
        <v>110</v>
      </c>
      <c r="B27" s="51" t="s">
        <v>111</v>
      </c>
      <c r="C27" s="52"/>
      <c r="D27" s="44"/>
      <c r="E27" s="45" t="s">
        <v>31</v>
      </c>
      <c r="F27" s="45"/>
      <c r="G27" s="45"/>
      <c r="H27" s="45"/>
      <c r="I27" s="53"/>
      <c r="J27" s="48" t="s">
        <v>73</v>
      </c>
      <c r="K27" s="48"/>
    </row>
    <row r="28" spans="1:11" ht="15" customHeight="1" x14ac:dyDescent="0.25">
      <c r="A28" s="42" t="s">
        <v>112</v>
      </c>
      <c r="B28" s="51" t="s">
        <v>113</v>
      </c>
      <c r="C28" s="52"/>
      <c r="D28" s="44"/>
      <c r="E28" s="45" t="s">
        <v>31</v>
      </c>
      <c r="F28" s="45"/>
      <c r="G28" s="45"/>
      <c r="H28" s="45"/>
      <c r="I28" s="53"/>
      <c r="J28" s="48"/>
      <c r="K28" s="48"/>
    </row>
    <row r="29" spans="1:11" ht="22.5" customHeight="1" x14ac:dyDescent="0.25">
      <c r="A29" s="42" t="s">
        <v>114</v>
      </c>
      <c r="B29" s="51" t="s">
        <v>115</v>
      </c>
      <c r="C29" s="52"/>
      <c r="D29" s="44"/>
      <c r="E29" s="45" t="s">
        <v>35</v>
      </c>
      <c r="F29" s="45">
        <v>20</v>
      </c>
      <c r="G29" s="45"/>
      <c r="H29" s="45">
        <f>F29*G29</f>
        <v>0</v>
      </c>
      <c r="I29" s="53" t="s">
        <v>116</v>
      </c>
      <c r="J29" s="48" t="s">
        <v>73</v>
      </c>
      <c r="K29" s="48"/>
    </row>
    <row r="30" spans="1:11" ht="15" customHeight="1" x14ac:dyDescent="0.25">
      <c r="A30" s="42" t="s">
        <v>117</v>
      </c>
      <c r="B30" s="51" t="s">
        <v>118</v>
      </c>
      <c r="C30" s="52"/>
      <c r="D30" s="44"/>
      <c r="E30" s="45" t="s">
        <v>31</v>
      </c>
      <c r="F30" s="45"/>
      <c r="G30" s="45"/>
      <c r="H30" s="45"/>
      <c r="I30" s="53"/>
      <c r="J30" s="48" t="s">
        <v>73</v>
      </c>
      <c r="K30" s="48"/>
    </row>
    <row r="31" spans="1:11" ht="22.5" customHeight="1" x14ac:dyDescent="0.25">
      <c r="A31" s="42" t="s">
        <v>119</v>
      </c>
      <c r="B31" s="51" t="s">
        <v>120</v>
      </c>
      <c r="C31" s="52"/>
      <c r="D31" s="44"/>
      <c r="E31" s="45" t="s">
        <v>35</v>
      </c>
      <c r="F31" s="45">
        <v>20</v>
      </c>
      <c r="G31" s="45"/>
      <c r="H31" s="45">
        <f>F31*G31</f>
        <v>0</v>
      </c>
      <c r="I31" s="53" t="s">
        <v>116</v>
      </c>
      <c r="J31" s="48"/>
      <c r="K31" s="48"/>
    </row>
    <row r="32" spans="1:11" ht="15" customHeight="1" x14ac:dyDescent="0.25">
      <c r="A32" s="42" t="s">
        <v>121</v>
      </c>
      <c r="B32" s="51" t="s">
        <v>122</v>
      </c>
      <c r="C32" s="52"/>
      <c r="D32" s="44"/>
      <c r="E32" s="45" t="s">
        <v>31</v>
      </c>
      <c r="F32" s="45"/>
      <c r="G32" s="45"/>
      <c r="H32" s="45"/>
      <c r="I32" s="53"/>
      <c r="J32" s="48"/>
      <c r="K32" s="48"/>
    </row>
    <row r="33" spans="1:11" ht="33.75" customHeight="1" x14ac:dyDescent="0.25">
      <c r="A33" s="42" t="s">
        <v>123</v>
      </c>
      <c r="B33" s="51" t="s">
        <v>124</v>
      </c>
      <c r="C33" s="52"/>
      <c r="D33" s="44"/>
      <c r="E33" s="45" t="s">
        <v>35</v>
      </c>
      <c r="F33" s="45">
        <v>200</v>
      </c>
      <c r="G33" s="45"/>
      <c r="H33" s="45">
        <f>F33*G33</f>
        <v>0</v>
      </c>
      <c r="I33" s="53" t="s">
        <v>125</v>
      </c>
      <c r="J33" s="48" t="s">
        <v>73</v>
      </c>
      <c r="K33" s="48"/>
    </row>
    <row r="34" spans="1:11" ht="22.5" customHeight="1" x14ac:dyDescent="0.25">
      <c r="A34" s="42" t="s">
        <v>126</v>
      </c>
      <c r="B34" s="51" t="s">
        <v>127</v>
      </c>
      <c r="C34" s="52"/>
      <c r="D34" s="44"/>
      <c r="E34" s="45" t="s">
        <v>31</v>
      </c>
      <c r="F34" s="45"/>
      <c r="G34" s="45"/>
      <c r="H34" s="45"/>
      <c r="I34" s="53"/>
      <c r="J34" s="48" t="s">
        <v>73</v>
      </c>
      <c r="K34" s="48"/>
    </row>
    <row r="35" spans="1:11" ht="15" customHeight="1" x14ac:dyDescent="0.25">
      <c r="A35" s="54" t="s">
        <v>74</v>
      </c>
      <c r="B35" s="57" t="s">
        <v>128</v>
      </c>
      <c r="C35" s="57"/>
      <c r="D35" s="46"/>
      <c r="E35" s="45"/>
      <c r="F35" s="46"/>
      <c r="G35" s="46"/>
      <c r="H35" s="45"/>
      <c r="I35" s="49"/>
      <c r="J35" s="56"/>
      <c r="K35" s="56"/>
    </row>
    <row r="36" spans="1:11" ht="15" customHeight="1" x14ac:dyDescent="0.25">
      <c r="A36" s="42" t="s">
        <v>129</v>
      </c>
      <c r="B36" s="51" t="s">
        <v>130</v>
      </c>
      <c r="C36" s="52"/>
      <c r="D36" s="44"/>
      <c r="E36" s="45" t="s">
        <v>31</v>
      </c>
      <c r="F36" s="45"/>
      <c r="G36" s="45"/>
      <c r="H36" s="45"/>
      <c r="I36" s="53"/>
      <c r="J36" s="48"/>
      <c r="K36" s="48"/>
    </row>
    <row r="37" spans="1:11" ht="15" customHeight="1" x14ac:dyDescent="0.25">
      <c r="A37" s="54" t="s">
        <v>76</v>
      </c>
      <c r="B37" s="55" t="s">
        <v>131</v>
      </c>
      <c r="C37" s="55"/>
      <c r="D37" s="46"/>
      <c r="E37" s="45"/>
      <c r="F37" s="46"/>
      <c r="G37" s="46"/>
      <c r="H37" s="45"/>
      <c r="I37" s="46"/>
      <c r="J37" s="56"/>
      <c r="K37" s="56"/>
    </row>
    <row r="38" spans="1:11" ht="22.5" customHeight="1" x14ac:dyDescent="0.25">
      <c r="A38" s="42" t="s">
        <v>132</v>
      </c>
      <c r="B38" s="51" t="s">
        <v>133</v>
      </c>
      <c r="C38" s="52"/>
      <c r="D38" s="44"/>
      <c r="E38" s="45" t="s">
        <v>31</v>
      </c>
      <c r="F38" s="46"/>
      <c r="G38" s="46"/>
      <c r="H38" s="45"/>
      <c r="I38" s="46"/>
      <c r="J38" s="48" t="s">
        <v>73</v>
      </c>
      <c r="K38" s="48"/>
    </row>
    <row r="39" spans="1:11" ht="15" customHeight="1" x14ac:dyDescent="0.25">
      <c r="A39" s="42" t="s">
        <v>134</v>
      </c>
      <c r="B39" s="51" t="s">
        <v>135</v>
      </c>
      <c r="C39" s="52"/>
      <c r="D39" s="44"/>
      <c r="E39" s="45" t="s">
        <v>31</v>
      </c>
      <c r="F39" s="46"/>
      <c r="G39" s="46"/>
      <c r="H39" s="45"/>
      <c r="I39" s="46"/>
      <c r="J39" s="48"/>
      <c r="K39" s="48"/>
    </row>
    <row r="40" spans="1:11" ht="22.5" customHeight="1" x14ac:dyDescent="0.25">
      <c r="A40" s="42" t="s">
        <v>136</v>
      </c>
      <c r="B40" s="51" t="s">
        <v>137</v>
      </c>
      <c r="C40" s="52"/>
      <c r="D40" s="44"/>
      <c r="E40" s="45" t="s">
        <v>35</v>
      </c>
      <c r="F40" s="46">
        <v>20</v>
      </c>
      <c r="G40" s="46"/>
      <c r="H40" s="45">
        <f>F40*G40</f>
        <v>0</v>
      </c>
      <c r="I40" s="53" t="s">
        <v>116</v>
      </c>
      <c r="J40" s="48"/>
      <c r="K40" s="48"/>
    </row>
    <row r="41" spans="1:11" ht="15" customHeight="1" x14ac:dyDescent="0.25">
      <c r="A41" s="42" t="s">
        <v>138</v>
      </c>
      <c r="B41" s="51" t="s">
        <v>139</v>
      </c>
      <c r="C41" s="52"/>
      <c r="D41" s="44"/>
      <c r="E41" s="45" t="s">
        <v>31</v>
      </c>
      <c r="F41" s="46"/>
      <c r="G41" s="46"/>
      <c r="H41" s="45"/>
      <c r="I41" s="46"/>
      <c r="J41" s="48"/>
      <c r="K41" s="48"/>
    </row>
    <row r="42" spans="1:11" ht="33.75" customHeight="1" x14ac:dyDescent="0.25">
      <c r="A42" s="42" t="s">
        <v>140</v>
      </c>
      <c r="B42" s="51" t="s">
        <v>141</v>
      </c>
      <c r="C42" s="52"/>
      <c r="D42" s="44"/>
      <c r="E42" s="45" t="s">
        <v>31</v>
      </c>
      <c r="F42" s="46"/>
      <c r="G42" s="46"/>
      <c r="H42" s="45"/>
      <c r="I42" s="46"/>
      <c r="J42" s="48"/>
      <c r="K42" s="48"/>
    </row>
    <row r="43" spans="1:11" ht="22.5" customHeight="1" x14ac:dyDescent="0.25">
      <c r="A43" s="42" t="s">
        <v>142</v>
      </c>
      <c r="B43" s="51" t="s">
        <v>143</v>
      </c>
      <c r="C43" s="52"/>
      <c r="D43" s="44"/>
      <c r="E43" s="45" t="s">
        <v>31</v>
      </c>
      <c r="F43" s="46"/>
      <c r="G43" s="46"/>
      <c r="H43" s="45"/>
      <c r="I43" s="46"/>
      <c r="J43" s="48"/>
      <c r="K43" s="48"/>
    </row>
    <row r="44" spans="1:11" ht="15" customHeight="1" x14ac:dyDescent="0.25">
      <c r="A44" s="42" t="s">
        <v>144</v>
      </c>
      <c r="B44" s="51" t="s">
        <v>145</v>
      </c>
      <c r="C44" s="52"/>
      <c r="D44" s="44"/>
      <c r="E44" s="45" t="s">
        <v>31</v>
      </c>
      <c r="F44" s="46"/>
      <c r="G44" s="46"/>
      <c r="H44" s="45"/>
      <c r="I44" s="46"/>
      <c r="J44" s="48"/>
      <c r="K44" s="48"/>
    </row>
    <row r="45" spans="1:11" ht="15" customHeight="1" x14ac:dyDescent="0.25">
      <c r="A45" s="42" t="s">
        <v>146</v>
      </c>
      <c r="B45" s="51" t="s">
        <v>147</v>
      </c>
      <c r="C45" s="52"/>
      <c r="D45" s="44"/>
      <c r="E45" s="45" t="s">
        <v>31</v>
      </c>
      <c r="F45" s="46"/>
      <c r="G45" s="46"/>
      <c r="H45" s="45"/>
      <c r="I45" s="46"/>
      <c r="J45" s="48"/>
      <c r="K45" s="48"/>
    </row>
    <row r="46" spans="1:11" ht="15" customHeight="1" x14ac:dyDescent="0.25">
      <c r="A46" s="42" t="s">
        <v>148</v>
      </c>
      <c r="B46" s="51" t="s">
        <v>149</v>
      </c>
      <c r="C46" s="52"/>
      <c r="D46" s="44"/>
      <c r="E46" s="45" t="s">
        <v>31</v>
      </c>
      <c r="F46" s="46"/>
      <c r="G46" s="46"/>
      <c r="H46" s="45"/>
      <c r="I46" s="46"/>
      <c r="J46" s="48"/>
      <c r="K46" s="48"/>
    </row>
    <row r="47" spans="1:11" ht="15" customHeight="1" x14ac:dyDescent="0.25">
      <c r="A47" s="42" t="s">
        <v>150</v>
      </c>
      <c r="B47" s="51" t="s">
        <v>151</v>
      </c>
      <c r="C47" s="52"/>
      <c r="D47" s="44"/>
      <c r="E47" s="45" t="s">
        <v>31</v>
      </c>
      <c r="F47" s="46"/>
      <c r="G47" s="46"/>
      <c r="H47" s="45"/>
      <c r="I47" s="46"/>
      <c r="J47" s="48"/>
      <c r="K47" s="48"/>
    </row>
    <row r="48" spans="1:11" ht="15" customHeight="1" x14ac:dyDescent="0.25">
      <c r="A48" s="54" t="s">
        <v>79</v>
      </c>
      <c r="B48" s="57" t="s">
        <v>152</v>
      </c>
      <c r="C48" s="57"/>
      <c r="D48" s="46"/>
      <c r="E48" s="45"/>
      <c r="F48" s="46"/>
      <c r="G48" s="46"/>
      <c r="H48" s="45"/>
      <c r="I48" s="49"/>
      <c r="J48" s="56"/>
      <c r="K48" s="56"/>
    </row>
    <row r="49" spans="1:11" ht="15" customHeight="1" x14ac:dyDescent="0.25">
      <c r="A49" s="42" t="s">
        <v>153</v>
      </c>
      <c r="B49" s="51" t="s">
        <v>154</v>
      </c>
      <c r="C49" s="52"/>
      <c r="D49" s="44"/>
      <c r="E49" s="45" t="s">
        <v>31</v>
      </c>
      <c r="F49" s="45"/>
      <c r="G49" s="45"/>
      <c r="H49" s="45"/>
      <c r="I49" s="53"/>
      <c r="J49" s="48" t="s">
        <v>73</v>
      </c>
      <c r="K49" s="48"/>
    </row>
    <row r="50" spans="1:11" ht="15" customHeight="1" x14ac:dyDescent="0.25">
      <c r="A50" s="42" t="s">
        <v>155</v>
      </c>
      <c r="B50" s="51" t="s">
        <v>156</v>
      </c>
      <c r="C50" s="52"/>
      <c r="D50" s="44"/>
      <c r="E50" s="45" t="s">
        <v>31</v>
      </c>
      <c r="F50" s="45"/>
      <c r="G50" s="45"/>
      <c r="H50" s="45"/>
      <c r="I50" s="53"/>
      <c r="J50" s="48"/>
      <c r="K50" s="48"/>
    </row>
    <row r="51" spans="1:11" ht="15" customHeight="1" x14ac:dyDescent="0.25">
      <c r="A51" s="42" t="s">
        <v>157</v>
      </c>
      <c r="B51" s="51" t="s">
        <v>158</v>
      </c>
      <c r="C51" s="52"/>
      <c r="D51" s="44"/>
      <c r="E51" s="45" t="s">
        <v>31</v>
      </c>
      <c r="F51" s="45"/>
      <c r="G51" s="45"/>
      <c r="H51" s="45"/>
      <c r="I51" s="53"/>
      <c r="J51" s="48"/>
      <c r="K51" s="48"/>
    </row>
    <row r="52" spans="1:11" ht="15" customHeight="1" x14ac:dyDescent="0.25">
      <c r="A52" s="54" t="s">
        <v>82</v>
      </c>
      <c r="B52" s="57" t="s">
        <v>159</v>
      </c>
      <c r="C52" s="57"/>
      <c r="D52" s="46"/>
      <c r="E52" s="45"/>
      <c r="F52" s="46"/>
      <c r="G52" s="46"/>
      <c r="H52" s="45"/>
      <c r="I52" s="46"/>
      <c r="J52" s="56"/>
      <c r="K52" s="56"/>
    </row>
    <row r="53" spans="1:11" ht="45" customHeight="1" x14ac:dyDescent="0.25">
      <c r="A53" s="42" t="s">
        <v>160</v>
      </c>
      <c r="B53" s="51" t="s">
        <v>161</v>
      </c>
      <c r="C53" s="52"/>
      <c r="D53" s="44"/>
      <c r="E53" s="45" t="s">
        <v>35</v>
      </c>
      <c r="F53" s="45">
        <v>250</v>
      </c>
      <c r="G53" s="45"/>
      <c r="H53" s="45">
        <f>F53*G53</f>
        <v>0</v>
      </c>
      <c r="I53" s="53" t="s">
        <v>162</v>
      </c>
      <c r="J53" s="48"/>
      <c r="K53" s="48"/>
    </row>
    <row r="54" spans="1:11" ht="15" customHeight="1" x14ac:dyDescent="0.25">
      <c r="A54" s="42" t="s">
        <v>163</v>
      </c>
      <c r="B54" s="51" t="s">
        <v>164</v>
      </c>
      <c r="C54" s="52"/>
      <c r="D54" s="44"/>
      <c r="E54" s="45" t="s">
        <v>31</v>
      </c>
      <c r="F54" s="45"/>
      <c r="G54" s="45"/>
      <c r="H54" s="45"/>
      <c r="I54" s="53"/>
      <c r="J54" s="48"/>
      <c r="K54" s="48"/>
    </row>
    <row r="55" spans="1:11" ht="15" customHeight="1" x14ac:dyDescent="0.25">
      <c r="A55" s="42" t="s">
        <v>165</v>
      </c>
      <c r="B55" s="58" t="s">
        <v>166</v>
      </c>
      <c r="C55" s="59"/>
      <c r="D55" s="44"/>
      <c r="E55" s="45" t="s">
        <v>31</v>
      </c>
      <c r="F55" s="45"/>
      <c r="G55" s="45"/>
      <c r="H55" s="45"/>
      <c r="I55" s="53"/>
      <c r="J55" s="48"/>
      <c r="K55" s="48"/>
    </row>
    <row r="56" spans="1:11" ht="15" customHeight="1" x14ac:dyDescent="0.25">
      <c r="A56" s="42" t="s">
        <v>167</v>
      </c>
      <c r="B56" s="58" t="s">
        <v>168</v>
      </c>
      <c r="C56" s="59"/>
      <c r="D56" s="44"/>
      <c r="E56" s="45" t="s">
        <v>31</v>
      </c>
      <c r="F56" s="45"/>
      <c r="G56" s="45"/>
      <c r="H56" s="45"/>
      <c r="I56" s="53"/>
      <c r="J56" s="48"/>
      <c r="K56" s="48"/>
    </row>
    <row r="57" spans="1:11" ht="22.5" customHeight="1" x14ac:dyDescent="0.25">
      <c r="A57" s="42" t="s">
        <v>169</v>
      </c>
      <c r="B57" s="51" t="s">
        <v>170</v>
      </c>
      <c r="C57" s="52"/>
      <c r="D57" s="44"/>
      <c r="E57" s="45" t="s">
        <v>31</v>
      </c>
      <c r="F57" s="45"/>
      <c r="G57" s="45"/>
      <c r="H57" s="45"/>
      <c r="I57" s="53"/>
      <c r="J57" s="48"/>
      <c r="K57" s="48" t="s">
        <v>73</v>
      </c>
    </row>
    <row r="58" spans="1:11" ht="15" customHeight="1" x14ac:dyDescent="0.25">
      <c r="A58" s="42" t="s">
        <v>171</v>
      </c>
      <c r="B58" s="51" t="s">
        <v>172</v>
      </c>
      <c r="C58" s="52"/>
      <c r="D58" s="44"/>
      <c r="E58" s="45" t="s">
        <v>31</v>
      </c>
      <c r="F58" s="45"/>
      <c r="G58" s="45"/>
      <c r="H58" s="45"/>
      <c r="I58" s="53"/>
      <c r="J58" s="48"/>
      <c r="K58" s="48"/>
    </row>
    <row r="59" spans="1:11" ht="15" customHeight="1" x14ac:dyDescent="0.25">
      <c r="A59" s="42"/>
      <c r="B59" s="51"/>
      <c r="C59" s="52"/>
      <c r="D59" s="44"/>
      <c r="E59" s="45"/>
      <c r="F59" s="45"/>
      <c r="G59" s="45"/>
      <c r="H59" s="45"/>
      <c r="I59" s="53"/>
      <c r="J59" s="48"/>
      <c r="K59" s="48"/>
    </row>
    <row r="60" spans="1:11" ht="15.75" customHeight="1" x14ac:dyDescent="0.25">
      <c r="A60" s="39" t="s">
        <v>173</v>
      </c>
      <c r="B60" s="40" t="s">
        <v>174</v>
      </c>
      <c r="C60" s="40"/>
      <c r="D60" s="44" t="s">
        <v>175</v>
      </c>
      <c r="E60" s="40"/>
      <c r="F60" s="40"/>
      <c r="G60" s="40"/>
      <c r="H60" s="40"/>
      <c r="I60" s="40"/>
      <c r="J60" s="40"/>
      <c r="K60" s="40"/>
    </row>
    <row r="61" spans="1:11" ht="15" customHeight="1" x14ac:dyDescent="0.25">
      <c r="A61" s="35"/>
      <c r="B61" s="51" t="s">
        <v>176</v>
      </c>
      <c r="C61" s="52"/>
      <c r="D61" s="44"/>
      <c r="E61" s="45" t="s">
        <v>39</v>
      </c>
      <c r="F61" s="45"/>
      <c r="G61" s="45"/>
      <c r="H61" s="45"/>
      <c r="I61" s="53"/>
      <c r="J61" s="48"/>
      <c r="K61" s="48"/>
    </row>
    <row r="62" spans="1:11" ht="15" customHeight="1" x14ac:dyDescent="0.25">
      <c r="A62" s="54" t="s">
        <v>177</v>
      </c>
      <c r="B62" s="60" t="s">
        <v>178</v>
      </c>
      <c r="C62" s="60"/>
      <c r="D62" s="46"/>
      <c r="E62" s="45"/>
      <c r="F62" s="46"/>
      <c r="G62" s="46"/>
      <c r="H62" s="45"/>
      <c r="I62" s="49"/>
      <c r="J62" s="56"/>
      <c r="K62" s="56"/>
    </row>
    <row r="63" spans="1:11" ht="15" customHeight="1" x14ac:dyDescent="0.25">
      <c r="A63" s="42" t="s">
        <v>179</v>
      </c>
      <c r="B63" s="58" t="s">
        <v>180</v>
      </c>
      <c r="C63" s="44"/>
      <c r="D63" s="44"/>
      <c r="E63" s="45" t="s">
        <v>31</v>
      </c>
      <c r="F63" s="45"/>
      <c r="G63" s="45"/>
      <c r="H63" s="45"/>
      <c r="I63" s="53"/>
      <c r="J63" s="48"/>
      <c r="K63" s="48"/>
    </row>
    <row r="64" spans="1:11" ht="22.5" customHeight="1" x14ac:dyDescent="0.25">
      <c r="A64" s="42" t="s">
        <v>181</v>
      </c>
      <c r="B64" s="51" t="s">
        <v>182</v>
      </c>
      <c r="C64" s="44"/>
      <c r="D64" s="44"/>
      <c r="E64" s="45" t="s">
        <v>35</v>
      </c>
      <c r="F64" s="45">
        <v>10</v>
      </c>
      <c r="G64" s="45"/>
      <c r="H64" s="45">
        <f>F64*G64</f>
        <v>0</v>
      </c>
      <c r="I64" s="53" t="s">
        <v>116</v>
      </c>
      <c r="J64" s="48"/>
      <c r="K64" s="48"/>
    </row>
    <row r="65" spans="1:11" ht="22.5" customHeight="1" x14ac:dyDescent="0.25">
      <c r="A65" s="42" t="s">
        <v>183</v>
      </c>
      <c r="B65" s="51" t="s">
        <v>184</v>
      </c>
      <c r="C65" s="44"/>
      <c r="D65" s="44"/>
      <c r="E65" s="45" t="s">
        <v>35</v>
      </c>
      <c r="F65" s="45">
        <v>10</v>
      </c>
      <c r="G65" s="45"/>
      <c r="H65" s="45">
        <f>F65*G65</f>
        <v>0</v>
      </c>
      <c r="I65" s="53" t="s">
        <v>116</v>
      </c>
      <c r="J65" s="48"/>
      <c r="K65" s="48"/>
    </row>
    <row r="66" spans="1:11" ht="15" customHeight="1" x14ac:dyDescent="0.25">
      <c r="A66" s="54" t="s">
        <v>185</v>
      </c>
      <c r="B66" s="60" t="s">
        <v>186</v>
      </c>
      <c r="C66" s="60"/>
      <c r="D66" s="46"/>
      <c r="E66" s="45"/>
      <c r="F66" s="46"/>
      <c r="G66" s="46"/>
      <c r="H66" s="45"/>
      <c r="I66" s="49"/>
      <c r="J66" s="56"/>
      <c r="K66" s="56"/>
    </row>
    <row r="67" spans="1:11" ht="22.5" customHeight="1" x14ac:dyDescent="0.25">
      <c r="A67" s="42" t="s">
        <v>187</v>
      </c>
      <c r="B67" s="51" t="s">
        <v>188</v>
      </c>
      <c r="C67" s="44"/>
      <c r="D67" s="44"/>
      <c r="E67" s="45" t="s">
        <v>39</v>
      </c>
      <c r="F67" s="45"/>
      <c r="G67" s="45"/>
      <c r="H67" s="45"/>
      <c r="I67" s="53"/>
      <c r="J67" s="48"/>
      <c r="K67" s="48"/>
    </row>
    <row r="68" spans="1:11" ht="15" customHeight="1" x14ac:dyDescent="0.25">
      <c r="A68" s="42" t="s">
        <v>189</v>
      </c>
      <c r="B68" s="58" t="s">
        <v>190</v>
      </c>
      <c r="C68" s="44"/>
      <c r="D68" s="44"/>
      <c r="E68" s="45" t="s">
        <v>31</v>
      </c>
      <c r="F68" s="45"/>
      <c r="G68" s="45"/>
      <c r="H68" s="45"/>
      <c r="I68" s="53"/>
      <c r="J68" s="48" t="s">
        <v>73</v>
      </c>
      <c r="K68" s="48"/>
    </row>
    <row r="69" spans="1:11" ht="15" customHeight="1" x14ac:dyDescent="0.25">
      <c r="A69" s="42" t="s">
        <v>191</v>
      </c>
      <c r="B69" s="58" t="s">
        <v>192</v>
      </c>
      <c r="C69" s="44"/>
      <c r="D69" s="44"/>
      <c r="E69" s="45" t="s">
        <v>31</v>
      </c>
      <c r="F69" s="45"/>
      <c r="G69" s="45"/>
      <c r="H69" s="45"/>
      <c r="I69" s="53"/>
      <c r="J69" s="48"/>
      <c r="K69" s="48"/>
    </row>
    <row r="70" spans="1:11" ht="33.75" customHeight="1" x14ac:dyDescent="0.25">
      <c r="A70" s="42" t="s">
        <v>193</v>
      </c>
      <c r="B70" s="51" t="s">
        <v>194</v>
      </c>
      <c r="C70" s="44"/>
      <c r="D70" s="44"/>
      <c r="E70" s="45" t="s">
        <v>35</v>
      </c>
      <c r="F70" s="45">
        <v>20</v>
      </c>
      <c r="G70" s="45"/>
      <c r="H70" s="45">
        <f>F70*G70</f>
        <v>0</v>
      </c>
      <c r="I70" s="53" t="s">
        <v>195</v>
      </c>
      <c r="J70" s="48"/>
      <c r="K70" s="48"/>
    </row>
    <row r="71" spans="1:11" ht="33.75" customHeight="1" x14ac:dyDescent="0.25">
      <c r="A71" s="42" t="s">
        <v>196</v>
      </c>
      <c r="B71" s="51" t="s">
        <v>197</v>
      </c>
      <c r="C71" s="44"/>
      <c r="D71" s="44"/>
      <c r="E71" s="45" t="s">
        <v>35</v>
      </c>
      <c r="F71" s="45">
        <v>20</v>
      </c>
      <c r="G71" s="45"/>
      <c r="H71" s="45">
        <f>F71*G71</f>
        <v>0</v>
      </c>
      <c r="I71" s="53" t="s">
        <v>198</v>
      </c>
      <c r="J71" s="48"/>
      <c r="K71" s="48"/>
    </row>
    <row r="72" spans="1:11" ht="15" customHeight="1" x14ac:dyDescent="0.25">
      <c r="A72" s="54" t="s">
        <v>199</v>
      </c>
      <c r="B72" s="60" t="s">
        <v>200</v>
      </c>
      <c r="C72" s="60"/>
      <c r="D72" s="46"/>
      <c r="E72" s="45"/>
      <c r="F72" s="46"/>
      <c r="G72" s="46"/>
      <c r="H72" s="45"/>
      <c r="I72" s="49"/>
      <c r="J72" s="56"/>
      <c r="K72" s="56"/>
    </row>
    <row r="73" spans="1:11" ht="33.75" customHeight="1" x14ac:dyDescent="0.25">
      <c r="A73" s="42" t="s">
        <v>201</v>
      </c>
      <c r="B73" s="51" t="s">
        <v>202</v>
      </c>
      <c r="C73" s="52"/>
      <c r="D73" s="44"/>
      <c r="E73" s="45" t="s">
        <v>35</v>
      </c>
      <c r="F73" s="45">
        <v>20</v>
      </c>
      <c r="G73" s="45"/>
      <c r="H73" s="45">
        <f>F73*G73</f>
        <v>0</v>
      </c>
      <c r="I73" s="53" t="s">
        <v>203</v>
      </c>
      <c r="J73" s="48"/>
      <c r="K73" s="48"/>
    </row>
    <row r="74" spans="1:11" ht="22.5" customHeight="1" x14ac:dyDescent="0.25">
      <c r="A74" s="42" t="s">
        <v>204</v>
      </c>
      <c r="B74" s="51" t="s">
        <v>205</v>
      </c>
      <c r="C74" s="52"/>
      <c r="D74" s="44"/>
      <c r="E74" s="45" t="s">
        <v>35</v>
      </c>
      <c r="F74" s="45">
        <v>250</v>
      </c>
      <c r="G74" s="45"/>
      <c r="H74" s="45">
        <f>F74*G74</f>
        <v>0</v>
      </c>
      <c r="I74" s="53" t="s">
        <v>206</v>
      </c>
      <c r="J74" s="48"/>
      <c r="K74" s="48"/>
    </row>
    <row r="75" spans="1:11" ht="15" customHeight="1" x14ac:dyDescent="0.25">
      <c r="A75" s="54" t="s">
        <v>207</v>
      </c>
      <c r="B75" s="60" t="s">
        <v>208</v>
      </c>
      <c r="C75" s="60"/>
      <c r="D75" s="46"/>
      <c r="E75" s="45"/>
      <c r="F75" s="46"/>
      <c r="G75" s="46"/>
      <c r="H75" s="45"/>
      <c r="I75" s="49"/>
      <c r="J75" s="56"/>
      <c r="K75" s="56"/>
    </row>
    <row r="76" spans="1:11" ht="15" customHeight="1" x14ac:dyDescent="0.25">
      <c r="A76" s="42" t="s">
        <v>209</v>
      </c>
      <c r="B76" s="51" t="s">
        <v>210</v>
      </c>
      <c r="C76" s="52"/>
      <c r="D76" s="44"/>
      <c r="E76" s="46" t="s">
        <v>39</v>
      </c>
      <c r="F76" s="46"/>
      <c r="G76" s="46"/>
      <c r="H76" s="46"/>
      <c r="I76" s="46"/>
      <c r="J76" s="48"/>
      <c r="K76" s="48"/>
    </row>
    <row r="77" spans="1:11" ht="45" customHeight="1" x14ac:dyDescent="0.25">
      <c r="A77" s="42" t="s">
        <v>211</v>
      </c>
      <c r="B77" s="51" t="s">
        <v>212</v>
      </c>
      <c r="C77" s="52"/>
      <c r="D77" s="44"/>
      <c r="E77" s="46" t="s">
        <v>31</v>
      </c>
      <c r="F77" s="46"/>
      <c r="G77" s="46"/>
      <c r="H77" s="46"/>
      <c r="I77" s="46"/>
      <c r="J77" s="48" t="s">
        <v>73</v>
      </c>
      <c r="K77" s="48"/>
    </row>
    <row r="78" spans="1:11" ht="15.75" customHeight="1" x14ac:dyDescent="0.25">
      <c r="A78" s="39" t="s">
        <v>213</v>
      </c>
      <c r="B78" s="40" t="s">
        <v>214</v>
      </c>
      <c r="C78" s="40"/>
      <c r="D78" s="44"/>
      <c r="E78" s="41"/>
      <c r="F78" s="41"/>
      <c r="G78" s="41"/>
      <c r="H78" s="41"/>
      <c r="I78" s="41"/>
      <c r="J78" s="41"/>
      <c r="K78" s="41"/>
    </row>
    <row r="79" spans="1:11" ht="15" customHeight="1" x14ac:dyDescent="0.25">
      <c r="A79" s="35"/>
      <c r="B79" s="51" t="s">
        <v>176</v>
      </c>
      <c r="C79" s="52"/>
      <c r="D79" s="44"/>
      <c r="E79" s="45" t="s">
        <v>39</v>
      </c>
      <c r="F79" s="45"/>
      <c r="G79" s="45"/>
      <c r="H79" s="61">
        <f>F79*G79</f>
        <v>0</v>
      </c>
      <c r="I79" s="53"/>
      <c r="J79" s="48"/>
      <c r="K79" s="48"/>
    </row>
    <row r="80" spans="1:11" ht="15" customHeight="1" x14ac:dyDescent="0.25">
      <c r="A80" s="54" t="s">
        <v>215</v>
      </c>
      <c r="B80" s="60" t="s">
        <v>216</v>
      </c>
      <c r="C80" s="60"/>
      <c r="D80" s="46"/>
      <c r="E80" s="45"/>
      <c r="F80" s="46"/>
      <c r="G80" s="46"/>
      <c r="H80" s="61"/>
      <c r="I80" s="46"/>
      <c r="J80" s="56"/>
      <c r="K80" s="56"/>
    </row>
    <row r="81" spans="1:11" ht="22.5" customHeight="1" x14ac:dyDescent="0.25">
      <c r="A81" s="42" t="s">
        <v>217</v>
      </c>
      <c r="B81" s="51" t="s">
        <v>218</v>
      </c>
      <c r="C81" s="52"/>
      <c r="D81" s="44"/>
      <c r="E81" s="45" t="s">
        <v>35</v>
      </c>
      <c r="F81" s="46">
        <v>20</v>
      </c>
      <c r="G81" s="46"/>
      <c r="H81" s="61">
        <f>F81*G81</f>
        <v>0</v>
      </c>
      <c r="I81" s="49" t="s">
        <v>219</v>
      </c>
      <c r="J81" s="48"/>
      <c r="K81" s="48"/>
    </row>
    <row r="82" spans="1:11" ht="15" customHeight="1" x14ac:dyDescent="0.25">
      <c r="A82" s="42" t="s">
        <v>220</v>
      </c>
      <c r="B82" s="51" t="s">
        <v>221</v>
      </c>
      <c r="C82" s="52"/>
      <c r="D82" s="44"/>
      <c r="E82" s="45" t="s">
        <v>31</v>
      </c>
      <c r="F82" s="46"/>
      <c r="G82" s="46"/>
      <c r="H82" s="61"/>
      <c r="I82" s="46"/>
      <c r="J82" s="48"/>
      <c r="K82" s="48"/>
    </row>
    <row r="83" spans="1:11" ht="15" customHeight="1" x14ac:dyDescent="0.25">
      <c r="A83" s="42" t="s">
        <v>222</v>
      </c>
      <c r="B83" s="51" t="s">
        <v>223</v>
      </c>
      <c r="C83" s="52"/>
      <c r="D83" s="44"/>
      <c r="E83" s="45" t="s">
        <v>31</v>
      </c>
      <c r="F83" s="46"/>
      <c r="G83" s="46"/>
      <c r="H83" s="61"/>
      <c r="I83" s="46"/>
      <c r="J83" s="48"/>
      <c r="K83" s="48"/>
    </row>
    <row r="84" spans="1:11" ht="15" customHeight="1" x14ac:dyDescent="0.25">
      <c r="A84" s="42" t="s">
        <v>217</v>
      </c>
      <c r="B84" s="51" t="s">
        <v>224</v>
      </c>
      <c r="C84" s="52"/>
      <c r="D84" s="44"/>
      <c r="E84" s="45" t="s">
        <v>31</v>
      </c>
      <c r="F84" s="46"/>
      <c r="G84" s="46"/>
      <c r="H84" s="61"/>
      <c r="I84" s="46"/>
      <c r="J84" s="48"/>
      <c r="K84" s="48"/>
    </row>
    <row r="85" spans="1:11" ht="15" customHeight="1" x14ac:dyDescent="0.25">
      <c r="A85" s="42" t="s">
        <v>220</v>
      </c>
      <c r="B85" s="51" t="s">
        <v>225</v>
      </c>
      <c r="C85" s="52"/>
      <c r="D85" s="44"/>
      <c r="E85" s="45" t="s">
        <v>31</v>
      </c>
      <c r="F85" s="46"/>
      <c r="G85" s="46"/>
      <c r="H85" s="61"/>
      <c r="I85" s="46"/>
      <c r="J85" s="48"/>
      <c r="K85" s="48"/>
    </row>
    <row r="86" spans="1:11" ht="15" customHeight="1" x14ac:dyDescent="0.25">
      <c r="A86" s="42" t="s">
        <v>222</v>
      </c>
      <c r="B86" s="51" t="s">
        <v>226</v>
      </c>
      <c r="C86" s="52"/>
      <c r="D86" s="44"/>
      <c r="E86" s="45" t="s">
        <v>31</v>
      </c>
      <c r="F86" s="46"/>
      <c r="G86" s="46"/>
      <c r="H86" s="61"/>
      <c r="I86" s="46"/>
      <c r="J86" s="48"/>
      <c r="K86" s="48"/>
    </row>
    <row r="87" spans="1:11" ht="15" customHeight="1" x14ac:dyDescent="0.25">
      <c r="A87" s="54" t="s">
        <v>227</v>
      </c>
      <c r="B87" s="60" t="s">
        <v>178</v>
      </c>
      <c r="C87" s="46"/>
      <c r="D87" s="46"/>
      <c r="E87" s="45"/>
      <c r="F87" s="46"/>
      <c r="G87" s="46"/>
      <c r="H87" s="61"/>
      <c r="I87" s="46"/>
      <c r="J87" s="56"/>
      <c r="K87" s="56"/>
    </row>
    <row r="88" spans="1:11" ht="15" customHeight="1" x14ac:dyDescent="0.25">
      <c r="A88" s="42" t="s">
        <v>228</v>
      </c>
      <c r="B88" s="51" t="s">
        <v>229</v>
      </c>
      <c r="C88" s="52"/>
      <c r="D88" s="44"/>
      <c r="E88" s="45" t="s">
        <v>31</v>
      </c>
      <c r="F88" s="46"/>
      <c r="G88" s="46"/>
      <c r="H88" s="61"/>
      <c r="I88" s="46"/>
      <c r="J88" s="48"/>
      <c r="K88" s="48"/>
    </row>
    <row r="89" spans="1:11" ht="33.75" customHeight="1" x14ac:dyDescent="0.25">
      <c r="A89" s="42" t="s">
        <v>230</v>
      </c>
      <c r="B89" s="51" t="s">
        <v>231</v>
      </c>
      <c r="C89" s="52"/>
      <c r="D89" s="44"/>
      <c r="E89" s="45" t="s">
        <v>35</v>
      </c>
      <c r="F89" s="46">
        <v>10</v>
      </c>
      <c r="G89" s="46"/>
      <c r="H89" s="61">
        <f>F89*G89</f>
        <v>0</v>
      </c>
      <c r="I89" s="49" t="s">
        <v>232</v>
      </c>
      <c r="J89" s="48"/>
      <c r="K89" s="48"/>
    </row>
    <row r="90" spans="1:11" ht="22.5" customHeight="1" x14ac:dyDescent="0.25">
      <c r="A90" s="42" t="s">
        <v>233</v>
      </c>
      <c r="B90" s="51" t="s">
        <v>234</v>
      </c>
      <c r="C90" s="52"/>
      <c r="D90" s="44"/>
      <c r="E90" s="45" t="s">
        <v>35</v>
      </c>
      <c r="F90" s="46">
        <v>10</v>
      </c>
      <c r="G90" s="46"/>
      <c r="H90" s="61">
        <f>F90*G90</f>
        <v>0</v>
      </c>
      <c r="I90" s="49" t="s">
        <v>235</v>
      </c>
      <c r="J90" s="48"/>
      <c r="K90" s="48"/>
    </row>
    <row r="91" spans="1:11" ht="15" customHeight="1" x14ac:dyDescent="0.25">
      <c r="A91" s="54" t="s">
        <v>236</v>
      </c>
      <c r="B91" s="60" t="s">
        <v>237</v>
      </c>
      <c r="C91" s="60"/>
      <c r="D91" s="46"/>
      <c r="E91" s="45"/>
      <c r="F91" s="46"/>
      <c r="G91" s="46"/>
      <c r="H91" s="61"/>
      <c r="I91" s="46"/>
      <c r="J91" s="56"/>
      <c r="K91" s="56"/>
    </row>
    <row r="92" spans="1:11" ht="15" customHeight="1" x14ac:dyDescent="0.25">
      <c r="A92" s="42" t="s">
        <v>238</v>
      </c>
      <c r="B92" s="51" t="s">
        <v>239</v>
      </c>
      <c r="C92" s="52"/>
      <c r="D92" s="44"/>
      <c r="E92" s="45" t="s">
        <v>31</v>
      </c>
      <c r="F92" s="46"/>
      <c r="G92" s="46"/>
      <c r="H92" s="61"/>
      <c r="I92" s="46"/>
      <c r="J92" s="48"/>
      <c r="K92" s="48"/>
    </row>
    <row r="93" spans="1:11" ht="15" customHeight="1" x14ac:dyDescent="0.25">
      <c r="A93" s="42" t="s">
        <v>240</v>
      </c>
      <c r="B93" s="51" t="s">
        <v>241</v>
      </c>
      <c r="C93" s="52"/>
      <c r="D93" s="44"/>
      <c r="E93" s="45" t="s">
        <v>31</v>
      </c>
      <c r="F93" s="46"/>
      <c r="G93" s="46"/>
      <c r="H93" s="61"/>
      <c r="I93" s="46"/>
      <c r="J93" s="48"/>
      <c r="K93" s="48"/>
    </row>
    <row r="94" spans="1:11" ht="15" customHeight="1" x14ac:dyDescent="0.25">
      <c r="A94" s="54" t="s">
        <v>242</v>
      </c>
      <c r="B94" s="60" t="s">
        <v>186</v>
      </c>
      <c r="C94" s="60"/>
      <c r="D94" s="46"/>
      <c r="E94" s="45"/>
      <c r="F94" s="46"/>
      <c r="G94" s="46"/>
      <c r="H94" s="61"/>
      <c r="I94" s="46"/>
      <c r="J94" s="56"/>
      <c r="K94" s="56"/>
    </row>
    <row r="95" spans="1:11" ht="22.5" customHeight="1" x14ac:dyDescent="0.25">
      <c r="A95" s="42" t="s">
        <v>243</v>
      </c>
      <c r="B95" s="51" t="s">
        <v>188</v>
      </c>
      <c r="C95" s="44"/>
      <c r="D95" s="44"/>
      <c r="E95" s="45" t="s">
        <v>39</v>
      </c>
      <c r="F95" s="45"/>
      <c r="G95" s="45"/>
      <c r="H95" s="61"/>
      <c r="I95" s="53"/>
      <c r="J95" s="48"/>
      <c r="K95" s="48"/>
    </row>
    <row r="96" spans="1:11" ht="15" customHeight="1" x14ac:dyDescent="0.25">
      <c r="A96" s="42" t="s">
        <v>244</v>
      </c>
      <c r="B96" s="58" t="s">
        <v>245</v>
      </c>
      <c r="C96" s="59"/>
      <c r="D96" s="44"/>
      <c r="E96" s="45" t="s">
        <v>31</v>
      </c>
      <c r="F96" s="46"/>
      <c r="G96" s="46"/>
      <c r="H96" s="61"/>
      <c r="I96" s="53"/>
      <c r="J96" s="48" t="s">
        <v>73</v>
      </c>
      <c r="K96" s="48"/>
    </row>
    <row r="97" spans="1:11" ht="15" customHeight="1" x14ac:dyDescent="0.25">
      <c r="A97" s="42" t="s">
        <v>246</v>
      </c>
      <c r="B97" s="51" t="s">
        <v>192</v>
      </c>
      <c r="C97" s="52"/>
      <c r="D97" s="44"/>
      <c r="E97" s="45" t="s">
        <v>31</v>
      </c>
      <c r="F97" s="46"/>
      <c r="G97" s="46"/>
      <c r="H97" s="61"/>
      <c r="I97" s="46"/>
      <c r="J97" s="48"/>
      <c r="K97" s="48"/>
    </row>
    <row r="98" spans="1:11" ht="15" customHeight="1" x14ac:dyDescent="0.25">
      <c r="A98" s="42" t="s">
        <v>247</v>
      </c>
      <c r="B98" s="51" t="s">
        <v>194</v>
      </c>
      <c r="C98" s="52"/>
      <c r="D98" s="44"/>
      <c r="E98" s="45"/>
      <c r="F98" s="46"/>
      <c r="G98" s="46"/>
      <c r="H98" s="61"/>
      <c r="I98" s="46"/>
      <c r="J98" s="48"/>
      <c r="K98" s="48"/>
    </row>
    <row r="99" spans="1:11" ht="15" customHeight="1" x14ac:dyDescent="0.25">
      <c r="A99" s="42" t="s">
        <v>248</v>
      </c>
      <c r="B99" s="51" t="s">
        <v>197</v>
      </c>
      <c r="C99" s="52"/>
      <c r="D99" s="44"/>
      <c r="E99" s="45"/>
      <c r="F99" s="46"/>
      <c r="G99" s="46"/>
      <c r="H99" s="61"/>
      <c r="I99" s="46"/>
      <c r="J99" s="48"/>
      <c r="K99" s="48"/>
    </row>
    <row r="100" spans="1:11" ht="15" customHeight="1" x14ac:dyDescent="0.25">
      <c r="A100" s="54" t="s">
        <v>249</v>
      </c>
      <c r="B100" s="60" t="s">
        <v>250</v>
      </c>
      <c r="C100" s="60"/>
      <c r="D100" s="46"/>
      <c r="E100" s="45"/>
      <c r="F100" s="46"/>
      <c r="G100" s="46"/>
      <c r="H100" s="61"/>
      <c r="I100" s="46"/>
      <c r="J100" s="56"/>
      <c r="K100" s="56"/>
    </row>
    <row r="101" spans="1:11" ht="15" customHeight="1" x14ac:dyDescent="0.25">
      <c r="A101" s="42" t="s">
        <v>251</v>
      </c>
      <c r="B101" s="51" t="s">
        <v>252</v>
      </c>
      <c r="C101" s="52"/>
      <c r="D101" s="44"/>
      <c r="E101" s="45" t="s">
        <v>31</v>
      </c>
      <c r="F101" s="46"/>
      <c r="G101" s="46"/>
      <c r="H101" s="61"/>
      <c r="I101" s="46"/>
      <c r="J101" s="48"/>
      <c r="K101" s="48"/>
    </row>
    <row r="102" spans="1:11" ht="15" customHeight="1" x14ac:dyDescent="0.25">
      <c r="A102" s="42" t="s">
        <v>253</v>
      </c>
      <c r="B102" s="51" t="s">
        <v>254</v>
      </c>
      <c r="C102" s="52"/>
      <c r="D102" s="44"/>
      <c r="E102" s="45" t="s">
        <v>31</v>
      </c>
      <c r="F102" s="46"/>
      <c r="G102" s="46"/>
      <c r="H102" s="61"/>
      <c r="I102" s="46"/>
      <c r="J102" s="48"/>
      <c r="K102" s="48"/>
    </row>
    <row r="103" spans="1:11" ht="15" customHeight="1" x14ac:dyDescent="0.25">
      <c r="A103" s="42" t="s">
        <v>255</v>
      </c>
      <c r="B103" s="51" t="s">
        <v>256</v>
      </c>
      <c r="C103" s="52"/>
      <c r="D103" s="44"/>
      <c r="E103" s="45" t="s">
        <v>31</v>
      </c>
      <c r="F103" s="46"/>
      <c r="G103" s="46"/>
      <c r="H103" s="61"/>
      <c r="I103" s="49"/>
      <c r="J103" s="48"/>
      <c r="K103" s="48"/>
    </row>
    <row r="104" spans="1:11" ht="22.5" customHeight="1" x14ac:dyDescent="0.25">
      <c r="A104" s="42" t="s">
        <v>257</v>
      </c>
      <c r="B104" s="51" t="s">
        <v>258</v>
      </c>
      <c r="C104" s="52"/>
      <c r="D104" s="44"/>
      <c r="E104" s="45" t="s">
        <v>35</v>
      </c>
      <c r="F104" s="46">
        <v>10</v>
      </c>
      <c r="G104" s="46"/>
      <c r="H104" s="61">
        <f>F104*G104</f>
        <v>0</v>
      </c>
      <c r="I104" s="49" t="s">
        <v>259</v>
      </c>
      <c r="J104" s="48"/>
      <c r="K104" s="48"/>
    </row>
    <row r="105" spans="1:11" ht="15" customHeight="1" x14ac:dyDescent="0.25">
      <c r="A105" s="42" t="s">
        <v>260</v>
      </c>
      <c r="B105" s="51" t="s">
        <v>261</v>
      </c>
      <c r="C105" s="52"/>
      <c r="D105" s="44"/>
      <c r="E105" s="45" t="s">
        <v>31</v>
      </c>
      <c r="F105" s="46"/>
      <c r="G105" s="46"/>
      <c r="H105" s="61"/>
      <c r="I105" s="49"/>
      <c r="J105" s="48"/>
      <c r="K105" s="48"/>
    </row>
    <row r="106" spans="1:11" ht="22.5" customHeight="1" x14ac:dyDescent="0.25">
      <c r="A106" s="42" t="s">
        <v>262</v>
      </c>
      <c r="B106" s="51" t="s">
        <v>263</v>
      </c>
      <c r="C106" s="52"/>
      <c r="D106" s="44"/>
      <c r="E106" s="45" t="s">
        <v>31</v>
      </c>
      <c r="F106" s="46"/>
      <c r="G106" s="46"/>
      <c r="H106" s="61"/>
      <c r="I106" s="49"/>
      <c r="J106" s="48" t="s">
        <v>73</v>
      </c>
      <c r="K106" s="48"/>
    </row>
    <row r="107" spans="1:11" ht="22.5" customHeight="1" x14ac:dyDescent="0.25">
      <c r="A107" s="42" t="s">
        <v>264</v>
      </c>
      <c r="B107" s="51" t="s">
        <v>265</v>
      </c>
      <c r="C107" s="52"/>
      <c r="D107" s="44"/>
      <c r="E107" s="45" t="s">
        <v>35</v>
      </c>
      <c r="F107" s="46">
        <v>10</v>
      </c>
      <c r="G107" s="46"/>
      <c r="H107" s="61">
        <f>F107*G107</f>
        <v>0</v>
      </c>
      <c r="I107" s="49" t="s">
        <v>259</v>
      </c>
      <c r="J107" s="48"/>
      <c r="K107" s="48"/>
    </row>
    <row r="108" spans="1:11" ht="22.5" customHeight="1" x14ac:dyDescent="0.25">
      <c r="A108" s="42" t="s">
        <v>266</v>
      </c>
      <c r="B108" s="51" t="s">
        <v>267</v>
      </c>
      <c r="C108" s="52"/>
      <c r="D108" s="44"/>
      <c r="E108" s="45" t="s">
        <v>35</v>
      </c>
      <c r="F108" s="46">
        <v>20</v>
      </c>
      <c r="G108" s="46"/>
      <c r="H108" s="61">
        <f>F108*G108</f>
        <v>0</v>
      </c>
      <c r="I108" s="49" t="s">
        <v>259</v>
      </c>
      <c r="J108" s="48" t="s">
        <v>73</v>
      </c>
      <c r="K108" s="48"/>
    </row>
    <row r="109" spans="1:11" ht="22.5" customHeight="1" x14ac:dyDescent="0.25">
      <c r="A109" s="42" t="s">
        <v>268</v>
      </c>
      <c r="B109" s="51" t="s">
        <v>269</v>
      </c>
      <c r="C109" s="52"/>
      <c r="D109" s="44"/>
      <c r="E109" s="45" t="s">
        <v>31</v>
      </c>
      <c r="F109" s="46"/>
      <c r="G109" s="46"/>
      <c r="H109" s="61"/>
      <c r="I109" s="49"/>
      <c r="J109" s="48" t="s">
        <v>73</v>
      </c>
      <c r="K109" s="48"/>
    </row>
    <row r="110" spans="1:11" ht="15" customHeight="1" x14ac:dyDescent="0.25">
      <c r="A110" s="54" t="s">
        <v>270</v>
      </c>
      <c r="B110" s="60" t="s">
        <v>271</v>
      </c>
      <c r="C110" s="60"/>
      <c r="D110" s="46"/>
      <c r="E110" s="45"/>
      <c r="F110" s="46"/>
      <c r="G110" s="46"/>
      <c r="H110" s="61"/>
      <c r="I110" s="46"/>
      <c r="J110" s="56"/>
      <c r="K110" s="56"/>
    </row>
    <row r="111" spans="1:11" ht="15" customHeight="1" x14ac:dyDescent="0.25">
      <c r="A111" s="42" t="s">
        <v>272</v>
      </c>
      <c r="B111" s="51" t="s">
        <v>273</v>
      </c>
      <c r="C111" s="52"/>
      <c r="D111" s="44"/>
      <c r="E111" s="45" t="s">
        <v>31</v>
      </c>
      <c r="F111" s="46"/>
      <c r="G111" s="46"/>
      <c r="H111" s="61"/>
      <c r="I111" s="46"/>
      <c r="J111" s="48"/>
      <c r="K111" s="48"/>
    </row>
    <row r="112" spans="1:11" ht="15" customHeight="1" x14ac:dyDescent="0.25">
      <c r="A112" s="54" t="s">
        <v>274</v>
      </c>
      <c r="B112" s="60" t="s">
        <v>275</v>
      </c>
      <c r="C112" s="60"/>
      <c r="D112" s="46"/>
      <c r="E112" s="45"/>
      <c r="F112" s="46"/>
      <c r="G112" s="46"/>
      <c r="H112" s="61"/>
      <c r="I112" s="46"/>
      <c r="J112" s="56"/>
      <c r="K112" s="56"/>
    </row>
    <row r="113" spans="1:11" ht="15" customHeight="1" x14ac:dyDescent="0.25">
      <c r="A113" s="42" t="s">
        <v>276</v>
      </c>
      <c r="B113" s="51" t="s">
        <v>277</v>
      </c>
      <c r="C113" s="52"/>
      <c r="D113" s="44"/>
      <c r="E113" s="45" t="s">
        <v>31</v>
      </c>
      <c r="F113" s="46"/>
      <c r="G113" s="46"/>
      <c r="H113" s="61"/>
      <c r="I113" s="46"/>
      <c r="J113" s="48"/>
      <c r="K113" s="48"/>
    </row>
    <row r="114" spans="1:11" ht="15" customHeight="1" x14ac:dyDescent="0.25">
      <c r="A114" s="42"/>
      <c r="B114" s="51" t="s">
        <v>278</v>
      </c>
      <c r="C114" s="52"/>
      <c r="D114" s="44"/>
      <c r="E114" s="45"/>
      <c r="F114" s="46"/>
      <c r="G114" s="46"/>
      <c r="H114" s="61"/>
      <c r="I114" s="46"/>
      <c r="J114" s="48"/>
      <c r="K114" s="48"/>
    </row>
    <row r="115" spans="1:11" ht="15" customHeight="1" x14ac:dyDescent="0.25">
      <c r="A115" s="54" t="s">
        <v>279</v>
      </c>
      <c r="B115" s="60" t="s">
        <v>200</v>
      </c>
      <c r="C115" s="60"/>
      <c r="D115" s="46"/>
      <c r="E115" s="45"/>
      <c r="F115" s="46"/>
      <c r="G115" s="46"/>
      <c r="H115" s="61"/>
      <c r="I115" s="46"/>
      <c r="J115" s="56"/>
      <c r="K115" s="56"/>
    </row>
    <row r="116" spans="1:11" ht="33.75" customHeight="1" x14ac:dyDescent="0.25">
      <c r="A116" s="42" t="s">
        <v>280</v>
      </c>
      <c r="B116" s="51" t="s">
        <v>202</v>
      </c>
      <c r="C116" s="52"/>
      <c r="D116" s="44"/>
      <c r="E116" s="45" t="s">
        <v>35</v>
      </c>
      <c r="F116" s="45">
        <v>20</v>
      </c>
      <c r="G116" s="45"/>
      <c r="H116" s="61">
        <f>F116*G116</f>
        <v>0</v>
      </c>
      <c r="I116" s="53" t="s">
        <v>203</v>
      </c>
      <c r="J116" s="48"/>
      <c r="K116" s="48"/>
    </row>
    <row r="117" spans="1:11" ht="22.5" customHeight="1" x14ac:dyDescent="0.25">
      <c r="A117" s="42" t="s">
        <v>281</v>
      </c>
      <c r="B117" s="51" t="s">
        <v>205</v>
      </c>
      <c r="C117" s="52"/>
      <c r="D117" s="44"/>
      <c r="E117" s="45" t="s">
        <v>35</v>
      </c>
      <c r="F117" s="45">
        <v>250</v>
      </c>
      <c r="G117" s="45"/>
      <c r="H117" s="45">
        <f>F117*G117</f>
        <v>0</v>
      </c>
      <c r="I117" s="53" t="s">
        <v>206</v>
      </c>
      <c r="J117" s="48"/>
      <c r="K117" s="48"/>
    </row>
    <row r="118" spans="1:11" ht="15" customHeight="1" x14ac:dyDescent="0.25">
      <c r="A118" s="54" t="s">
        <v>282</v>
      </c>
      <c r="B118" s="60" t="s">
        <v>208</v>
      </c>
      <c r="C118" s="60"/>
      <c r="D118" s="46"/>
      <c r="E118" s="45"/>
      <c r="F118" s="46"/>
      <c r="G118" s="46"/>
      <c r="H118" s="45"/>
      <c r="I118" s="49"/>
      <c r="J118" s="56"/>
      <c r="K118" s="56"/>
    </row>
    <row r="119" spans="1:11" ht="15" customHeight="1" x14ac:dyDescent="0.25">
      <c r="A119" s="42" t="s">
        <v>283</v>
      </c>
      <c r="B119" s="51" t="s">
        <v>284</v>
      </c>
      <c r="C119" s="52"/>
      <c r="D119" s="44"/>
      <c r="E119" s="45" t="s">
        <v>39</v>
      </c>
      <c r="F119" s="46"/>
      <c r="G119" s="46"/>
      <c r="H119" s="45">
        <f>F119*G119</f>
        <v>0</v>
      </c>
      <c r="I119" s="46"/>
      <c r="J119" s="48"/>
      <c r="K119" s="48"/>
    </row>
    <row r="120" spans="1:11" ht="45" customHeight="1" x14ac:dyDescent="0.25">
      <c r="A120" s="42" t="s">
        <v>285</v>
      </c>
      <c r="B120" s="51" t="s">
        <v>212</v>
      </c>
      <c r="C120" s="52"/>
      <c r="D120" s="44"/>
      <c r="E120" s="46" t="s">
        <v>31</v>
      </c>
      <c r="F120" s="46"/>
      <c r="G120" s="46"/>
      <c r="H120" s="46"/>
      <c r="I120" s="46"/>
      <c r="J120" s="48" t="s">
        <v>73</v>
      </c>
      <c r="K120" s="48"/>
    </row>
    <row r="121" spans="1:11" ht="15.75" customHeight="1" x14ac:dyDescent="0.25">
      <c r="A121" s="42" t="s">
        <v>286</v>
      </c>
      <c r="B121" s="40" t="s">
        <v>287</v>
      </c>
      <c r="C121" s="40"/>
      <c r="D121" s="44"/>
      <c r="E121" s="45"/>
      <c r="F121" s="41"/>
      <c r="G121" s="41"/>
      <c r="H121" s="45"/>
      <c r="I121" s="41"/>
      <c r="J121" s="41"/>
      <c r="K121" s="41"/>
    </row>
    <row r="122" spans="1:11" ht="15" customHeight="1" x14ac:dyDescent="0.25">
      <c r="A122" s="35"/>
      <c r="B122" s="51" t="s">
        <v>176</v>
      </c>
      <c r="C122" s="52"/>
      <c r="D122" s="44"/>
      <c r="E122" s="45" t="s">
        <v>39</v>
      </c>
      <c r="F122" s="45"/>
      <c r="G122" s="45"/>
      <c r="H122" s="45"/>
      <c r="I122" s="53"/>
      <c r="J122" s="48"/>
      <c r="K122" s="48"/>
    </row>
    <row r="123" spans="1:11" ht="15" customHeight="1" x14ac:dyDescent="0.25">
      <c r="A123" s="54" t="s">
        <v>288</v>
      </c>
      <c r="B123" s="60" t="s">
        <v>178</v>
      </c>
      <c r="C123" s="60"/>
      <c r="D123" s="46"/>
      <c r="E123" s="45"/>
      <c r="F123" s="46"/>
      <c r="G123" s="46"/>
      <c r="H123" s="45"/>
      <c r="I123" s="49"/>
      <c r="J123" s="56"/>
      <c r="K123" s="56"/>
    </row>
    <row r="124" spans="1:11" ht="15" customHeight="1" x14ac:dyDescent="0.25">
      <c r="A124" s="42" t="s">
        <v>289</v>
      </c>
      <c r="B124" s="58" t="s">
        <v>290</v>
      </c>
      <c r="C124" s="44"/>
      <c r="D124" s="44"/>
      <c r="E124" s="45" t="s">
        <v>31</v>
      </c>
      <c r="F124" s="45"/>
      <c r="G124" s="45"/>
      <c r="H124" s="45"/>
      <c r="I124" s="53"/>
      <c r="J124" s="48"/>
      <c r="K124" s="48"/>
    </row>
    <row r="125" spans="1:11" ht="22.5" customHeight="1" x14ac:dyDescent="0.25">
      <c r="A125" s="42" t="s">
        <v>291</v>
      </c>
      <c r="B125" s="51" t="s">
        <v>292</v>
      </c>
      <c r="C125" s="44"/>
      <c r="D125" s="44"/>
      <c r="E125" s="45" t="s">
        <v>35</v>
      </c>
      <c r="F125" s="45">
        <v>10</v>
      </c>
      <c r="G125" s="45"/>
      <c r="H125" s="45">
        <f>F125*G125</f>
        <v>0</v>
      </c>
      <c r="I125" s="53" t="s">
        <v>116</v>
      </c>
      <c r="J125" s="48"/>
      <c r="K125" s="48"/>
    </row>
    <row r="126" spans="1:11" ht="22.5" customHeight="1" x14ac:dyDescent="0.25">
      <c r="A126" s="42" t="s">
        <v>293</v>
      </c>
      <c r="B126" s="51" t="s">
        <v>294</v>
      </c>
      <c r="C126" s="44"/>
      <c r="D126" s="44"/>
      <c r="E126" s="45" t="s">
        <v>35</v>
      </c>
      <c r="F126" s="45">
        <v>10</v>
      </c>
      <c r="G126" s="45"/>
      <c r="H126" s="45">
        <f>F126*G126</f>
        <v>0</v>
      </c>
      <c r="I126" s="53" t="s">
        <v>116</v>
      </c>
      <c r="J126" s="48"/>
      <c r="K126" s="48"/>
    </row>
    <row r="127" spans="1:11" ht="15" customHeight="1" x14ac:dyDescent="0.25">
      <c r="A127" s="54" t="s">
        <v>295</v>
      </c>
      <c r="B127" s="60" t="s">
        <v>186</v>
      </c>
      <c r="C127" s="60"/>
      <c r="D127" s="46"/>
      <c r="E127" s="45"/>
      <c r="F127" s="46"/>
      <c r="G127" s="46"/>
      <c r="H127" s="45"/>
      <c r="I127" s="49"/>
      <c r="J127" s="56"/>
      <c r="K127" s="56"/>
    </row>
    <row r="128" spans="1:11" ht="22.5" customHeight="1" x14ac:dyDescent="0.25">
      <c r="A128" s="42" t="s">
        <v>296</v>
      </c>
      <c r="B128" s="51" t="s">
        <v>188</v>
      </c>
      <c r="C128" s="44"/>
      <c r="D128" s="44"/>
      <c r="E128" s="45" t="s">
        <v>39</v>
      </c>
      <c r="F128" s="45"/>
      <c r="G128" s="45"/>
      <c r="H128" s="45"/>
      <c r="I128" s="53"/>
      <c r="J128" s="48"/>
      <c r="K128" s="48"/>
    </row>
    <row r="129" spans="1:11" ht="15" customHeight="1" x14ac:dyDescent="0.25">
      <c r="A129" s="42" t="s">
        <v>297</v>
      </c>
      <c r="B129" s="58" t="s">
        <v>245</v>
      </c>
      <c r="C129" s="44"/>
      <c r="D129" s="44"/>
      <c r="E129" s="45" t="s">
        <v>31</v>
      </c>
      <c r="F129" s="45"/>
      <c r="G129" s="45"/>
      <c r="H129" s="45"/>
      <c r="I129" s="53"/>
      <c r="J129" s="48" t="s">
        <v>73</v>
      </c>
      <c r="K129" s="48"/>
    </row>
    <row r="130" spans="1:11" ht="15" customHeight="1" x14ac:dyDescent="0.25">
      <c r="A130" s="62" t="s">
        <v>298</v>
      </c>
      <c r="B130" s="58" t="s">
        <v>192</v>
      </c>
      <c r="C130" s="44"/>
      <c r="D130" s="44"/>
      <c r="E130" s="45" t="s">
        <v>31</v>
      </c>
      <c r="F130" s="45"/>
      <c r="G130" s="45"/>
      <c r="H130" s="45"/>
      <c r="I130" s="53"/>
      <c r="J130" s="48"/>
      <c r="K130" s="48"/>
    </row>
    <row r="131" spans="1:11" ht="33.75" customHeight="1" x14ac:dyDescent="0.25">
      <c r="A131" s="62" t="s">
        <v>299</v>
      </c>
      <c r="B131" s="51" t="s">
        <v>194</v>
      </c>
      <c r="C131" s="44"/>
      <c r="D131" s="44"/>
      <c r="E131" s="45" t="s">
        <v>35</v>
      </c>
      <c r="F131" s="45">
        <v>20</v>
      </c>
      <c r="G131" s="45"/>
      <c r="H131" s="45">
        <f>F131*G131</f>
        <v>0</v>
      </c>
      <c r="I131" s="53" t="s">
        <v>195</v>
      </c>
      <c r="J131" s="48"/>
      <c r="K131" s="48"/>
    </row>
    <row r="132" spans="1:11" ht="33.75" customHeight="1" x14ac:dyDescent="0.25">
      <c r="A132" s="62" t="s">
        <v>300</v>
      </c>
      <c r="B132" s="51" t="s">
        <v>197</v>
      </c>
      <c r="C132" s="44"/>
      <c r="D132" s="44"/>
      <c r="E132" s="45" t="s">
        <v>35</v>
      </c>
      <c r="F132" s="45">
        <v>20</v>
      </c>
      <c r="G132" s="45"/>
      <c r="H132" s="45">
        <f>F132*G132</f>
        <v>0</v>
      </c>
      <c r="I132" s="53" t="s">
        <v>198</v>
      </c>
      <c r="J132" s="48"/>
      <c r="K132" s="48"/>
    </row>
    <row r="133" spans="1:11" ht="15" customHeight="1" x14ac:dyDescent="0.25">
      <c r="A133" s="54" t="s">
        <v>301</v>
      </c>
      <c r="B133" s="60" t="s">
        <v>200</v>
      </c>
      <c r="C133" s="60"/>
      <c r="D133" s="46"/>
      <c r="E133" s="45"/>
      <c r="F133" s="46"/>
      <c r="G133" s="46"/>
      <c r="H133" s="45"/>
      <c r="I133" s="49"/>
      <c r="J133" s="56"/>
      <c r="K133" s="56"/>
    </row>
    <row r="134" spans="1:11" ht="33.75" customHeight="1" x14ac:dyDescent="0.25">
      <c r="A134" s="62" t="s">
        <v>302</v>
      </c>
      <c r="B134" s="51" t="s">
        <v>202</v>
      </c>
      <c r="C134" s="52"/>
      <c r="D134" s="44"/>
      <c r="E134" s="45" t="s">
        <v>35</v>
      </c>
      <c r="F134" s="45">
        <v>20</v>
      </c>
      <c r="G134" s="45"/>
      <c r="H134" s="45">
        <f>F134*G134</f>
        <v>0</v>
      </c>
      <c r="I134" s="53" t="s">
        <v>203</v>
      </c>
      <c r="J134" s="48"/>
      <c r="K134" s="48"/>
    </row>
    <row r="135" spans="1:11" ht="22.5" customHeight="1" x14ac:dyDescent="0.25">
      <c r="A135" s="42" t="s">
        <v>303</v>
      </c>
      <c r="B135" s="51" t="s">
        <v>205</v>
      </c>
      <c r="C135" s="52"/>
      <c r="D135" s="44"/>
      <c r="E135" s="45" t="s">
        <v>35</v>
      </c>
      <c r="F135" s="45">
        <v>250</v>
      </c>
      <c r="G135" s="45"/>
      <c r="H135" s="45">
        <f>F135*G135</f>
        <v>0</v>
      </c>
      <c r="I135" s="53" t="s">
        <v>206</v>
      </c>
      <c r="J135" s="48"/>
      <c r="K135" s="48"/>
    </row>
    <row r="136" spans="1:11" ht="15" customHeight="1" x14ac:dyDescent="0.25">
      <c r="A136" s="54" t="s">
        <v>304</v>
      </c>
      <c r="B136" s="60" t="s">
        <v>208</v>
      </c>
      <c r="C136" s="60"/>
      <c r="D136" s="46"/>
      <c r="E136" s="45"/>
      <c r="F136" s="46"/>
      <c r="G136" s="46"/>
      <c r="H136" s="45"/>
      <c r="I136" s="49"/>
      <c r="J136" s="56"/>
      <c r="K136" s="56"/>
    </row>
    <row r="137" spans="1:11" ht="15" customHeight="1" x14ac:dyDescent="0.25">
      <c r="A137" s="42" t="s">
        <v>305</v>
      </c>
      <c r="B137" s="51" t="s">
        <v>210</v>
      </c>
      <c r="C137" s="52"/>
      <c r="D137" s="44"/>
      <c r="E137" s="45" t="s">
        <v>39</v>
      </c>
      <c r="F137" s="45"/>
      <c r="G137" s="45"/>
      <c r="H137" s="45">
        <f>F137*G137</f>
        <v>0</v>
      </c>
      <c r="I137" s="53"/>
      <c r="J137" s="48"/>
      <c r="K137" s="48"/>
    </row>
    <row r="138" spans="1:11" ht="45" customHeight="1" x14ac:dyDescent="0.25">
      <c r="A138" s="42" t="s">
        <v>306</v>
      </c>
      <c r="B138" s="51" t="s">
        <v>212</v>
      </c>
      <c r="C138" s="52"/>
      <c r="D138" s="44"/>
      <c r="E138" s="45" t="s">
        <v>31</v>
      </c>
      <c r="F138" s="46"/>
      <c r="G138" s="46"/>
      <c r="H138" s="45"/>
      <c r="I138" s="49"/>
      <c r="J138" s="48" t="s">
        <v>73</v>
      </c>
      <c r="K138" s="48"/>
    </row>
    <row r="139" spans="1:11" ht="15.75" customHeight="1" x14ac:dyDescent="0.25">
      <c r="A139" s="39" t="s">
        <v>307</v>
      </c>
      <c r="B139" s="40" t="s">
        <v>308</v>
      </c>
      <c r="C139" s="40"/>
      <c r="D139" s="44"/>
      <c r="E139" s="45"/>
      <c r="F139" s="41"/>
      <c r="G139" s="41"/>
      <c r="H139" s="45"/>
      <c r="I139" s="41"/>
      <c r="J139" s="41"/>
      <c r="K139" s="41"/>
    </row>
    <row r="140" spans="1:11" ht="15" customHeight="1" x14ac:dyDescent="0.25">
      <c r="A140" s="35"/>
      <c r="B140" s="51" t="s">
        <v>176</v>
      </c>
      <c r="C140" s="52"/>
      <c r="D140" s="44"/>
      <c r="E140" s="45" t="s">
        <v>39</v>
      </c>
      <c r="F140" s="45"/>
      <c r="G140" s="45"/>
      <c r="H140" s="45">
        <f>F140*G140</f>
        <v>0</v>
      </c>
      <c r="I140" s="53"/>
      <c r="J140" s="48"/>
      <c r="K140" s="48"/>
    </row>
    <row r="141" spans="1:11" ht="15" customHeight="1" x14ac:dyDescent="0.25">
      <c r="A141" s="54" t="s">
        <v>309</v>
      </c>
      <c r="B141" s="60" t="s">
        <v>216</v>
      </c>
      <c r="C141" s="60"/>
      <c r="D141" s="46"/>
      <c r="E141" s="45"/>
      <c r="F141" s="46"/>
      <c r="G141" s="46"/>
      <c r="H141" s="45"/>
      <c r="I141" s="46"/>
      <c r="J141" s="56"/>
      <c r="K141" s="56"/>
    </row>
    <row r="142" spans="1:11" ht="22.5" customHeight="1" x14ac:dyDescent="0.25">
      <c r="A142" s="42" t="s">
        <v>310</v>
      </c>
      <c r="B142" s="51" t="s">
        <v>218</v>
      </c>
      <c r="C142" s="52"/>
      <c r="D142" s="44"/>
      <c r="E142" s="45" t="s">
        <v>35</v>
      </c>
      <c r="F142" s="46">
        <v>20</v>
      </c>
      <c r="G142" s="46"/>
      <c r="H142" s="45">
        <f>F142*G142</f>
        <v>0</v>
      </c>
      <c r="I142" s="49" t="s">
        <v>219</v>
      </c>
      <c r="J142" s="48"/>
      <c r="K142" s="48"/>
    </row>
    <row r="143" spans="1:11" ht="15" customHeight="1" x14ac:dyDescent="0.25">
      <c r="A143" s="42" t="s">
        <v>311</v>
      </c>
      <c r="B143" s="51" t="s">
        <v>221</v>
      </c>
      <c r="C143" s="52"/>
      <c r="D143" s="44"/>
      <c r="E143" s="45" t="s">
        <v>31</v>
      </c>
      <c r="F143" s="46"/>
      <c r="G143" s="46"/>
      <c r="H143" s="45"/>
      <c r="I143" s="46"/>
      <c r="J143" s="48"/>
      <c r="K143" s="48"/>
    </row>
    <row r="144" spans="1:11" ht="15" customHeight="1" x14ac:dyDescent="0.25">
      <c r="A144" s="42" t="s">
        <v>312</v>
      </c>
      <c r="B144" s="51" t="s">
        <v>223</v>
      </c>
      <c r="C144" s="52"/>
      <c r="D144" s="44"/>
      <c r="E144" s="45" t="s">
        <v>31</v>
      </c>
      <c r="F144" s="46"/>
      <c r="G144" s="46"/>
      <c r="H144" s="45"/>
      <c r="I144" s="46"/>
      <c r="J144" s="48"/>
      <c r="K144" s="48"/>
    </row>
    <row r="145" spans="1:11" ht="15" customHeight="1" x14ac:dyDescent="0.25">
      <c r="A145" s="42" t="s">
        <v>313</v>
      </c>
      <c r="B145" s="51" t="s">
        <v>224</v>
      </c>
      <c r="C145" s="52"/>
      <c r="D145" s="44"/>
      <c r="E145" s="45" t="s">
        <v>31</v>
      </c>
      <c r="F145" s="46"/>
      <c r="G145" s="46"/>
      <c r="H145" s="45"/>
      <c r="I145" s="46"/>
      <c r="J145" s="48"/>
      <c r="K145" s="48"/>
    </row>
    <row r="146" spans="1:11" ht="15" customHeight="1" x14ac:dyDescent="0.25">
      <c r="A146" s="42" t="s">
        <v>314</v>
      </c>
      <c r="B146" s="51" t="s">
        <v>225</v>
      </c>
      <c r="C146" s="52"/>
      <c r="D146" s="44"/>
      <c r="E146" s="45" t="s">
        <v>31</v>
      </c>
      <c r="F146" s="46"/>
      <c r="G146" s="46"/>
      <c r="H146" s="45"/>
      <c r="I146" s="46"/>
      <c r="J146" s="48"/>
      <c r="K146" s="48"/>
    </row>
    <row r="147" spans="1:11" ht="15" customHeight="1" x14ac:dyDescent="0.25">
      <c r="A147" s="42" t="s">
        <v>315</v>
      </c>
      <c r="B147" s="51" t="s">
        <v>226</v>
      </c>
      <c r="C147" s="52"/>
      <c r="D147" s="44"/>
      <c r="E147" s="45" t="s">
        <v>31</v>
      </c>
      <c r="F147" s="46"/>
      <c r="G147" s="46"/>
      <c r="H147" s="45"/>
      <c r="I147" s="46"/>
      <c r="J147" s="48"/>
      <c r="K147" s="48"/>
    </row>
    <row r="148" spans="1:11" ht="15" customHeight="1" x14ac:dyDescent="0.25">
      <c r="A148" s="54" t="s">
        <v>316</v>
      </c>
      <c r="B148" s="60" t="s">
        <v>178</v>
      </c>
      <c r="C148" s="46"/>
      <c r="D148" s="46"/>
      <c r="E148" s="45"/>
      <c r="F148" s="46"/>
      <c r="G148" s="46"/>
      <c r="H148" s="45"/>
      <c r="I148" s="46"/>
      <c r="J148" s="56"/>
      <c r="K148" s="56"/>
    </row>
    <row r="149" spans="1:11" ht="15" customHeight="1" x14ac:dyDescent="0.25">
      <c r="A149" s="42" t="s">
        <v>317</v>
      </c>
      <c r="B149" s="51" t="s">
        <v>180</v>
      </c>
      <c r="C149" s="52"/>
      <c r="D149" s="44"/>
      <c r="E149" s="45" t="s">
        <v>31</v>
      </c>
      <c r="F149" s="46"/>
      <c r="G149" s="46"/>
      <c r="H149" s="45"/>
      <c r="I149" s="46"/>
      <c r="J149" s="48"/>
      <c r="K149" s="48"/>
    </row>
    <row r="150" spans="1:11" ht="33.75" customHeight="1" x14ac:dyDescent="0.25">
      <c r="A150" s="42" t="s">
        <v>318</v>
      </c>
      <c r="B150" s="51" t="s">
        <v>231</v>
      </c>
      <c r="C150" s="52"/>
      <c r="D150" s="44"/>
      <c r="E150" s="45" t="s">
        <v>35</v>
      </c>
      <c r="F150" s="46">
        <v>10</v>
      </c>
      <c r="G150" s="46"/>
      <c r="H150" s="45">
        <f>F150*G150</f>
        <v>0</v>
      </c>
      <c r="I150" s="49" t="s">
        <v>232</v>
      </c>
      <c r="J150" s="48"/>
      <c r="K150" s="48"/>
    </row>
    <row r="151" spans="1:11" ht="22.5" customHeight="1" x14ac:dyDescent="0.25">
      <c r="A151" s="42" t="s">
        <v>319</v>
      </c>
      <c r="B151" s="51" t="s">
        <v>234</v>
      </c>
      <c r="C151" s="52"/>
      <c r="D151" s="44"/>
      <c r="E151" s="45" t="s">
        <v>35</v>
      </c>
      <c r="F151" s="46">
        <v>10</v>
      </c>
      <c r="G151" s="46"/>
      <c r="H151" s="45">
        <f>F151*G151</f>
        <v>0</v>
      </c>
      <c r="I151" s="49" t="s">
        <v>235</v>
      </c>
      <c r="J151" s="48"/>
      <c r="K151" s="48"/>
    </row>
    <row r="152" spans="1:11" s="63" customFormat="1" ht="22.5" customHeight="1" x14ac:dyDescent="0.25">
      <c r="A152" s="42" t="s">
        <v>320</v>
      </c>
      <c r="B152" s="51" t="s">
        <v>321</v>
      </c>
      <c r="C152" s="52"/>
      <c r="D152" s="44"/>
      <c r="E152" s="45" t="s">
        <v>35</v>
      </c>
      <c r="F152" s="46">
        <v>10</v>
      </c>
      <c r="G152" s="46"/>
      <c r="H152" s="45">
        <f>F152*G152</f>
        <v>0</v>
      </c>
      <c r="I152" s="49" t="s">
        <v>322</v>
      </c>
      <c r="J152" s="48"/>
      <c r="K152" s="48"/>
    </row>
    <row r="153" spans="1:11" ht="15" customHeight="1" x14ac:dyDescent="0.25">
      <c r="A153" s="54" t="s">
        <v>323</v>
      </c>
      <c r="B153" s="60" t="s">
        <v>237</v>
      </c>
      <c r="C153" s="60"/>
      <c r="D153" s="46"/>
      <c r="E153" s="45"/>
      <c r="F153" s="46"/>
      <c r="G153" s="46"/>
      <c r="H153" s="45"/>
      <c r="I153" s="46"/>
      <c r="J153" s="56"/>
      <c r="K153" s="56"/>
    </row>
    <row r="154" spans="1:11" ht="15" customHeight="1" x14ac:dyDescent="0.25">
      <c r="A154" s="42" t="s">
        <v>324</v>
      </c>
      <c r="B154" s="51" t="s">
        <v>325</v>
      </c>
      <c r="C154" s="52"/>
      <c r="D154" s="44"/>
      <c r="E154" s="45" t="s">
        <v>31</v>
      </c>
      <c r="F154" s="46"/>
      <c r="G154" s="46"/>
      <c r="H154" s="45"/>
      <c r="I154" s="46"/>
      <c r="J154" s="48"/>
      <c r="K154" s="48"/>
    </row>
    <row r="155" spans="1:11" ht="15" customHeight="1" x14ac:dyDescent="0.25">
      <c r="A155" s="42" t="s">
        <v>326</v>
      </c>
      <c r="B155" s="51" t="s">
        <v>241</v>
      </c>
      <c r="C155" s="52"/>
      <c r="D155" s="44"/>
      <c r="E155" s="45" t="s">
        <v>31</v>
      </c>
      <c r="F155" s="46"/>
      <c r="G155" s="46"/>
      <c r="H155" s="45"/>
      <c r="I155" s="46"/>
      <c r="J155" s="48"/>
      <c r="K155" s="48"/>
    </row>
    <row r="156" spans="1:11" ht="15" customHeight="1" x14ac:dyDescent="0.25">
      <c r="A156" s="54" t="s">
        <v>327</v>
      </c>
      <c r="B156" s="60" t="s">
        <v>186</v>
      </c>
      <c r="C156" s="60"/>
      <c r="D156" s="46"/>
      <c r="E156" s="45"/>
      <c r="F156" s="46"/>
      <c r="G156" s="46"/>
      <c r="H156" s="45"/>
      <c r="I156" s="46"/>
      <c r="J156" s="56"/>
      <c r="K156" s="56"/>
    </row>
    <row r="157" spans="1:11" ht="22.5" customHeight="1" x14ac:dyDescent="0.25">
      <c r="A157" s="42" t="s">
        <v>328</v>
      </c>
      <c r="B157" s="51" t="s">
        <v>188</v>
      </c>
      <c r="C157" s="44"/>
      <c r="D157" s="44"/>
      <c r="E157" s="45" t="s">
        <v>39</v>
      </c>
      <c r="F157" s="45"/>
      <c r="G157" s="45"/>
      <c r="H157" s="45"/>
      <c r="I157" s="53"/>
      <c r="J157" s="48"/>
      <c r="K157" s="48"/>
    </row>
    <row r="158" spans="1:11" ht="15" customHeight="1" x14ac:dyDescent="0.25">
      <c r="A158" s="42" t="s">
        <v>329</v>
      </c>
      <c r="B158" s="58" t="s">
        <v>245</v>
      </c>
      <c r="C158" s="59"/>
      <c r="D158" s="44"/>
      <c r="E158" s="45" t="s">
        <v>31</v>
      </c>
      <c r="F158" s="46"/>
      <c r="G158" s="46"/>
      <c r="H158" s="45"/>
      <c r="I158" s="53"/>
      <c r="J158" s="48" t="s">
        <v>73</v>
      </c>
      <c r="K158" s="48"/>
    </row>
    <row r="159" spans="1:11" ht="15" customHeight="1" x14ac:dyDescent="0.25">
      <c r="A159" s="42" t="s">
        <v>330</v>
      </c>
      <c r="B159" s="51" t="s">
        <v>192</v>
      </c>
      <c r="C159" s="52"/>
      <c r="D159" s="44"/>
      <c r="E159" s="45" t="s">
        <v>31</v>
      </c>
      <c r="F159" s="46"/>
      <c r="G159" s="46"/>
      <c r="H159" s="45"/>
      <c r="I159" s="46"/>
      <c r="J159" s="48"/>
      <c r="K159" s="48"/>
    </row>
    <row r="160" spans="1:11" ht="15" customHeight="1" x14ac:dyDescent="0.25">
      <c r="A160" s="42" t="s">
        <v>331</v>
      </c>
      <c r="B160" s="51" t="s">
        <v>194</v>
      </c>
      <c r="C160" s="52"/>
      <c r="D160" s="44"/>
      <c r="E160" s="45"/>
      <c r="F160" s="46"/>
      <c r="G160" s="46"/>
      <c r="H160" s="45"/>
      <c r="I160" s="46"/>
      <c r="J160" s="48"/>
      <c r="K160" s="48"/>
    </row>
    <row r="161" spans="1:11" ht="15" customHeight="1" x14ac:dyDescent="0.25">
      <c r="A161" s="42" t="s">
        <v>332</v>
      </c>
      <c r="B161" s="51" t="s">
        <v>197</v>
      </c>
      <c r="C161" s="52"/>
      <c r="D161" s="44"/>
      <c r="E161" s="45"/>
      <c r="F161" s="46"/>
      <c r="G161" s="46"/>
      <c r="H161" s="45"/>
      <c r="I161" s="46"/>
      <c r="J161" s="48"/>
      <c r="K161" s="48"/>
    </row>
    <row r="162" spans="1:11" ht="15" customHeight="1" x14ac:dyDescent="0.25">
      <c r="A162" s="54" t="s">
        <v>333</v>
      </c>
      <c r="B162" s="60" t="s">
        <v>250</v>
      </c>
      <c r="C162" s="60"/>
      <c r="D162" s="46"/>
      <c r="E162" s="45"/>
      <c r="F162" s="46"/>
      <c r="G162" s="46"/>
      <c r="H162" s="45"/>
      <c r="I162" s="46"/>
      <c r="J162" s="56"/>
      <c r="K162" s="56"/>
    </row>
    <row r="163" spans="1:11" ht="15" customHeight="1" x14ac:dyDescent="0.25">
      <c r="A163" s="42" t="s">
        <v>334</v>
      </c>
      <c r="B163" s="51" t="s">
        <v>252</v>
      </c>
      <c r="C163" s="52"/>
      <c r="D163" s="44"/>
      <c r="E163" s="45" t="s">
        <v>31</v>
      </c>
      <c r="F163" s="46"/>
      <c r="G163" s="46"/>
      <c r="H163" s="45"/>
      <c r="I163" s="46"/>
      <c r="J163" s="48"/>
      <c r="K163" s="48"/>
    </row>
    <row r="164" spans="1:11" ht="15" customHeight="1" x14ac:dyDescent="0.25">
      <c r="A164" s="42" t="s">
        <v>335</v>
      </c>
      <c r="B164" s="51" t="s">
        <v>254</v>
      </c>
      <c r="C164" s="52"/>
      <c r="D164" s="44"/>
      <c r="E164" s="45" t="s">
        <v>31</v>
      </c>
      <c r="F164" s="46"/>
      <c r="G164" s="46"/>
      <c r="H164" s="45"/>
      <c r="I164" s="46"/>
      <c r="J164" s="48"/>
      <c r="K164" s="48"/>
    </row>
    <row r="165" spans="1:11" ht="15" customHeight="1" x14ac:dyDescent="0.25">
      <c r="A165" s="42" t="s">
        <v>336</v>
      </c>
      <c r="B165" s="51" t="s">
        <v>256</v>
      </c>
      <c r="C165" s="52"/>
      <c r="D165" s="44"/>
      <c r="E165" s="45" t="s">
        <v>31</v>
      </c>
      <c r="F165" s="46"/>
      <c r="G165" s="46"/>
      <c r="H165" s="45"/>
      <c r="I165" s="49"/>
      <c r="J165" s="48"/>
      <c r="K165" s="48"/>
    </row>
    <row r="166" spans="1:11" ht="22.5" customHeight="1" x14ac:dyDescent="0.25">
      <c r="A166" s="42" t="s">
        <v>337</v>
      </c>
      <c r="B166" s="51" t="s">
        <v>258</v>
      </c>
      <c r="C166" s="52"/>
      <c r="D166" s="44"/>
      <c r="E166" s="45" t="s">
        <v>35</v>
      </c>
      <c r="F166" s="46">
        <v>10</v>
      </c>
      <c r="G166" s="46"/>
      <c r="H166" s="45">
        <f>F166*G166</f>
        <v>0</v>
      </c>
      <c r="I166" s="49" t="s">
        <v>259</v>
      </c>
      <c r="J166" s="48"/>
      <c r="K166" s="48"/>
    </row>
    <row r="167" spans="1:11" ht="15" customHeight="1" x14ac:dyDescent="0.25">
      <c r="A167" s="42" t="s">
        <v>338</v>
      </c>
      <c r="B167" s="51" t="s">
        <v>261</v>
      </c>
      <c r="C167" s="52"/>
      <c r="D167" s="44"/>
      <c r="E167" s="45" t="s">
        <v>31</v>
      </c>
      <c r="F167" s="46"/>
      <c r="G167" s="46"/>
      <c r="H167" s="45"/>
      <c r="I167" s="49"/>
      <c r="J167" s="48"/>
      <c r="K167" s="48"/>
    </row>
    <row r="168" spans="1:11" ht="22.5" customHeight="1" x14ac:dyDescent="0.25">
      <c r="A168" s="42" t="s">
        <v>339</v>
      </c>
      <c r="B168" s="51" t="s">
        <v>263</v>
      </c>
      <c r="C168" s="52"/>
      <c r="D168" s="44"/>
      <c r="E168" s="45" t="s">
        <v>31</v>
      </c>
      <c r="F168" s="46"/>
      <c r="G168" s="46"/>
      <c r="H168" s="45"/>
      <c r="I168" s="49"/>
      <c r="J168" s="48" t="s">
        <v>73</v>
      </c>
      <c r="K168" s="48"/>
    </row>
    <row r="169" spans="1:11" ht="22.5" customHeight="1" x14ac:dyDescent="0.25">
      <c r="A169" s="42" t="s">
        <v>340</v>
      </c>
      <c r="B169" s="51" t="s">
        <v>265</v>
      </c>
      <c r="C169" s="52"/>
      <c r="D169" s="44"/>
      <c r="E169" s="45" t="s">
        <v>35</v>
      </c>
      <c r="F169" s="46">
        <v>10</v>
      </c>
      <c r="G169" s="46"/>
      <c r="H169" s="45">
        <f>F169*G169</f>
        <v>0</v>
      </c>
      <c r="I169" s="49" t="s">
        <v>259</v>
      </c>
      <c r="J169" s="48"/>
      <c r="K169" s="48"/>
    </row>
    <row r="170" spans="1:11" ht="22.5" customHeight="1" x14ac:dyDescent="0.25">
      <c r="A170" s="42" t="s">
        <v>341</v>
      </c>
      <c r="B170" s="51" t="s">
        <v>267</v>
      </c>
      <c r="C170" s="52"/>
      <c r="D170" s="44"/>
      <c r="E170" s="45" t="s">
        <v>35</v>
      </c>
      <c r="F170" s="46">
        <v>20</v>
      </c>
      <c r="G170" s="46"/>
      <c r="H170" s="45">
        <f>F170*G170</f>
        <v>0</v>
      </c>
      <c r="I170" s="49" t="s">
        <v>259</v>
      </c>
      <c r="J170" s="48" t="s">
        <v>73</v>
      </c>
      <c r="K170" s="48"/>
    </row>
    <row r="171" spans="1:11" ht="26.25" customHeight="1" x14ac:dyDescent="0.25">
      <c r="A171" s="42" t="s">
        <v>342</v>
      </c>
      <c r="B171" s="51" t="s">
        <v>269</v>
      </c>
      <c r="C171" s="52"/>
      <c r="D171" s="44"/>
      <c r="E171" s="45" t="s">
        <v>31</v>
      </c>
      <c r="F171" s="46"/>
      <c r="G171" s="46"/>
      <c r="H171" s="45"/>
      <c r="I171" s="49"/>
      <c r="J171" s="48" t="s">
        <v>73</v>
      </c>
      <c r="K171" s="48"/>
    </row>
    <row r="172" spans="1:11" ht="15" customHeight="1" x14ac:dyDescent="0.25">
      <c r="A172" s="54" t="s">
        <v>343</v>
      </c>
      <c r="B172" s="60" t="s">
        <v>271</v>
      </c>
      <c r="C172" s="60"/>
      <c r="D172" s="46"/>
      <c r="E172" s="45"/>
      <c r="F172" s="46"/>
      <c r="G172" s="46"/>
      <c r="H172" s="45"/>
      <c r="I172" s="46"/>
      <c r="J172" s="56"/>
      <c r="K172" s="56"/>
    </row>
    <row r="173" spans="1:11" ht="15" customHeight="1" x14ac:dyDescent="0.25">
      <c r="A173" s="42" t="s">
        <v>344</v>
      </c>
      <c r="B173" s="51" t="s">
        <v>273</v>
      </c>
      <c r="C173" s="52"/>
      <c r="D173" s="44"/>
      <c r="E173" s="45" t="s">
        <v>31</v>
      </c>
      <c r="F173" s="46"/>
      <c r="G173" s="46"/>
      <c r="H173" s="45"/>
      <c r="I173" s="46"/>
      <c r="J173" s="48"/>
      <c r="K173" s="48"/>
    </row>
    <row r="174" spans="1:11" ht="15" customHeight="1" x14ac:dyDescent="0.25">
      <c r="A174" s="54" t="s">
        <v>345</v>
      </c>
      <c r="B174" s="60" t="s">
        <v>275</v>
      </c>
      <c r="C174" s="60"/>
      <c r="D174" s="46"/>
      <c r="E174" s="45"/>
      <c r="F174" s="46"/>
      <c r="G174" s="46"/>
      <c r="H174" s="45"/>
      <c r="I174" s="46"/>
      <c r="J174" s="56"/>
      <c r="K174" s="56"/>
    </row>
    <row r="175" spans="1:11" ht="15" customHeight="1" x14ac:dyDescent="0.25">
      <c r="A175" s="42" t="s">
        <v>346</v>
      </c>
      <c r="B175" s="51" t="s">
        <v>277</v>
      </c>
      <c r="C175" s="52"/>
      <c r="D175" s="44"/>
      <c r="E175" s="45" t="s">
        <v>31</v>
      </c>
      <c r="F175" s="46"/>
      <c r="G175" s="46"/>
      <c r="H175" s="45"/>
      <c r="I175" s="46"/>
      <c r="J175" s="48"/>
      <c r="K175" s="48"/>
    </row>
    <row r="176" spans="1:11" ht="15" customHeight="1" x14ac:dyDescent="0.25">
      <c r="A176" s="54" t="s">
        <v>347</v>
      </c>
      <c r="B176" s="60" t="s">
        <v>200</v>
      </c>
      <c r="C176" s="60"/>
      <c r="D176" s="46"/>
      <c r="E176" s="45"/>
      <c r="F176" s="46"/>
      <c r="G176" s="46"/>
      <c r="H176" s="45"/>
      <c r="I176" s="46"/>
      <c r="J176" s="56"/>
      <c r="K176" s="56"/>
    </row>
    <row r="177" spans="1:11" ht="33.75" customHeight="1" x14ac:dyDescent="0.25">
      <c r="A177" s="42" t="s">
        <v>348</v>
      </c>
      <c r="B177" s="51" t="s">
        <v>202</v>
      </c>
      <c r="C177" s="52"/>
      <c r="D177" s="44"/>
      <c r="E177" s="45" t="s">
        <v>35</v>
      </c>
      <c r="F177" s="45">
        <v>20</v>
      </c>
      <c r="G177" s="45"/>
      <c r="H177" s="45">
        <f>F177*G177</f>
        <v>0</v>
      </c>
      <c r="I177" s="53" t="s">
        <v>203</v>
      </c>
      <c r="J177" s="48"/>
      <c r="K177" s="48"/>
    </row>
    <row r="178" spans="1:11" ht="22.5" customHeight="1" x14ac:dyDescent="0.25">
      <c r="A178" s="42" t="s">
        <v>349</v>
      </c>
      <c r="B178" s="51" t="s">
        <v>205</v>
      </c>
      <c r="C178" s="52"/>
      <c r="D178" s="44"/>
      <c r="E178" s="45" t="s">
        <v>35</v>
      </c>
      <c r="F178" s="45">
        <v>250</v>
      </c>
      <c r="G178" s="45"/>
      <c r="H178" s="45">
        <f>F178*G178</f>
        <v>0</v>
      </c>
      <c r="I178" s="53" t="s">
        <v>206</v>
      </c>
      <c r="J178" s="48"/>
      <c r="K178" s="48"/>
    </row>
    <row r="179" spans="1:11" ht="15" customHeight="1" x14ac:dyDescent="0.25">
      <c r="A179" s="54" t="s">
        <v>350</v>
      </c>
      <c r="B179" s="60" t="s">
        <v>208</v>
      </c>
      <c r="C179" s="60"/>
      <c r="D179" s="46"/>
      <c r="E179" s="45"/>
      <c r="F179" s="46"/>
      <c r="G179" s="46"/>
      <c r="H179" s="45"/>
      <c r="I179" s="49"/>
      <c r="J179" s="56"/>
      <c r="K179" s="56"/>
    </row>
    <row r="180" spans="1:11" ht="15" customHeight="1" x14ac:dyDescent="0.25">
      <c r="A180" s="42" t="s">
        <v>351</v>
      </c>
      <c r="B180" s="51" t="s">
        <v>284</v>
      </c>
      <c r="C180" s="52"/>
      <c r="D180" s="44"/>
      <c r="E180" s="45" t="s">
        <v>39</v>
      </c>
      <c r="F180" s="46"/>
      <c r="G180" s="46"/>
      <c r="H180" s="45"/>
      <c r="I180" s="46"/>
      <c r="J180" s="48"/>
      <c r="K180" s="48"/>
    </row>
    <row r="181" spans="1:11" ht="45" customHeight="1" x14ac:dyDescent="0.25">
      <c r="A181" s="42" t="s">
        <v>352</v>
      </c>
      <c r="B181" s="51" t="s">
        <v>212</v>
      </c>
      <c r="C181" s="52"/>
      <c r="D181" s="44"/>
      <c r="E181" s="45" t="s">
        <v>31</v>
      </c>
      <c r="F181" s="46"/>
      <c r="G181" s="46"/>
      <c r="H181" s="45"/>
      <c r="I181" s="49"/>
      <c r="J181" s="48" t="s">
        <v>73</v>
      </c>
      <c r="K181" s="48"/>
    </row>
    <row r="182" spans="1:11" ht="15.75" customHeight="1" x14ac:dyDescent="0.25">
      <c r="A182" s="39" t="s">
        <v>353</v>
      </c>
      <c r="B182" s="40" t="s">
        <v>354</v>
      </c>
      <c r="C182" s="40"/>
      <c r="D182" s="44"/>
      <c r="E182" s="45"/>
      <c r="F182" s="41"/>
      <c r="G182" s="41"/>
      <c r="H182" s="45"/>
      <c r="I182" s="41"/>
      <c r="J182" s="41"/>
      <c r="K182" s="41"/>
    </row>
    <row r="183" spans="1:11" ht="15" customHeight="1" x14ac:dyDescent="0.25">
      <c r="A183" s="35"/>
      <c r="B183" s="51" t="s">
        <v>176</v>
      </c>
      <c r="C183" s="52"/>
      <c r="D183" s="44"/>
      <c r="E183" s="45" t="s">
        <v>39</v>
      </c>
      <c r="F183" s="45"/>
      <c r="G183" s="45"/>
      <c r="H183" s="45"/>
      <c r="I183" s="53"/>
      <c r="J183" s="48"/>
      <c r="K183" s="48"/>
    </row>
    <row r="184" spans="1:11" ht="15" customHeight="1" x14ac:dyDescent="0.25">
      <c r="A184" s="54" t="s">
        <v>355</v>
      </c>
      <c r="B184" s="60" t="s">
        <v>216</v>
      </c>
      <c r="C184" s="60"/>
      <c r="D184" s="46"/>
      <c r="E184" s="45"/>
      <c r="F184" s="46"/>
      <c r="G184" s="46"/>
      <c r="H184" s="45"/>
      <c r="I184" s="46"/>
      <c r="J184" s="56"/>
      <c r="K184" s="56"/>
    </row>
    <row r="185" spans="1:11" ht="22.5" customHeight="1" x14ac:dyDescent="0.25">
      <c r="A185" s="42" t="s">
        <v>356</v>
      </c>
      <c r="B185" s="51" t="s">
        <v>218</v>
      </c>
      <c r="C185" s="52"/>
      <c r="D185" s="44"/>
      <c r="E185" s="45" t="s">
        <v>35</v>
      </c>
      <c r="F185" s="46">
        <v>20</v>
      </c>
      <c r="G185" s="46"/>
      <c r="H185" s="45">
        <f>F185*G185</f>
        <v>0</v>
      </c>
      <c r="I185" s="49" t="s">
        <v>219</v>
      </c>
      <c r="J185" s="48"/>
      <c r="K185" s="48"/>
    </row>
    <row r="186" spans="1:11" ht="15" customHeight="1" x14ac:dyDescent="0.25">
      <c r="A186" s="42" t="s">
        <v>357</v>
      </c>
      <c r="B186" s="51" t="s">
        <v>221</v>
      </c>
      <c r="C186" s="52"/>
      <c r="D186" s="44"/>
      <c r="E186" s="45" t="s">
        <v>31</v>
      </c>
      <c r="F186" s="46"/>
      <c r="G186" s="46"/>
      <c r="H186" s="45"/>
      <c r="I186" s="46"/>
      <c r="J186" s="48"/>
      <c r="K186" s="48"/>
    </row>
    <row r="187" spans="1:11" ht="15" customHeight="1" x14ac:dyDescent="0.25">
      <c r="A187" s="42" t="s">
        <v>358</v>
      </c>
      <c r="B187" s="51" t="s">
        <v>223</v>
      </c>
      <c r="C187" s="52"/>
      <c r="D187" s="44"/>
      <c r="E187" s="45" t="s">
        <v>31</v>
      </c>
      <c r="F187" s="46"/>
      <c r="G187" s="46"/>
      <c r="H187" s="45"/>
      <c r="I187" s="46"/>
      <c r="J187" s="48"/>
      <c r="K187" s="48"/>
    </row>
    <row r="188" spans="1:11" ht="15" customHeight="1" x14ac:dyDescent="0.25">
      <c r="A188" s="42" t="s">
        <v>359</v>
      </c>
      <c r="B188" s="51" t="s">
        <v>224</v>
      </c>
      <c r="C188" s="52"/>
      <c r="D188" s="44"/>
      <c r="E188" s="45" t="s">
        <v>31</v>
      </c>
      <c r="F188" s="46"/>
      <c r="G188" s="46"/>
      <c r="H188" s="45"/>
      <c r="I188" s="46"/>
      <c r="J188" s="48"/>
      <c r="K188" s="48"/>
    </row>
    <row r="189" spans="1:11" ht="15" customHeight="1" x14ac:dyDescent="0.25">
      <c r="A189" s="42" t="s">
        <v>360</v>
      </c>
      <c r="B189" s="51" t="s">
        <v>225</v>
      </c>
      <c r="C189" s="52"/>
      <c r="D189" s="44"/>
      <c r="E189" s="45" t="s">
        <v>31</v>
      </c>
      <c r="F189" s="46"/>
      <c r="G189" s="46"/>
      <c r="H189" s="45"/>
      <c r="I189" s="46"/>
      <c r="J189" s="48"/>
      <c r="K189" s="48"/>
    </row>
    <row r="190" spans="1:11" ht="15" customHeight="1" x14ac:dyDescent="0.25">
      <c r="A190" s="42" t="s">
        <v>361</v>
      </c>
      <c r="B190" s="51" t="s">
        <v>226</v>
      </c>
      <c r="C190" s="52"/>
      <c r="D190" s="44"/>
      <c r="E190" s="45" t="s">
        <v>31</v>
      </c>
      <c r="F190" s="46"/>
      <c r="G190" s="46"/>
      <c r="H190" s="45"/>
      <c r="I190" s="46"/>
      <c r="J190" s="48"/>
      <c r="K190" s="48"/>
    </row>
    <row r="191" spans="1:11" ht="15" customHeight="1" x14ac:dyDescent="0.25">
      <c r="A191" s="54" t="s">
        <v>362</v>
      </c>
      <c r="B191" s="60" t="s">
        <v>178</v>
      </c>
      <c r="C191" s="46"/>
      <c r="D191" s="46"/>
      <c r="E191" s="45"/>
      <c r="F191" s="46"/>
      <c r="G191" s="46"/>
      <c r="H191" s="45"/>
      <c r="I191" s="46"/>
      <c r="J191" s="56"/>
      <c r="K191" s="56"/>
    </row>
    <row r="192" spans="1:11" ht="15" customHeight="1" x14ac:dyDescent="0.25">
      <c r="A192" s="42" t="s">
        <v>363</v>
      </c>
      <c r="B192" s="51" t="s">
        <v>364</v>
      </c>
      <c r="C192" s="52"/>
      <c r="D192" s="44"/>
      <c r="E192" s="45" t="s">
        <v>31</v>
      </c>
      <c r="F192" s="46"/>
      <c r="G192" s="46"/>
      <c r="H192" s="45"/>
      <c r="I192" s="46"/>
      <c r="J192" s="48"/>
      <c r="K192" s="48"/>
    </row>
    <row r="193" spans="1:11" ht="33.75" customHeight="1" x14ac:dyDescent="0.25">
      <c r="A193" s="42" t="s">
        <v>365</v>
      </c>
      <c r="B193" s="51" t="s">
        <v>231</v>
      </c>
      <c r="C193" s="52"/>
      <c r="D193" s="44"/>
      <c r="E193" s="45" t="s">
        <v>35</v>
      </c>
      <c r="F193" s="46">
        <v>10</v>
      </c>
      <c r="G193" s="46"/>
      <c r="H193" s="45">
        <f>F193*G193</f>
        <v>0</v>
      </c>
      <c r="I193" s="49" t="s">
        <v>232</v>
      </c>
      <c r="J193" s="48"/>
      <c r="K193" s="48"/>
    </row>
    <row r="194" spans="1:11" ht="22.5" customHeight="1" x14ac:dyDescent="0.25">
      <c r="A194" s="42" t="s">
        <v>366</v>
      </c>
      <c r="B194" s="51" t="s">
        <v>367</v>
      </c>
      <c r="C194" s="52"/>
      <c r="D194" s="44"/>
      <c r="E194" s="45" t="s">
        <v>35</v>
      </c>
      <c r="F194" s="46">
        <v>10</v>
      </c>
      <c r="G194" s="46"/>
      <c r="H194" s="45">
        <f>F194*G194</f>
        <v>0</v>
      </c>
      <c r="I194" s="49" t="s">
        <v>235</v>
      </c>
      <c r="J194" s="48"/>
      <c r="K194" s="48"/>
    </row>
    <row r="195" spans="1:11" s="63" customFormat="1" ht="22.5" customHeight="1" x14ac:dyDescent="0.25">
      <c r="A195" s="42" t="s">
        <v>368</v>
      </c>
      <c r="B195" s="51" t="s">
        <v>321</v>
      </c>
      <c r="C195" s="52"/>
      <c r="D195" s="44"/>
      <c r="E195" s="45" t="s">
        <v>35</v>
      </c>
      <c r="F195" s="46">
        <v>10</v>
      </c>
      <c r="G195" s="46"/>
      <c r="H195" s="45">
        <f>F195*G195</f>
        <v>0</v>
      </c>
      <c r="I195" s="49" t="s">
        <v>322</v>
      </c>
      <c r="J195" s="48"/>
      <c r="K195" s="48"/>
    </row>
    <row r="196" spans="1:11" ht="15" customHeight="1" x14ac:dyDescent="0.25">
      <c r="A196" s="54" t="s">
        <v>369</v>
      </c>
      <c r="B196" s="60" t="s">
        <v>237</v>
      </c>
      <c r="C196" s="60"/>
      <c r="D196" s="46"/>
      <c r="E196" s="45"/>
      <c r="F196" s="46"/>
      <c r="G196" s="46"/>
      <c r="H196" s="45"/>
      <c r="I196" s="46"/>
      <c r="J196" s="56"/>
      <c r="K196" s="56"/>
    </row>
    <row r="197" spans="1:11" ht="15" customHeight="1" x14ac:dyDescent="0.25">
      <c r="A197" s="42" t="s">
        <v>370</v>
      </c>
      <c r="B197" s="51" t="s">
        <v>371</v>
      </c>
      <c r="C197" s="52"/>
      <c r="D197" s="44"/>
      <c r="E197" s="45" t="s">
        <v>31</v>
      </c>
      <c r="F197" s="46"/>
      <c r="G197" s="46"/>
      <c r="H197" s="45"/>
      <c r="I197" s="46"/>
      <c r="J197" s="48"/>
      <c r="K197" s="48"/>
    </row>
    <row r="198" spans="1:11" ht="15" customHeight="1" x14ac:dyDescent="0.25">
      <c r="A198" s="42" t="s">
        <v>372</v>
      </c>
      <c r="B198" s="51" t="s">
        <v>241</v>
      </c>
      <c r="C198" s="52"/>
      <c r="D198" s="44"/>
      <c r="E198" s="45" t="s">
        <v>31</v>
      </c>
      <c r="F198" s="46"/>
      <c r="G198" s="46"/>
      <c r="H198" s="45"/>
      <c r="I198" s="46"/>
      <c r="J198" s="48"/>
      <c r="K198" s="48"/>
    </row>
    <row r="199" spans="1:11" ht="15" customHeight="1" x14ac:dyDescent="0.25">
      <c r="A199" s="54" t="s">
        <v>373</v>
      </c>
      <c r="B199" s="60" t="s">
        <v>186</v>
      </c>
      <c r="C199" s="60"/>
      <c r="D199" s="46"/>
      <c r="E199" s="45"/>
      <c r="F199" s="46"/>
      <c r="G199" s="46"/>
      <c r="H199" s="45"/>
      <c r="I199" s="46"/>
      <c r="J199" s="56"/>
      <c r="K199" s="56"/>
    </row>
    <row r="200" spans="1:11" ht="15" customHeight="1" x14ac:dyDescent="0.25">
      <c r="A200" s="42" t="s">
        <v>374</v>
      </c>
      <c r="B200" s="51" t="s">
        <v>375</v>
      </c>
      <c r="C200" s="44"/>
      <c r="D200" s="44"/>
      <c r="E200" s="45" t="s">
        <v>31</v>
      </c>
      <c r="F200" s="45"/>
      <c r="G200" s="45"/>
      <c r="H200" s="45"/>
      <c r="I200" s="53"/>
      <c r="J200" s="48"/>
      <c r="K200" s="48"/>
    </row>
    <row r="201" spans="1:11" ht="33.75" customHeight="1" x14ac:dyDescent="0.25">
      <c r="A201" s="42" t="s">
        <v>376</v>
      </c>
      <c r="B201" s="58" t="s">
        <v>377</v>
      </c>
      <c r="C201" s="59"/>
      <c r="D201" s="44"/>
      <c r="E201" s="45" t="s">
        <v>35</v>
      </c>
      <c r="F201" s="46">
        <v>20</v>
      </c>
      <c r="G201" s="46"/>
      <c r="H201" s="45">
        <f>F201*G201</f>
        <v>0</v>
      </c>
      <c r="I201" s="53" t="s">
        <v>378</v>
      </c>
      <c r="J201" s="48"/>
      <c r="K201" s="48"/>
    </row>
    <row r="202" spans="1:11" ht="15" customHeight="1" x14ac:dyDescent="0.25">
      <c r="A202" s="42" t="s">
        <v>379</v>
      </c>
      <c r="B202" s="51" t="s">
        <v>380</v>
      </c>
      <c r="C202" s="52"/>
      <c r="D202" s="44"/>
      <c r="E202" s="45" t="s">
        <v>31</v>
      </c>
      <c r="F202" s="46"/>
      <c r="G202" s="46"/>
      <c r="H202" s="45"/>
      <c r="I202" s="46"/>
      <c r="J202" s="48"/>
      <c r="K202" s="48"/>
    </row>
    <row r="203" spans="1:11" ht="15" customHeight="1" x14ac:dyDescent="0.25">
      <c r="A203" s="42" t="s">
        <v>381</v>
      </c>
      <c r="B203" s="51" t="s">
        <v>194</v>
      </c>
      <c r="C203" s="52"/>
      <c r="D203" s="44"/>
      <c r="E203" s="45"/>
      <c r="F203" s="46"/>
      <c r="G203" s="46"/>
      <c r="H203" s="45"/>
      <c r="I203" s="46"/>
      <c r="J203" s="48"/>
      <c r="K203" s="48"/>
    </row>
    <row r="204" spans="1:11" ht="15" customHeight="1" x14ac:dyDescent="0.25">
      <c r="A204" s="42" t="s">
        <v>382</v>
      </c>
      <c r="B204" s="51" t="s">
        <v>197</v>
      </c>
      <c r="C204" s="52"/>
      <c r="D204" s="44"/>
      <c r="E204" s="45"/>
      <c r="F204" s="46"/>
      <c r="G204" s="46"/>
      <c r="H204" s="45"/>
      <c r="I204" s="46"/>
      <c r="J204" s="48"/>
      <c r="K204" s="48"/>
    </row>
    <row r="205" spans="1:11" ht="22.5" customHeight="1" x14ac:dyDescent="0.25">
      <c r="A205" s="42" t="s">
        <v>383</v>
      </c>
      <c r="B205" s="51" t="s">
        <v>384</v>
      </c>
      <c r="C205" s="52"/>
      <c r="D205" s="44"/>
      <c r="E205" s="45" t="s">
        <v>35</v>
      </c>
      <c r="F205" s="46">
        <v>10</v>
      </c>
      <c r="G205" s="46"/>
      <c r="H205" s="45">
        <f>F205*G205</f>
        <v>0</v>
      </c>
      <c r="I205" s="49" t="s">
        <v>259</v>
      </c>
      <c r="J205" s="48"/>
      <c r="K205" s="48"/>
    </row>
    <row r="206" spans="1:11" ht="22.5" customHeight="1" x14ac:dyDescent="0.25">
      <c r="A206" s="42" t="s">
        <v>385</v>
      </c>
      <c r="B206" s="51" t="s">
        <v>386</v>
      </c>
      <c r="C206" s="52"/>
      <c r="D206" s="44"/>
      <c r="E206" s="45" t="s">
        <v>35</v>
      </c>
      <c r="F206" s="46">
        <v>10</v>
      </c>
      <c r="G206" s="46"/>
      <c r="H206" s="45">
        <f>F206*G206</f>
        <v>0</v>
      </c>
      <c r="I206" s="49" t="s">
        <v>259</v>
      </c>
      <c r="J206" s="48"/>
      <c r="K206" s="48"/>
    </row>
    <row r="207" spans="1:11" ht="22.5" customHeight="1" x14ac:dyDescent="0.25">
      <c r="A207" s="42" t="s">
        <v>387</v>
      </c>
      <c r="B207" s="51" t="s">
        <v>388</v>
      </c>
      <c r="C207" s="52"/>
      <c r="D207" s="44"/>
      <c r="E207" s="45" t="s">
        <v>35</v>
      </c>
      <c r="F207" s="46">
        <v>10</v>
      </c>
      <c r="G207" s="46"/>
      <c r="H207" s="45">
        <f>F207*G207</f>
        <v>0</v>
      </c>
      <c r="I207" s="49" t="s">
        <v>259</v>
      </c>
      <c r="J207" s="48"/>
      <c r="K207" s="48"/>
    </row>
    <row r="208" spans="1:11" ht="15" customHeight="1" x14ac:dyDescent="0.25">
      <c r="A208" s="54" t="s">
        <v>389</v>
      </c>
      <c r="B208" s="60" t="s">
        <v>250</v>
      </c>
      <c r="C208" s="60"/>
      <c r="D208" s="46"/>
      <c r="E208" s="45"/>
      <c r="F208" s="46"/>
      <c r="G208" s="46"/>
      <c r="H208" s="45"/>
      <c r="I208" s="46"/>
      <c r="J208" s="56"/>
      <c r="K208" s="56"/>
    </row>
    <row r="209" spans="1:11" ht="15" customHeight="1" x14ac:dyDescent="0.25">
      <c r="A209" s="42" t="s">
        <v>390</v>
      </c>
      <c r="B209" s="51" t="s">
        <v>252</v>
      </c>
      <c r="C209" s="52"/>
      <c r="D209" s="44"/>
      <c r="E209" s="45" t="s">
        <v>31</v>
      </c>
      <c r="F209" s="46"/>
      <c r="G209" s="46"/>
      <c r="H209" s="45"/>
      <c r="I209" s="46"/>
      <c r="J209" s="48"/>
      <c r="K209" s="48"/>
    </row>
    <row r="210" spans="1:11" ht="15" customHeight="1" x14ac:dyDescent="0.25">
      <c r="A210" s="42" t="s">
        <v>391</v>
      </c>
      <c r="B210" s="51" t="s">
        <v>254</v>
      </c>
      <c r="C210" s="52"/>
      <c r="D210" s="44"/>
      <c r="E210" s="45" t="s">
        <v>31</v>
      </c>
      <c r="F210" s="46"/>
      <c r="G210" s="46"/>
      <c r="H210" s="45"/>
      <c r="I210" s="46"/>
      <c r="J210" s="48"/>
      <c r="K210" s="48"/>
    </row>
    <row r="211" spans="1:11" ht="15" customHeight="1" x14ac:dyDescent="0.25">
      <c r="A211" s="42" t="s">
        <v>392</v>
      </c>
      <c r="B211" s="51" t="s">
        <v>256</v>
      </c>
      <c r="C211" s="52"/>
      <c r="D211" s="44"/>
      <c r="E211" s="45" t="s">
        <v>31</v>
      </c>
      <c r="F211" s="46"/>
      <c r="G211" s="46"/>
      <c r="H211" s="45"/>
      <c r="I211" s="49"/>
      <c r="J211" s="48"/>
      <c r="K211" s="48"/>
    </row>
    <row r="212" spans="1:11" ht="22.5" customHeight="1" x14ac:dyDescent="0.25">
      <c r="A212" s="42" t="s">
        <v>393</v>
      </c>
      <c r="B212" s="51" t="s">
        <v>258</v>
      </c>
      <c r="C212" s="52"/>
      <c r="D212" s="44"/>
      <c r="E212" s="45" t="s">
        <v>35</v>
      </c>
      <c r="F212" s="46">
        <v>10</v>
      </c>
      <c r="G212" s="46"/>
      <c r="H212" s="45">
        <f>F212*G212</f>
        <v>0</v>
      </c>
      <c r="I212" s="49" t="s">
        <v>259</v>
      </c>
      <c r="J212" s="48"/>
      <c r="K212" s="48"/>
    </row>
    <row r="213" spans="1:11" ht="15" customHeight="1" x14ac:dyDescent="0.25">
      <c r="A213" s="42" t="s">
        <v>394</v>
      </c>
      <c r="B213" s="51" t="s">
        <v>261</v>
      </c>
      <c r="C213" s="52"/>
      <c r="D213" s="44"/>
      <c r="E213" s="45" t="s">
        <v>31</v>
      </c>
      <c r="F213" s="46"/>
      <c r="G213" s="46"/>
      <c r="H213" s="45"/>
      <c r="I213" s="49"/>
      <c r="J213" s="48"/>
      <c r="K213" s="48"/>
    </row>
    <row r="214" spans="1:11" ht="22.5" customHeight="1" x14ac:dyDescent="0.25">
      <c r="A214" s="42" t="s">
        <v>395</v>
      </c>
      <c r="B214" s="51" t="s">
        <v>263</v>
      </c>
      <c r="C214" s="52"/>
      <c r="D214" s="44"/>
      <c r="E214" s="45" t="s">
        <v>31</v>
      </c>
      <c r="F214" s="46"/>
      <c r="G214" s="46"/>
      <c r="H214" s="45"/>
      <c r="I214" s="49"/>
      <c r="J214" s="48" t="s">
        <v>73</v>
      </c>
      <c r="K214" s="48"/>
    </row>
    <row r="215" spans="1:11" ht="22.5" customHeight="1" x14ac:dyDescent="0.25">
      <c r="A215" s="42" t="s">
        <v>396</v>
      </c>
      <c r="B215" s="51" t="s">
        <v>265</v>
      </c>
      <c r="C215" s="52"/>
      <c r="D215" s="44"/>
      <c r="E215" s="45" t="s">
        <v>35</v>
      </c>
      <c r="F215" s="46">
        <v>10</v>
      </c>
      <c r="G215" s="46"/>
      <c r="H215" s="45">
        <f>F215*G215</f>
        <v>0</v>
      </c>
      <c r="I215" s="49" t="s">
        <v>259</v>
      </c>
      <c r="J215" s="48"/>
      <c r="K215" s="48"/>
    </row>
    <row r="216" spans="1:11" ht="22.5" customHeight="1" x14ac:dyDescent="0.25">
      <c r="A216" s="42" t="s">
        <v>397</v>
      </c>
      <c r="B216" s="51" t="s">
        <v>267</v>
      </c>
      <c r="C216" s="52"/>
      <c r="D216" s="44"/>
      <c r="E216" s="45" t="s">
        <v>35</v>
      </c>
      <c r="F216" s="46">
        <v>20</v>
      </c>
      <c r="G216" s="46"/>
      <c r="H216" s="45">
        <f>F216*G216</f>
        <v>0</v>
      </c>
      <c r="I216" s="49" t="s">
        <v>259</v>
      </c>
      <c r="J216" s="48" t="s">
        <v>73</v>
      </c>
      <c r="K216" s="48"/>
    </row>
    <row r="217" spans="1:11" ht="22.5" customHeight="1" x14ac:dyDescent="0.25">
      <c r="A217" s="42" t="s">
        <v>398</v>
      </c>
      <c r="B217" s="51" t="s">
        <v>399</v>
      </c>
      <c r="C217" s="52"/>
      <c r="D217" s="44"/>
      <c r="E217" s="45" t="s">
        <v>31</v>
      </c>
      <c r="F217" s="46"/>
      <c r="G217" s="46"/>
      <c r="H217" s="45"/>
      <c r="I217" s="49"/>
      <c r="J217" s="48" t="s">
        <v>73</v>
      </c>
      <c r="K217" s="48"/>
    </row>
    <row r="218" spans="1:11" ht="15" customHeight="1" x14ac:dyDescent="0.25">
      <c r="A218" s="54" t="s">
        <v>400</v>
      </c>
      <c r="B218" s="60" t="s">
        <v>271</v>
      </c>
      <c r="C218" s="60"/>
      <c r="D218" s="46"/>
      <c r="E218" s="45"/>
      <c r="F218" s="46"/>
      <c r="G218" s="46"/>
      <c r="H218" s="45"/>
      <c r="I218" s="46"/>
      <c r="J218" s="56"/>
      <c r="K218" s="56"/>
    </row>
    <row r="219" spans="1:11" ht="15" customHeight="1" x14ac:dyDescent="0.25">
      <c r="A219" s="42" t="s">
        <v>401</v>
      </c>
      <c r="B219" s="51" t="s">
        <v>273</v>
      </c>
      <c r="C219" s="52"/>
      <c r="D219" s="44"/>
      <c r="E219" s="45" t="s">
        <v>31</v>
      </c>
      <c r="F219" s="46"/>
      <c r="G219" s="46"/>
      <c r="H219" s="45"/>
      <c r="I219" s="46"/>
      <c r="J219" s="48"/>
      <c r="K219" s="48"/>
    </row>
    <row r="220" spans="1:11" ht="15" customHeight="1" x14ac:dyDescent="0.25">
      <c r="A220" s="54" t="s">
        <v>402</v>
      </c>
      <c r="B220" s="60" t="s">
        <v>275</v>
      </c>
      <c r="C220" s="60"/>
      <c r="D220" s="46"/>
      <c r="E220" s="45"/>
      <c r="F220" s="46"/>
      <c r="G220" s="46"/>
      <c r="H220" s="45"/>
      <c r="I220" s="46"/>
      <c r="J220" s="56"/>
      <c r="K220" s="56"/>
    </row>
    <row r="221" spans="1:11" ht="15" customHeight="1" x14ac:dyDescent="0.25">
      <c r="A221" s="42" t="s">
        <v>403</v>
      </c>
      <c r="B221" s="51" t="s">
        <v>277</v>
      </c>
      <c r="C221" s="52"/>
      <c r="D221" s="44"/>
      <c r="E221" s="45" t="s">
        <v>31</v>
      </c>
      <c r="F221" s="46"/>
      <c r="G221" s="46"/>
      <c r="H221" s="45"/>
      <c r="I221" s="46"/>
      <c r="J221" s="48"/>
      <c r="K221" s="48"/>
    </row>
    <row r="222" spans="1:11" ht="15" customHeight="1" x14ac:dyDescent="0.25">
      <c r="A222" s="54" t="s">
        <v>404</v>
      </c>
      <c r="B222" s="60" t="s">
        <v>200</v>
      </c>
      <c r="C222" s="60"/>
      <c r="D222" s="46"/>
      <c r="E222" s="45"/>
      <c r="F222" s="46"/>
      <c r="G222" s="46"/>
      <c r="H222" s="45"/>
      <c r="I222" s="46"/>
      <c r="J222" s="56"/>
      <c r="K222" s="56"/>
    </row>
    <row r="223" spans="1:11" ht="33.75" customHeight="1" x14ac:dyDescent="0.25">
      <c r="A223" s="42" t="s">
        <v>405</v>
      </c>
      <c r="B223" s="51" t="s">
        <v>202</v>
      </c>
      <c r="C223" s="52"/>
      <c r="D223" s="44"/>
      <c r="E223" s="45" t="s">
        <v>35</v>
      </c>
      <c r="F223" s="45">
        <v>20</v>
      </c>
      <c r="G223" s="45"/>
      <c r="H223" s="45">
        <f>F223*G223</f>
        <v>0</v>
      </c>
      <c r="I223" s="53" t="s">
        <v>203</v>
      </c>
      <c r="J223" s="48"/>
      <c r="K223" s="48"/>
    </row>
    <row r="224" spans="1:11" ht="22.5" customHeight="1" x14ac:dyDescent="0.25">
      <c r="A224" s="42" t="s">
        <v>406</v>
      </c>
      <c r="B224" s="51" t="s">
        <v>205</v>
      </c>
      <c r="C224" s="52"/>
      <c r="D224" s="44"/>
      <c r="E224" s="45" t="s">
        <v>35</v>
      </c>
      <c r="F224" s="45">
        <v>250</v>
      </c>
      <c r="G224" s="45"/>
      <c r="H224" s="45">
        <f>F224*G224</f>
        <v>0</v>
      </c>
      <c r="I224" s="53" t="s">
        <v>206</v>
      </c>
      <c r="J224" s="48"/>
      <c r="K224" s="48"/>
    </row>
    <row r="225" spans="1:11" ht="15" customHeight="1" x14ac:dyDescent="0.25">
      <c r="A225" s="54" t="s">
        <v>407</v>
      </c>
      <c r="B225" s="60" t="s">
        <v>408</v>
      </c>
      <c r="C225" s="60"/>
      <c r="D225" s="46"/>
      <c r="E225" s="45"/>
      <c r="F225" s="46"/>
      <c r="G225" s="46"/>
      <c r="H225" s="45"/>
      <c r="I225" s="46"/>
      <c r="J225" s="56"/>
      <c r="K225" s="56"/>
    </row>
    <row r="226" spans="1:11" ht="22.5" customHeight="1" x14ac:dyDescent="0.25">
      <c r="A226" s="42" t="s">
        <v>409</v>
      </c>
      <c r="B226" s="51" t="s">
        <v>410</v>
      </c>
      <c r="C226" s="52"/>
      <c r="D226" s="44"/>
      <c r="E226" s="45" t="s">
        <v>35</v>
      </c>
      <c r="F226" s="45">
        <v>250</v>
      </c>
      <c r="G226" s="45"/>
      <c r="H226" s="45">
        <f>F226*G226</f>
        <v>0</v>
      </c>
      <c r="I226" s="53" t="s">
        <v>206</v>
      </c>
      <c r="J226" s="48" t="s">
        <v>73</v>
      </c>
      <c r="K226" s="48"/>
    </row>
    <row r="227" spans="1:11" ht="15" customHeight="1" x14ac:dyDescent="0.25">
      <c r="A227" s="54" t="s">
        <v>411</v>
      </c>
      <c r="B227" s="60" t="s">
        <v>208</v>
      </c>
      <c r="C227" s="60"/>
      <c r="D227" s="46"/>
      <c r="E227" s="45"/>
      <c r="F227" s="46"/>
      <c r="G227" s="46"/>
      <c r="H227" s="46"/>
      <c r="I227" s="49"/>
      <c r="J227" s="56"/>
      <c r="K227" s="56"/>
    </row>
    <row r="228" spans="1:11" ht="15" customHeight="1" x14ac:dyDescent="0.25">
      <c r="A228" s="42" t="s">
        <v>412</v>
      </c>
      <c r="B228" s="51" t="s">
        <v>413</v>
      </c>
      <c r="C228" s="52"/>
      <c r="D228" s="44"/>
      <c r="E228" s="45" t="s">
        <v>39</v>
      </c>
      <c r="F228" s="46"/>
      <c r="G228" s="46"/>
      <c r="H228" s="46"/>
      <c r="I228" s="46"/>
      <c r="J228" s="48"/>
      <c r="K228" s="48"/>
    </row>
    <row r="229" spans="1:11" ht="15.75" customHeight="1" x14ac:dyDescent="0.25">
      <c r="E229" s="4"/>
      <c r="F229" s="4"/>
      <c r="G229" s="64"/>
      <c r="H229" s="65" t="s">
        <v>414</v>
      </c>
      <c r="I229" s="66">
        <f>SUM(H7:H228)</f>
        <v>0</v>
      </c>
    </row>
    <row r="230" spans="1:11" ht="15" customHeight="1" x14ac:dyDescent="0.25">
      <c r="H230" s="67"/>
    </row>
    <row r="231" spans="1:11" ht="15" customHeight="1" x14ac:dyDescent="0.25">
      <c r="A231" s="68" t="s">
        <v>415</v>
      </c>
    </row>
    <row r="232" spans="1:11" ht="15" customHeight="1" x14ac:dyDescent="0.25">
      <c r="A232" s="69" t="s">
        <v>31</v>
      </c>
      <c r="B232" s="31" t="s">
        <v>32</v>
      </c>
    </row>
    <row r="233" spans="1:11" ht="22.5" customHeight="1" x14ac:dyDescent="0.25">
      <c r="A233" s="69" t="s">
        <v>35</v>
      </c>
      <c r="B233" s="31" t="s">
        <v>36</v>
      </c>
    </row>
    <row r="234" spans="1:11" ht="22.5" customHeight="1" x14ac:dyDescent="0.25">
      <c r="A234" s="69" t="s">
        <v>39</v>
      </c>
      <c r="B234" s="31" t="s">
        <v>40</v>
      </c>
    </row>
    <row r="235" spans="1:11" ht="15" customHeight="1" x14ac:dyDescent="0.25">
      <c r="A235" s="69" t="s">
        <v>29</v>
      </c>
      <c r="B235" s="31" t="s">
        <v>30</v>
      </c>
    </row>
    <row r="236" spans="1:11" ht="22.5" customHeight="1" x14ac:dyDescent="0.25">
      <c r="A236" s="69" t="s">
        <v>33</v>
      </c>
      <c r="B236" s="31" t="s">
        <v>34</v>
      </c>
    </row>
    <row r="237" spans="1:11" ht="15" customHeight="1" x14ac:dyDescent="0.25">
      <c r="A237" s="69" t="s">
        <v>41</v>
      </c>
      <c r="B237" s="31" t="s">
        <v>42</v>
      </c>
    </row>
    <row r="238" spans="1:11" ht="15" customHeight="1" x14ac:dyDescent="0.25">
      <c r="A238" s="69" t="s">
        <v>37</v>
      </c>
      <c r="B238" s="31" t="s">
        <v>38</v>
      </c>
    </row>
    <row r="239" spans="1:11" ht="33.75" customHeight="1" x14ac:dyDescent="0.25"/>
    <row r="240" spans="1:11" ht="33.75" customHeight="1" x14ac:dyDescent="0.25"/>
    <row r="243" ht="33.75" customHeight="1" x14ac:dyDescent="0.25"/>
    <row r="244" ht="22.5" customHeight="1" x14ac:dyDescent="0.25"/>
    <row r="248" ht="15.75" customHeight="1" x14ac:dyDescent="0.25"/>
    <row r="249" ht="15.75" customHeight="1" x14ac:dyDescent="0.25"/>
  </sheetData>
  <sheetProtection password="CAC4" sheet="1"/>
  <mergeCells count="11">
    <mergeCell ref="E229:F229"/>
    <mergeCell ref="G4:G5"/>
    <mergeCell ref="H4:H5"/>
    <mergeCell ref="I4:I5"/>
    <mergeCell ref="J4:J5"/>
    <mergeCell ref="K4:K5"/>
    <mergeCell ref="A4:A5"/>
    <mergeCell ref="B4:B5"/>
    <mergeCell ref="C4:C5"/>
    <mergeCell ref="D4:D5"/>
    <mergeCell ref="F4:F5"/>
  </mergeCells>
  <conditionalFormatting sqref="E7:E14 H7:I22 F9:G13 E14:G22 F24:G51 E24:E52 E49:G49 E54:E58 F58:G58 E59:G59 E79:E94 F80:G94 E95:G116 E136:G138 E139:E151 F141:G151 E181:E194 F184:G194">
    <cfRule type="expression" priority="48">
      <formula>AND($E7="B")</formula>
    </cfRule>
  </conditionalFormatting>
  <conditionalFormatting sqref="E79:E94 F122:G134 I122:I134 F136:G138 I136:I138">
    <cfRule type="expression" dxfId="37" priority="38">
      <formula>AND($E79="A")</formula>
    </cfRule>
    <cfRule type="expression" dxfId="36" priority="39">
      <formula>AND($E79="")</formula>
    </cfRule>
  </conditionalFormatting>
  <conditionalFormatting sqref="E115:E116 E118:E134 E136:E152">
    <cfRule type="expression" dxfId="35" priority="25">
      <formula>AND($E115="")</formula>
    </cfRule>
    <cfRule type="expression" dxfId="34" priority="24">
      <formula>AND($E115="A")</formula>
    </cfRule>
  </conditionalFormatting>
  <conditionalFormatting sqref="E181:E195">
    <cfRule type="expression" dxfId="33" priority="32">
      <formula>AND($E181="")</formula>
    </cfRule>
    <cfRule type="expression" dxfId="32" priority="31">
      <formula>AND($E181="A")</formula>
    </cfRule>
  </conditionalFormatting>
  <conditionalFormatting sqref="E205:E207">
    <cfRule type="expression" dxfId="31" priority="28">
      <formula>AND($E205="A")</formula>
    </cfRule>
    <cfRule type="expression" dxfId="30" priority="29">
      <formula>AND($E205="")</formula>
    </cfRule>
  </conditionalFormatting>
  <conditionalFormatting sqref="E7:G8">
    <cfRule type="expression" priority="45">
      <formula>AND($E7="B")</formula>
    </cfRule>
  </conditionalFormatting>
  <conditionalFormatting sqref="E52:G57">
    <cfRule type="expression" priority="43">
      <formula>AND($E52="B")</formula>
    </cfRule>
  </conditionalFormatting>
  <conditionalFormatting sqref="E118:G119 I118:I120">
    <cfRule type="expression" dxfId="29" priority="22">
      <formula>AND($E118="A")</formula>
    </cfRule>
    <cfRule type="expression" dxfId="28" priority="23">
      <formula>AND($E118="")</formula>
    </cfRule>
  </conditionalFormatting>
  <conditionalFormatting sqref="E140:G140">
    <cfRule type="expression" priority="41">
      <formula>AND($E140="B")</formula>
    </cfRule>
  </conditionalFormatting>
  <conditionalFormatting sqref="E140:G177 I140:I177 E179:G181 I179:I181">
    <cfRule type="expression" dxfId="27" priority="37">
      <formula>AND($E140="")</formula>
    </cfRule>
    <cfRule type="expression" dxfId="26" priority="36">
      <formula>AND($E140="A")</formula>
    </cfRule>
  </conditionalFormatting>
  <conditionalFormatting sqref="E152:G177 E179:G180">
    <cfRule type="expression" priority="40">
      <formula>AND($E152="B")</formula>
    </cfRule>
  </conditionalFormatting>
  <conditionalFormatting sqref="E183:G183">
    <cfRule type="expression" priority="34">
      <formula>AND($E183="B")</formula>
    </cfRule>
  </conditionalFormatting>
  <conditionalFormatting sqref="E78:H78">
    <cfRule type="expression" priority="20">
      <formula>AND($E78="B")</formula>
    </cfRule>
  </conditionalFormatting>
  <conditionalFormatting sqref="E7:I59 E61:I77">
    <cfRule type="expression" dxfId="25" priority="18">
      <formula>AND($E7="")</formula>
    </cfRule>
    <cfRule type="expression" dxfId="24" priority="17">
      <formula>AND($E7="A")</formula>
    </cfRule>
  </conditionalFormatting>
  <conditionalFormatting sqref="E23:I23 E61:I77">
    <cfRule type="expression" priority="19">
      <formula>AND($E23="B")</formula>
    </cfRule>
  </conditionalFormatting>
  <conditionalFormatting sqref="E79:I117">
    <cfRule type="expression" dxfId="23" priority="15">
      <formula>AND($E79="")</formula>
    </cfRule>
    <cfRule type="expression" dxfId="22" priority="14">
      <formula>AND($E79="A")</formula>
    </cfRule>
  </conditionalFormatting>
  <conditionalFormatting sqref="E117:I135">
    <cfRule type="expression" priority="13">
      <formula>AND($E117="B")</formula>
    </cfRule>
  </conditionalFormatting>
  <conditionalFormatting sqref="E135:I135">
    <cfRule type="expression" dxfId="21" priority="12">
      <formula>AND($E135="")</formula>
    </cfRule>
    <cfRule type="expression" dxfId="20" priority="11">
      <formula>AND($E135="A")</formula>
    </cfRule>
  </conditionalFormatting>
  <conditionalFormatting sqref="E178:I178">
    <cfRule type="expression" priority="10">
      <formula>AND($E178="B")</formula>
    </cfRule>
    <cfRule type="expression" dxfId="19" priority="9">
      <formula>AND($E178="")</formula>
    </cfRule>
    <cfRule type="expression" dxfId="18" priority="8">
      <formula>AND($E178="A")</formula>
    </cfRule>
  </conditionalFormatting>
  <conditionalFormatting sqref="E223:I228">
    <cfRule type="expression" dxfId="17" priority="5">
      <formula>AND($E223="A")</formula>
    </cfRule>
    <cfRule type="expression" dxfId="16" priority="6">
      <formula>AND($E223="")</formula>
    </cfRule>
    <cfRule type="expression" priority="7">
      <formula>AND($E223="B")</formula>
    </cfRule>
  </conditionalFormatting>
  <conditionalFormatting sqref="E230:I246">
    <cfRule type="expression" dxfId="15" priority="3">
      <formula>AND($E230="")</formula>
    </cfRule>
    <cfRule type="expression" priority="4">
      <formula>AND($E230="B")</formula>
    </cfRule>
    <cfRule type="expression" dxfId="14" priority="2">
      <formula>AND($E230="A")</formula>
    </cfRule>
  </conditionalFormatting>
  <conditionalFormatting sqref="F120:G120">
    <cfRule type="expression" dxfId="13" priority="46">
      <formula>AND($E120="A")</formula>
    </cfRule>
    <cfRule type="expression" dxfId="12" priority="47">
      <formula>AND($E120="")</formula>
    </cfRule>
  </conditionalFormatting>
  <conditionalFormatting sqref="F139:G139">
    <cfRule type="expression" priority="42">
      <formula>AND($E139="B")</formula>
    </cfRule>
  </conditionalFormatting>
  <conditionalFormatting sqref="F181:G182">
    <cfRule type="expression" priority="35">
      <formula>AND($E181="B")</formula>
    </cfRule>
  </conditionalFormatting>
  <conditionalFormatting sqref="H118:H134 H136:H177 H179:H222 E183:G222 I183:I222 H247">
    <cfRule type="expression" dxfId="11" priority="26">
      <formula>AND($E118="A")</formula>
    </cfRule>
    <cfRule type="expression" dxfId="10" priority="27">
      <formula>AND($E118="")</formula>
    </cfRule>
  </conditionalFormatting>
  <conditionalFormatting sqref="H24:I59 H79:H116 H136:I177 H179:I222 E195:G222 H247">
    <cfRule type="expression" priority="30">
      <formula>AND($E24="B")</formula>
    </cfRule>
  </conditionalFormatting>
  <conditionalFormatting sqref="I78:I116 E79:G79">
    <cfRule type="expression" priority="21">
      <formula>AND($E78="B")</formula>
    </cfRule>
  </conditionalFormatting>
  <pageMargins left="0.7" right="0.7" top="0.78749999999999998" bottom="0.78749999999999998"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207"/>
  <sheetViews>
    <sheetView zoomScale="115" zoomScaleNormal="115" workbookViewId="0">
      <selection activeCell="B32" sqref="B32"/>
    </sheetView>
  </sheetViews>
  <sheetFormatPr baseColWidth="10" defaultColWidth="11.42578125" defaultRowHeight="15" x14ac:dyDescent="0.25"/>
  <cols>
    <col min="1" max="1" width="13.7109375" style="31" customWidth="1"/>
    <col min="2" max="2" width="101.140625" style="31" customWidth="1"/>
    <col min="3" max="3" width="16.28515625" style="70" customWidth="1"/>
    <col min="4" max="4" width="35.28515625" style="31" customWidth="1"/>
    <col min="5" max="5" width="6" style="71" customWidth="1"/>
    <col min="6" max="6" width="3.5703125" style="31" customWidth="1"/>
    <col min="7" max="7" width="5.7109375" style="31" customWidth="1"/>
    <col min="8" max="8" width="3" style="31" customWidth="1"/>
    <col min="9" max="9" width="46.5703125" style="31" customWidth="1"/>
    <col min="10" max="10" width="12.140625" style="31" customWidth="1"/>
    <col min="11" max="11" width="13.7109375" style="31" customWidth="1"/>
    <col min="12" max="16384" width="11.42578125" style="31"/>
  </cols>
  <sheetData>
    <row r="1" spans="1:31" ht="15" customHeight="1" x14ac:dyDescent="0.25">
      <c r="C1" s="31"/>
      <c r="AE1" s="31">
        <f>G107</f>
        <v>0</v>
      </c>
    </row>
    <row r="3" spans="1:31" ht="20.25" customHeight="1" x14ac:dyDescent="0.3">
      <c r="A3" s="32" t="s">
        <v>416</v>
      </c>
      <c r="C3" s="33"/>
      <c r="E3" s="34"/>
    </row>
    <row r="4" spans="1:31" ht="18.75" customHeight="1" x14ac:dyDescent="0.25">
      <c r="A4" s="9" t="s">
        <v>54</v>
      </c>
      <c r="B4" s="7" t="s">
        <v>55</v>
      </c>
      <c r="C4" s="7" t="s">
        <v>56</v>
      </c>
      <c r="D4" s="7" t="s">
        <v>417</v>
      </c>
      <c r="E4" s="37" t="s">
        <v>58</v>
      </c>
      <c r="F4" s="7" t="s">
        <v>29</v>
      </c>
      <c r="G4" s="9" t="s">
        <v>59</v>
      </c>
      <c r="H4" s="7" t="s">
        <v>41</v>
      </c>
      <c r="I4" s="6" t="s">
        <v>60</v>
      </c>
      <c r="J4" s="5" t="s">
        <v>61</v>
      </c>
      <c r="K4" s="5" t="s">
        <v>418</v>
      </c>
    </row>
    <row r="5" spans="1:31" ht="15" customHeight="1" x14ac:dyDescent="0.25">
      <c r="A5" s="9"/>
      <c r="B5" s="9"/>
      <c r="C5" s="9"/>
      <c r="D5" s="9"/>
      <c r="E5" s="38" t="s">
        <v>63</v>
      </c>
      <c r="F5" s="7"/>
      <c r="G5" s="7"/>
      <c r="H5" s="7"/>
      <c r="I5" s="7"/>
      <c r="J5" s="7"/>
      <c r="K5" s="7"/>
    </row>
    <row r="6" spans="1:31" ht="15" customHeight="1" x14ac:dyDescent="0.25">
      <c r="A6" s="54" t="s">
        <v>419</v>
      </c>
      <c r="B6" s="60" t="s">
        <v>420</v>
      </c>
      <c r="C6" s="72"/>
      <c r="D6" s="72"/>
      <c r="E6" s="72"/>
      <c r="F6" s="72"/>
      <c r="G6" s="72"/>
      <c r="H6" s="72"/>
      <c r="I6" s="73"/>
      <c r="J6" s="72"/>
      <c r="K6" s="72"/>
    </row>
    <row r="7" spans="1:31" ht="15" customHeight="1" x14ac:dyDescent="0.25">
      <c r="A7" s="42" t="s">
        <v>421</v>
      </c>
      <c r="B7" s="74" t="s">
        <v>422</v>
      </c>
      <c r="C7" s="44"/>
      <c r="D7" s="44"/>
      <c r="E7" s="46" t="s">
        <v>39</v>
      </c>
      <c r="F7" s="46"/>
      <c r="G7" s="46"/>
      <c r="H7" s="46"/>
      <c r="I7" s="49"/>
      <c r="J7" s="48"/>
      <c r="K7" s="48"/>
    </row>
    <row r="8" spans="1:31" ht="15" customHeight="1" x14ac:dyDescent="0.25">
      <c r="A8" s="42" t="s">
        <v>423</v>
      </c>
      <c r="B8" s="75" t="s">
        <v>424</v>
      </c>
      <c r="C8" s="44"/>
      <c r="D8" s="44"/>
      <c r="E8" s="46" t="s">
        <v>31</v>
      </c>
      <c r="F8" s="46"/>
      <c r="G8" s="46"/>
      <c r="H8" s="46"/>
      <c r="I8" s="49"/>
      <c r="J8" s="48"/>
      <c r="K8" s="48"/>
    </row>
    <row r="9" spans="1:31" ht="22.5" customHeight="1" x14ac:dyDescent="0.25">
      <c r="A9" s="42" t="s">
        <v>425</v>
      </c>
      <c r="B9" s="75" t="s">
        <v>426</v>
      </c>
      <c r="C9" s="44"/>
      <c r="D9" s="44"/>
      <c r="E9" s="46" t="s">
        <v>35</v>
      </c>
      <c r="F9" s="46">
        <v>30</v>
      </c>
      <c r="G9" s="46"/>
      <c r="H9" s="46">
        <f>F9*G9</f>
        <v>0</v>
      </c>
      <c r="I9" s="49" t="s">
        <v>206</v>
      </c>
      <c r="J9" s="48"/>
      <c r="K9" s="48"/>
    </row>
    <row r="10" spans="1:31" ht="15" customHeight="1" x14ac:dyDescent="0.25">
      <c r="A10" s="42" t="s">
        <v>427</v>
      </c>
      <c r="B10" s="75" t="s">
        <v>428</v>
      </c>
      <c r="C10" s="44"/>
      <c r="D10" s="44"/>
      <c r="E10" s="46" t="s">
        <v>31</v>
      </c>
      <c r="F10" s="45"/>
      <c r="G10" s="45"/>
      <c r="H10" s="45"/>
      <c r="I10" s="53"/>
      <c r="J10" s="48"/>
      <c r="K10" s="48"/>
    </row>
    <row r="11" spans="1:31" ht="15" customHeight="1" x14ac:dyDescent="0.25">
      <c r="A11" s="42" t="s">
        <v>429</v>
      </c>
      <c r="B11" s="75" t="s">
        <v>430</v>
      </c>
      <c r="C11" s="44"/>
      <c r="D11" s="44"/>
      <c r="E11" s="46" t="s">
        <v>31</v>
      </c>
      <c r="F11" s="45"/>
      <c r="G11" s="45"/>
      <c r="H11" s="45"/>
      <c r="I11" s="49"/>
      <c r="J11" s="48"/>
      <c r="K11" s="48"/>
    </row>
    <row r="12" spans="1:31" ht="15" customHeight="1" x14ac:dyDescent="0.25">
      <c r="A12" s="42" t="s">
        <v>431</v>
      </c>
      <c r="B12" s="75" t="s">
        <v>432</v>
      </c>
      <c r="C12" s="44"/>
      <c r="D12" s="44"/>
      <c r="E12" s="46" t="s">
        <v>31</v>
      </c>
      <c r="F12" s="46"/>
      <c r="G12" s="46"/>
      <c r="H12" s="46"/>
      <c r="I12" s="49"/>
      <c r="J12" s="48"/>
      <c r="K12" s="48"/>
    </row>
    <row r="13" spans="1:31" ht="22.5" customHeight="1" x14ac:dyDescent="0.25">
      <c r="A13" s="42" t="s">
        <v>433</v>
      </c>
      <c r="B13" s="75" t="s">
        <v>434</v>
      </c>
      <c r="C13" s="44"/>
      <c r="D13" s="44"/>
      <c r="E13" s="46" t="s">
        <v>35</v>
      </c>
      <c r="F13" s="45">
        <v>200</v>
      </c>
      <c r="G13" s="45"/>
      <c r="H13" s="46">
        <f>F13*G13</f>
        <v>0</v>
      </c>
      <c r="I13" s="49" t="s">
        <v>206</v>
      </c>
      <c r="J13" s="48"/>
      <c r="K13" s="48"/>
    </row>
    <row r="14" spans="1:31" ht="22.5" customHeight="1" x14ac:dyDescent="0.25">
      <c r="A14" s="42" t="s">
        <v>435</v>
      </c>
      <c r="B14" s="75" t="s">
        <v>436</v>
      </c>
      <c r="C14" s="44"/>
      <c r="D14" s="44"/>
      <c r="E14" s="46" t="s">
        <v>35</v>
      </c>
      <c r="F14" s="46">
        <v>30</v>
      </c>
      <c r="G14" s="46"/>
      <c r="H14" s="46">
        <f>F14*G14</f>
        <v>0</v>
      </c>
      <c r="I14" s="49" t="s">
        <v>206</v>
      </c>
      <c r="J14" s="48"/>
      <c r="K14" s="48"/>
    </row>
    <row r="15" spans="1:31" ht="15" customHeight="1" x14ac:dyDescent="0.25">
      <c r="A15" s="42" t="s">
        <v>437</v>
      </c>
      <c r="B15" s="76" t="s">
        <v>438</v>
      </c>
      <c r="C15" s="44"/>
      <c r="D15" s="44"/>
      <c r="E15" s="46" t="s">
        <v>31</v>
      </c>
      <c r="F15" s="46"/>
      <c r="G15" s="46"/>
      <c r="H15" s="46"/>
      <c r="I15" s="49"/>
      <c r="J15" s="48"/>
      <c r="K15" s="48"/>
    </row>
    <row r="16" spans="1:31" ht="22.5" customHeight="1" x14ac:dyDescent="0.25">
      <c r="A16" s="42" t="s">
        <v>439</v>
      </c>
      <c r="B16" s="75" t="s">
        <v>440</v>
      </c>
      <c r="C16" s="44"/>
      <c r="D16" s="44"/>
      <c r="E16" s="46" t="s">
        <v>35</v>
      </c>
      <c r="F16" s="46">
        <v>30</v>
      </c>
      <c r="G16" s="46"/>
      <c r="H16" s="46">
        <f>F16*G16</f>
        <v>0</v>
      </c>
      <c r="I16" s="49" t="s">
        <v>206</v>
      </c>
      <c r="J16" s="48"/>
      <c r="K16" s="48"/>
    </row>
    <row r="17" spans="1:11" ht="22.5" customHeight="1" x14ac:dyDescent="0.25">
      <c r="A17" s="42" t="s">
        <v>441</v>
      </c>
      <c r="B17" s="77" t="s">
        <v>442</v>
      </c>
      <c r="C17" s="44"/>
      <c r="D17" s="44"/>
      <c r="E17" s="46" t="s">
        <v>35</v>
      </c>
      <c r="F17" s="46">
        <v>30</v>
      </c>
      <c r="G17" s="46"/>
      <c r="H17" s="46">
        <f>F17*G17</f>
        <v>0</v>
      </c>
      <c r="I17" s="49" t="s">
        <v>206</v>
      </c>
      <c r="J17" s="48"/>
      <c r="K17" s="48"/>
    </row>
    <row r="18" spans="1:11" ht="56.25" customHeight="1" x14ac:dyDescent="0.25">
      <c r="A18" s="42" t="s">
        <v>443</v>
      </c>
      <c r="B18" s="78" t="s">
        <v>444</v>
      </c>
      <c r="C18" s="44"/>
      <c r="D18" s="44"/>
      <c r="E18" s="46" t="s">
        <v>35</v>
      </c>
      <c r="F18" s="45">
        <v>500</v>
      </c>
      <c r="G18" s="45"/>
      <c r="H18" s="46">
        <f>F18*G18</f>
        <v>0</v>
      </c>
      <c r="I18" s="47" t="s">
        <v>445</v>
      </c>
      <c r="J18" s="45"/>
      <c r="K18" s="45"/>
    </row>
    <row r="19" spans="1:11" ht="22.5" customHeight="1" x14ac:dyDescent="0.25">
      <c r="A19" s="42" t="s">
        <v>446</v>
      </c>
      <c r="B19" s="79" t="s">
        <v>447</v>
      </c>
      <c r="C19" s="44"/>
      <c r="D19" s="44"/>
      <c r="E19" s="46" t="s">
        <v>35</v>
      </c>
      <c r="F19" s="45">
        <v>200</v>
      </c>
      <c r="G19" s="45"/>
      <c r="H19" s="46">
        <f>F19*G19</f>
        <v>0</v>
      </c>
      <c r="I19" s="49" t="s">
        <v>206</v>
      </c>
      <c r="J19" s="48"/>
      <c r="K19" s="48"/>
    </row>
    <row r="20" spans="1:11" ht="15" customHeight="1" x14ac:dyDescent="0.25">
      <c r="A20" s="42" t="s">
        <v>448</v>
      </c>
      <c r="B20" s="75" t="s">
        <v>449</v>
      </c>
      <c r="C20" s="44"/>
      <c r="D20" s="44"/>
      <c r="E20" s="46" t="s">
        <v>31</v>
      </c>
      <c r="F20" s="45"/>
      <c r="G20" s="45"/>
      <c r="H20" s="46"/>
      <c r="I20" s="49"/>
      <c r="J20" s="48"/>
      <c r="K20" s="48"/>
    </row>
    <row r="21" spans="1:11" ht="33.75" customHeight="1" x14ac:dyDescent="0.25">
      <c r="A21" s="42" t="s">
        <v>450</v>
      </c>
      <c r="B21" s="80" t="s">
        <v>451</v>
      </c>
      <c r="C21" s="44"/>
      <c r="D21" s="44"/>
      <c r="E21" s="46"/>
      <c r="F21" s="45"/>
      <c r="G21" s="45"/>
      <c r="H21" s="46"/>
      <c r="I21" s="49"/>
      <c r="J21" s="48"/>
      <c r="K21" s="48"/>
    </row>
    <row r="22" spans="1:11" ht="15" customHeight="1" x14ac:dyDescent="0.25">
      <c r="A22" s="54" t="s">
        <v>452</v>
      </c>
      <c r="B22" s="60" t="s">
        <v>453</v>
      </c>
      <c r="C22" s="46"/>
      <c r="D22" s="46"/>
      <c r="E22" s="46"/>
      <c r="F22" s="45"/>
      <c r="G22" s="45"/>
      <c r="H22" s="46"/>
      <c r="I22" s="49"/>
      <c r="J22" s="48"/>
      <c r="K22" s="48"/>
    </row>
    <row r="23" spans="1:11" ht="15" customHeight="1" x14ac:dyDescent="0.25">
      <c r="A23" s="42" t="s">
        <v>454</v>
      </c>
      <c r="B23" s="79" t="s">
        <v>455</v>
      </c>
      <c r="C23" s="44"/>
      <c r="D23" s="44"/>
      <c r="E23" s="46" t="s">
        <v>31</v>
      </c>
      <c r="F23" s="45"/>
      <c r="G23" s="45"/>
      <c r="H23" s="46"/>
      <c r="I23" s="49"/>
      <c r="J23" s="48"/>
      <c r="K23" s="48"/>
    </row>
    <row r="24" spans="1:11" ht="15" customHeight="1" x14ac:dyDescent="0.25">
      <c r="A24" s="42" t="s">
        <v>456</v>
      </c>
      <c r="B24" s="75" t="s">
        <v>457</v>
      </c>
      <c r="C24" s="44"/>
      <c r="D24" s="44"/>
      <c r="E24" s="46" t="s">
        <v>31</v>
      </c>
      <c r="F24" s="45"/>
      <c r="G24" s="45"/>
      <c r="H24" s="46"/>
      <c r="I24" s="49"/>
      <c r="J24" s="48"/>
      <c r="K24" s="48"/>
    </row>
    <row r="25" spans="1:11" ht="15" customHeight="1" x14ac:dyDescent="0.25">
      <c r="A25" s="42" t="s">
        <v>458</v>
      </c>
      <c r="B25" s="79" t="s">
        <v>459</v>
      </c>
      <c r="C25" s="44"/>
      <c r="D25" s="44"/>
      <c r="E25" s="46" t="s">
        <v>31</v>
      </c>
      <c r="F25" s="45"/>
      <c r="G25" s="45"/>
      <c r="H25" s="46"/>
      <c r="I25" s="49"/>
      <c r="J25" s="48"/>
      <c r="K25" s="48"/>
    </row>
    <row r="26" spans="1:11" ht="15" customHeight="1" x14ac:dyDescent="0.25">
      <c r="A26" s="42" t="s">
        <v>460</v>
      </c>
      <c r="B26" s="75" t="s">
        <v>461</v>
      </c>
      <c r="C26" s="52"/>
      <c r="D26" s="44"/>
      <c r="E26" s="46" t="s">
        <v>31</v>
      </c>
      <c r="F26" s="45"/>
      <c r="G26" s="45"/>
      <c r="H26" s="46"/>
      <c r="I26" s="49"/>
      <c r="J26" s="48"/>
      <c r="K26" s="48"/>
    </row>
    <row r="27" spans="1:11" ht="15" customHeight="1" x14ac:dyDescent="0.25">
      <c r="A27" s="42" t="s">
        <v>462</v>
      </c>
      <c r="B27" s="75" t="s">
        <v>463</v>
      </c>
      <c r="C27" s="52"/>
      <c r="D27" s="44"/>
      <c r="E27" s="46" t="s">
        <v>31</v>
      </c>
      <c r="F27" s="45"/>
      <c r="G27" s="45"/>
      <c r="H27" s="46"/>
      <c r="I27" s="49"/>
      <c r="J27" s="48"/>
      <c r="K27" s="48"/>
    </row>
    <row r="28" spans="1:11" ht="15" customHeight="1" x14ac:dyDescent="0.25">
      <c r="A28" s="42" t="s">
        <v>464</v>
      </c>
      <c r="B28" s="75" t="s">
        <v>465</v>
      </c>
      <c r="C28" s="52"/>
      <c r="D28" s="44"/>
      <c r="E28" s="46" t="s">
        <v>31</v>
      </c>
      <c r="F28" s="46"/>
      <c r="G28" s="46"/>
      <c r="H28" s="46"/>
      <c r="I28" s="49"/>
      <c r="J28" s="48"/>
      <c r="K28" s="48"/>
    </row>
    <row r="29" spans="1:11" ht="15" customHeight="1" x14ac:dyDescent="0.25">
      <c r="A29" s="42" t="s">
        <v>466</v>
      </c>
      <c r="B29" s="79" t="s">
        <v>467</v>
      </c>
      <c r="C29" s="52"/>
      <c r="D29" s="44"/>
      <c r="E29" s="46" t="s">
        <v>31</v>
      </c>
      <c r="F29" s="45"/>
      <c r="G29" s="45"/>
      <c r="H29" s="45"/>
      <c r="I29" s="53"/>
      <c r="J29" s="48"/>
      <c r="K29" s="48"/>
    </row>
    <row r="30" spans="1:11" ht="22.5" customHeight="1" x14ac:dyDescent="0.25">
      <c r="A30" s="42" t="s">
        <v>468</v>
      </c>
      <c r="B30" s="75" t="s">
        <v>469</v>
      </c>
      <c r="C30" s="52"/>
      <c r="D30" s="44"/>
      <c r="E30" s="46" t="s">
        <v>35</v>
      </c>
      <c r="F30" s="45">
        <v>20</v>
      </c>
      <c r="G30" s="45"/>
      <c r="H30" s="46">
        <f>F30*G30</f>
        <v>0</v>
      </c>
      <c r="I30" s="49" t="s">
        <v>206</v>
      </c>
      <c r="J30" s="48"/>
      <c r="K30" s="48"/>
    </row>
    <row r="31" spans="1:11" ht="15" customHeight="1" x14ac:dyDescent="0.25">
      <c r="A31" s="42" t="s">
        <v>470</v>
      </c>
      <c r="B31" s="77" t="s">
        <v>471</v>
      </c>
      <c r="C31" s="44"/>
      <c r="D31" s="44"/>
      <c r="E31" s="46" t="s">
        <v>31</v>
      </c>
      <c r="F31" s="45"/>
      <c r="G31" s="45"/>
      <c r="H31" s="45"/>
      <c r="I31" s="53"/>
      <c r="J31" s="48"/>
      <c r="K31" s="48"/>
    </row>
    <row r="32" spans="1:11" ht="15" customHeight="1" x14ac:dyDescent="0.25">
      <c r="A32" s="42" t="s">
        <v>472</v>
      </c>
      <c r="B32" s="79" t="s">
        <v>473</v>
      </c>
      <c r="C32" s="44"/>
      <c r="D32" s="44"/>
      <c r="E32" s="46" t="s">
        <v>31</v>
      </c>
      <c r="F32" s="45"/>
      <c r="G32" s="45"/>
      <c r="H32" s="45"/>
      <c r="I32" s="53"/>
      <c r="J32" s="48"/>
      <c r="K32" s="48"/>
    </row>
    <row r="33" spans="1:11" ht="15" customHeight="1" x14ac:dyDescent="0.25">
      <c r="A33" s="42" t="s">
        <v>474</v>
      </c>
      <c r="B33" s="75" t="s">
        <v>475</v>
      </c>
      <c r="C33" s="44"/>
      <c r="D33" s="44"/>
      <c r="E33" s="46" t="s">
        <v>31</v>
      </c>
      <c r="F33" s="45"/>
      <c r="G33" s="45"/>
      <c r="H33" s="45"/>
      <c r="I33" s="49"/>
      <c r="J33" s="48"/>
      <c r="K33" s="48"/>
    </row>
    <row r="34" spans="1:11" ht="15" customHeight="1" x14ac:dyDescent="0.25">
      <c r="A34" s="42" t="s">
        <v>476</v>
      </c>
      <c r="B34" s="75" t="s">
        <v>477</v>
      </c>
      <c r="C34" s="44"/>
      <c r="D34" s="44"/>
      <c r="E34" s="46" t="s">
        <v>31</v>
      </c>
      <c r="F34" s="45"/>
      <c r="G34" s="45"/>
      <c r="H34" s="45"/>
      <c r="I34" s="49"/>
      <c r="J34" s="48"/>
      <c r="K34" s="48"/>
    </row>
    <row r="35" spans="1:11" ht="15" customHeight="1" x14ac:dyDescent="0.25">
      <c r="A35" s="42" t="s">
        <v>478</v>
      </c>
      <c r="B35" s="75" t="s">
        <v>479</v>
      </c>
      <c r="C35" s="44"/>
      <c r="D35" s="44"/>
      <c r="E35" s="46" t="s">
        <v>31</v>
      </c>
      <c r="F35" s="45"/>
      <c r="G35" s="45"/>
      <c r="H35" s="45"/>
      <c r="I35" s="49"/>
      <c r="J35" s="48"/>
      <c r="K35" s="48"/>
    </row>
    <row r="36" spans="1:11" ht="22.5" customHeight="1" x14ac:dyDescent="0.25">
      <c r="A36" s="42" t="s">
        <v>480</v>
      </c>
      <c r="B36" s="77" t="s">
        <v>481</v>
      </c>
      <c r="C36" s="44"/>
      <c r="D36" s="44"/>
      <c r="E36" s="46" t="s">
        <v>35</v>
      </c>
      <c r="F36" s="45">
        <v>500</v>
      </c>
      <c r="G36" s="45"/>
      <c r="H36" s="46">
        <f>F36*G36</f>
        <v>0</v>
      </c>
      <c r="I36" s="49" t="s">
        <v>206</v>
      </c>
      <c r="J36" s="48" t="s">
        <v>482</v>
      </c>
      <c r="K36" s="48"/>
    </row>
    <row r="37" spans="1:11" ht="15" customHeight="1" x14ac:dyDescent="0.25">
      <c r="A37" s="54" t="s">
        <v>483</v>
      </c>
      <c r="B37" s="60" t="s">
        <v>484</v>
      </c>
      <c r="C37" s="46"/>
      <c r="D37" s="46"/>
      <c r="E37" s="46"/>
      <c r="F37" s="45"/>
      <c r="G37" s="45"/>
      <c r="H37" s="46"/>
      <c r="I37" s="49"/>
      <c r="J37" s="48"/>
      <c r="K37" s="48"/>
    </row>
    <row r="38" spans="1:11" ht="15" customHeight="1" x14ac:dyDescent="0.25">
      <c r="A38" s="42" t="s">
        <v>485</v>
      </c>
      <c r="B38" s="81" t="s">
        <v>486</v>
      </c>
      <c r="C38" s="52"/>
      <c r="D38" s="44"/>
      <c r="E38" s="46" t="s">
        <v>31</v>
      </c>
      <c r="F38" s="45"/>
      <c r="G38" s="45"/>
      <c r="H38" s="45"/>
      <c r="I38" s="49"/>
      <c r="J38" s="48"/>
      <c r="K38" s="48"/>
    </row>
    <row r="39" spans="1:11" ht="15" customHeight="1" x14ac:dyDescent="0.25">
      <c r="A39" s="42" t="s">
        <v>487</v>
      </c>
      <c r="B39" s="81" t="s">
        <v>488</v>
      </c>
      <c r="C39" s="52"/>
      <c r="D39" s="44"/>
      <c r="E39" s="46" t="s">
        <v>31</v>
      </c>
      <c r="F39" s="45"/>
      <c r="G39" s="45"/>
      <c r="H39" s="45"/>
      <c r="I39" s="53"/>
      <c r="J39" s="48"/>
      <c r="K39" s="48"/>
    </row>
    <row r="40" spans="1:11" ht="15" customHeight="1" x14ac:dyDescent="0.25">
      <c r="A40" s="42" t="s">
        <v>489</v>
      </c>
      <c r="B40" s="51" t="s">
        <v>490</v>
      </c>
      <c r="C40" s="52"/>
      <c r="D40" s="44"/>
      <c r="E40" s="46" t="s">
        <v>31</v>
      </c>
      <c r="F40" s="45"/>
      <c r="G40" s="45"/>
      <c r="H40" s="45"/>
      <c r="I40" s="53"/>
      <c r="J40" s="48"/>
      <c r="K40" s="48"/>
    </row>
    <row r="41" spans="1:11" ht="15" customHeight="1" x14ac:dyDescent="0.25">
      <c r="A41" s="42" t="s">
        <v>491</v>
      </c>
      <c r="B41" s="51" t="s">
        <v>492</v>
      </c>
      <c r="C41" s="52"/>
      <c r="D41" s="44"/>
      <c r="E41" s="46" t="s">
        <v>31</v>
      </c>
      <c r="F41" s="45"/>
      <c r="G41" s="45"/>
      <c r="H41" s="45"/>
      <c r="I41" s="53"/>
      <c r="J41" s="48"/>
      <c r="K41" s="48"/>
    </row>
    <row r="42" spans="1:11" ht="15" customHeight="1" x14ac:dyDescent="0.25">
      <c r="A42" s="42" t="s">
        <v>493</v>
      </c>
      <c r="B42" s="51" t="s">
        <v>494</v>
      </c>
      <c r="C42" s="52"/>
      <c r="D42" s="44"/>
      <c r="E42" s="46" t="s">
        <v>31</v>
      </c>
      <c r="F42" s="45"/>
      <c r="G42" s="45"/>
      <c r="H42" s="46"/>
      <c r="I42" s="49"/>
      <c r="J42" s="48"/>
      <c r="K42" s="48"/>
    </row>
    <row r="43" spans="1:11" ht="22.5" customHeight="1" x14ac:dyDescent="0.25">
      <c r="A43" s="42" t="s">
        <v>495</v>
      </c>
      <c r="B43" s="51" t="s">
        <v>496</v>
      </c>
      <c r="C43" s="52"/>
      <c r="D43" s="44"/>
      <c r="E43" s="46" t="s">
        <v>35</v>
      </c>
      <c r="F43" s="45">
        <v>20</v>
      </c>
      <c r="G43" s="45"/>
      <c r="H43" s="46">
        <f>F43*G43</f>
        <v>0</v>
      </c>
      <c r="I43" s="49" t="s">
        <v>206</v>
      </c>
      <c r="J43" s="48"/>
      <c r="K43" s="48"/>
    </row>
    <row r="44" spans="1:11" ht="15" customHeight="1" x14ac:dyDescent="0.25">
      <c r="A44" s="42" t="s">
        <v>497</v>
      </c>
      <c r="B44" s="51" t="s">
        <v>498</v>
      </c>
      <c r="C44" s="52"/>
      <c r="D44" s="44"/>
      <c r="E44" s="46" t="s">
        <v>31</v>
      </c>
      <c r="F44" s="45"/>
      <c r="G44" s="45"/>
      <c r="H44" s="45"/>
      <c r="I44" s="53"/>
      <c r="J44" s="48"/>
      <c r="K44" s="48"/>
    </row>
    <row r="45" spans="1:11" ht="15" customHeight="1" x14ac:dyDescent="0.25">
      <c r="A45" s="42" t="s">
        <v>499</v>
      </c>
      <c r="B45" s="51" t="s">
        <v>500</v>
      </c>
      <c r="C45" s="44"/>
      <c r="D45" s="44"/>
      <c r="E45" s="46" t="s">
        <v>31</v>
      </c>
      <c r="F45" s="45"/>
      <c r="G45" s="45"/>
      <c r="H45" s="45"/>
      <c r="I45" s="53"/>
      <c r="J45" s="48"/>
      <c r="K45" s="48"/>
    </row>
    <row r="46" spans="1:11" ht="15" customHeight="1" x14ac:dyDescent="0.25">
      <c r="A46" s="54" t="s">
        <v>501</v>
      </c>
      <c r="B46" s="60" t="s">
        <v>502</v>
      </c>
      <c r="C46" s="46"/>
      <c r="D46" s="46"/>
      <c r="E46" s="46"/>
      <c r="F46" s="45"/>
      <c r="G46" s="45"/>
      <c r="H46" s="46"/>
      <c r="I46" s="49"/>
      <c r="J46" s="48"/>
      <c r="K46" s="48"/>
    </row>
    <row r="47" spans="1:11" ht="15" customHeight="1" x14ac:dyDescent="0.25">
      <c r="A47" s="42" t="s">
        <v>503</v>
      </c>
      <c r="B47" s="51" t="s">
        <v>504</v>
      </c>
      <c r="C47" s="52"/>
      <c r="D47" s="44"/>
      <c r="E47" s="46" t="s">
        <v>31</v>
      </c>
      <c r="F47" s="45"/>
      <c r="G47" s="45"/>
      <c r="H47" s="45"/>
      <c r="I47" s="53"/>
      <c r="J47" s="48"/>
      <c r="K47" s="48"/>
    </row>
    <row r="48" spans="1:11" ht="15" customHeight="1" x14ac:dyDescent="0.25">
      <c r="A48" s="42" t="s">
        <v>505</v>
      </c>
      <c r="B48" s="58" t="s">
        <v>506</v>
      </c>
      <c r="C48" s="52"/>
      <c r="D48" s="44"/>
      <c r="E48" s="46" t="s">
        <v>31</v>
      </c>
      <c r="F48" s="45"/>
      <c r="G48" s="45"/>
      <c r="H48" s="45"/>
      <c r="I48" s="53"/>
      <c r="J48" s="48"/>
      <c r="K48" s="48"/>
    </row>
    <row r="49" spans="1:11" ht="15" customHeight="1" x14ac:dyDescent="0.25">
      <c r="A49" s="42" t="s">
        <v>507</v>
      </c>
      <c r="B49" s="58" t="s">
        <v>508</v>
      </c>
      <c r="C49" s="52"/>
      <c r="D49" s="44"/>
      <c r="E49" s="46" t="s">
        <v>31</v>
      </c>
      <c r="F49" s="45"/>
      <c r="G49" s="45"/>
      <c r="H49" s="45"/>
      <c r="I49" s="49"/>
      <c r="J49" s="48"/>
      <c r="K49" s="48"/>
    </row>
    <row r="50" spans="1:11" ht="15" customHeight="1" x14ac:dyDescent="0.25">
      <c r="A50" s="42" t="s">
        <v>509</v>
      </c>
      <c r="B50" s="51" t="s">
        <v>510</v>
      </c>
      <c r="C50" s="44"/>
      <c r="D50" s="44"/>
      <c r="E50" s="46" t="s">
        <v>31</v>
      </c>
      <c r="F50" s="45"/>
      <c r="G50" s="45"/>
      <c r="H50" s="45"/>
      <c r="I50" s="53"/>
      <c r="J50" s="48"/>
      <c r="K50" s="48"/>
    </row>
    <row r="51" spans="1:11" ht="15" customHeight="1" x14ac:dyDescent="0.25">
      <c r="A51" s="42" t="s">
        <v>511</v>
      </c>
      <c r="B51" s="51" t="s">
        <v>512</v>
      </c>
      <c r="C51" s="44"/>
      <c r="D51" s="44"/>
      <c r="E51" s="46" t="s">
        <v>31</v>
      </c>
      <c r="F51" s="45"/>
      <c r="G51" s="45"/>
      <c r="H51" s="45"/>
      <c r="I51" s="53"/>
      <c r="J51" s="48"/>
      <c r="K51" s="48"/>
    </row>
    <row r="52" spans="1:11" ht="15" customHeight="1" x14ac:dyDescent="0.25">
      <c r="A52" s="54" t="s">
        <v>513</v>
      </c>
      <c r="B52" s="60" t="s">
        <v>514</v>
      </c>
      <c r="C52" s="46"/>
      <c r="D52" s="46"/>
      <c r="E52" s="46"/>
      <c r="F52" s="45"/>
      <c r="G52" s="45"/>
      <c r="H52" s="46"/>
      <c r="I52" s="49"/>
      <c r="J52" s="48"/>
      <c r="K52" s="48"/>
    </row>
    <row r="53" spans="1:11" ht="15" customHeight="1" x14ac:dyDescent="0.25">
      <c r="A53" s="42" t="s">
        <v>515</v>
      </c>
      <c r="B53" s="51" t="s">
        <v>516</v>
      </c>
      <c r="C53" s="44"/>
      <c r="D53" s="44"/>
      <c r="E53" s="46" t="s">
        <v>31</v>
      </c>
      <c r="F53" s="45"/>
      <c r="G53" s="45"/>
      <c r="H53" s="45"/>
      <c r="I53" s="49"/>
      <c r="J53" s="48"/>
      <c r="K53" s="48"/>
    </row>
    <row r="54" spans="1:11" ht="15" customHeight="1" x14ac:dyDescent="0.25">
      <c r="A54" s="42" t="s">
        <v>517</v>
      </c>
      <c r="B54" s="51" t="s">
        <v>518</v>
      </c>
      <c r="C54" s="44"/>
      <c r="D54" s="44"/>
      <c r="E54" s="46" t="s">
        <v>31</v>
      </c>
      <c r="F54" s="45"/>
      <c r="G54" s="45"/>
      <c r="H54" s="45"/>
      <c r="I54" s="53"/>
      <c r="J54" s="48"/>
      <c r="K54" s="48"/>
    </row>
    <row r="55" spans="1:11" ht="15" customHeight="1" x14ac:dyDescent="0.25">
      <c r="A55" s="42" t="s">
        <v>519</v>
      </c>
      <c r="B55" s="51" t="s">
        <v>520</v>
      </c>
      <c r="C55" s="44"/>
      <c r="D55" s="44"/>
      <c r="E55" s="46" t="s">
        <v>31</v>
      </c>
      <c r="F55" s="45"/>
      <c r="G55" s="45"/>
      <c r="H55" s="45"/>
      <c r="I55" s="53"/>
      <c r="J55" s="48"/>
      <c r="K55" s="48"/>
    </row>
    <row r="56" spans="1:11" ht="15" customHeight="1" x14ac:dyDescent="0.25">
      <c r="A56" s="42" t="s">
        <v>521</v>
      </c>
      <c r="B56" s="51" t="s">
        <v>522</v>
      </c>
      <c r="C56" s="44"/>
      <c r="D56" s="44"/>
      <c r="E56" s="46" t="s">
        <v>31</v>
      </c>
      <c r="F56" s="45"/>
      <c r="G56" s="45"/>
      <c r="H56" s="45"/>
      <c r="I56" s="53"/>
      <c r="J56" s="48"/>
      <c r="K56" s="48"/>
    </row>
    <row r="57" spans="1:11" ht="15" customHeight="1" x14ac:dyDescent="0.25">
      <c r="A57" s="42" t="s">
        <v>523</v>
      </c>
      <c r="B57" s="51" t="s">
        <v>524</v>
      </c>
      <c r="C57" s="44"/>
      <c r="D57" s="44"/>
      <c r="E57" s="46" t="s">
        <v>31</v>
      </c>
      <c r="F57" s="45"/>
      <c r="G57" s="45"/>
      <c r="H57" s="45"/>
      <c r="I57" s="53"/>
      <c r="J57" s="48"/>
      <c r="K57" s="48"/>
    </row>
    <row r="58" spans="1:11" ht="22.5" customHeight="1" x14ac:dyDescent="0.25">
      <c r="A58" s="42" t="s">
        <v>525</v>
      </c>
      <c r="B58" s="51" t="s">
        <v>526</v>
      </c>
      <c r="C58" s="44"/>
      <c r="D58" s="44"/>
      <c r="E58" s="46" t="s">
        <v>35</v>
      </c>
      <c r="F58" s="45">
        <v>20</v>
      </c>
      <c r="G58" s="45"/>
      <c r="H58" s="46">
        <f>F58*G58</f>
        <v>0</v>
      </c>
      <c r="I58" s="49" t="s">
        <v>206</v>
      </c>
      <c r="J58" s="48"/>
      <c r="K58" s="48"/>
    </row>
    <row r="59" spans="1:11" ht="15" customHeight="1" x14ac:dyDescent="0.25">
      <c r="A59" s="42" t="s">
        <v>527</v>
      </c>
      <c r="B59" s="51" t="s">
        <v>528</v>
      </c>
      <c r="C59" s="44"/>
      <c r="D59" s="44"/>
      <c r="E59" s="46" t="s">
        <v>31</v>
      </c>
      <c r="F59" s="45"/>
      <c r="G59" s="45"/>
      <c r="H59" s="45"/>
      <c r="I59" s="49"/>
      <c r="J59" s="48"/>
      <c r="K59" s="48"/>
    </row>
    <row r="60" spans="1:11" ht="15" customHeight="1" x14ac:dyDescent="0.25">
      <c r="A60" s="42" t="s">
        <v>529</v>
      </c>
      <c r="B60" s="51" t="s">
        <v>530</v>
      </c>
      <c r="C60" s="44"/>
      <c r="D60" s="44"/>
      <c r="E60" s="46" t="s">
        <v>31</v>
      </c>
      <c r="F60" s="45"/>
      <c r="G60" s="45"/>
      <c r="H60" s="45"/>
      <c r="I60" s="49"/>
      <c r="J60" s="48"/>
      <c r="K60" s="48"/>
    </row>
    <row r="61" spans="1:11" ht="22.5" customHeight="1" x14ac:dyDescent="0.25">
      <c r="A61" s="42" t="s">
        <v>531</v>
      </c>
      <c r="B61" s="51" t="s">
        <v>532</v>
      </c>
      <c r="C61" s="44"/>
      <c r="D61" s="44"/>
      <c r="E61" s="46" t="s">
        <v>35</v>
      </c>
      <c r="F61" s="45">
        <v>20</v>
      </c>
      <c r="G61" s="45"/>
      <c r="H61" s="46">
        <f>F61*G61</f>
        <v>0</v>
      </c>
      <c r="I61" s="49" t="s">
        <v>206</v>
      </c>
      <c r="J61" s="48"/>
      <c r="K61" s="48"/>
    </row>
    <row r="62" spans="1:11" ht="22.5" customHeight="1" x14ac:dyDescent="0.25">
      <c r="A62" s="42" t="s">
        <v>533</v>
      </c>
      <c r="B62" s="51" t="s">
        <v>534</v>
      </c>
      <c r="C62" s="44"/>
      <c r="D62" s="44"/>
      <c r="E62" s="46" t="s">
        <v>35</v>
      </c>
      <c r="F62" s="45">
        <v>20</v>
      </c>
      <c r="G62" s="45"/>
      <c r="H62" s="46">
        <v>0</v>
      </c>
      <c r="I62" s="49" t="s">
        <v>206</v>
      </c>
      <c r="J62" s="48"/>
      <c r="K62" s="48"/>
    </row>
    <row r="63" spans="1:11" ht="15" customHeight="1" x14ac:dyDescent="0.25">
      <c r="A63" s="42" t="s">
        <v>535</v>
      </c>
      <c r="B63" s="51" t="s">
        <v>536</v>
      </c>
      <c r="C63" s="44"/>
      <c r="D63" s="44"/>
      <c r="E63" s="46" t="s">
        <v>31</v>
      </c>
      <c r="F63" s="45"/>
      <c r="G63" s="45"/>
      <c r="H63" s="45"/>
      <c r="I63" s="53"/>
      <c r="J63" s="48"/>
      <c r="K63" s="48"/>
    </row>
    <row r="64" spans="1:11" ht="15" customHeight="1" x14ac:dyDescent="0.25">
      <c r="A64" s="54" t="s">
        <v>537</v>
      </c>
      <c r="B64" s="60" t="s">
        <v>538</v>
      </c>
      <c r="C64" s="46"/>
      <c r="D64" s="46"/>
      <c r="E64" s="46"/>
      <c r="F64" s="45"/>
      <c r="G64" s="45"/>
      <c r="H64" s="46"/>
      <c r="I64" s="49"/>
      <c r="J64" s="48"/>
      <c r="K64" s="48"/>
    </row>
    <row r="65" spans="1:11" ht="15" customHeight="1" x14ac:dyDescent="0.25">
      <c r="A65" s="42" t="s">
        <v>539</v>
      </c>
      <c r="B65" s="51" t="s">
        <v>540</v>
      </c>
      <c r="C65" s="44"/>
      <c r="D65" s="44"/>
      <c r="E65" s="46" t="s">
        <v>31</v>
      </c>
      <c r="F65" s="45"/>
      <c r="G65" s="45"/>
      <c r="H65" s="45"/>
      <c r="I65" s="49"/>
      <c r="J65" s="48"/>
      <c r="K65" s="48"/>
    </row>
    <row r="66" spans="1:11" ht="15" customHeight="1" x14ac:dyDescent="0.25">
      <c r="A66" s="42" t="s">
        <v>541</v>
      </c>
      <c r="B66" s="51" t="s">
        <v>542</v>
      </c>
      <c r="C66" s="44"/>
      <c r="D66" s="44"/>
      <c r="E66" s="46" t="s">
        <v>31</v>
      </c>
      <c r="F66" s="45"/>
      <c r="G66" s="45"/>
      <c r="H66" s="45"/>
      <c r="I66" s="49"/>
      <c r="J66" s="48"/>
      <c r="K66" s="48"/>
    </row>
    <row r="67" spans="1:11" ht="15" customHeight="1" x14ac:dyDescent="0.25">
      <c r="A67" s="42" t="s">
        <v>543</v>
      </c>
      <c r="B67" s="51" t="s">
        <v>544</v>
      </c>
      <c r="C67" s="44"/>
      <c r="D67" s="44"/>
      <c r="E67" s="46" t="s">
        <v>31</v>
      </c>
      <c r="F67" s="45"/>
      <c r="G67" s="45"/>
      <c r="H67" s="45"/>
      <c r="I67" s="49"/>
      <c r="J67" s="48"/>
      <c r="K67" s="48"/>
    </row>
    <row r="68" spans="1:11" ht="22.5" customHeight="1" x14ac:dyDescent="0.25">
      <c r="A68" s="42" t="s">
        <v>545</v>
      </c>
      <c r="B68" s="51" t="s">
        <v>546</v>
      </c>
      <c r="C68" s="44"/>
      <c r="D68" s="44"/>
      <c r="E68" s="46" t="s">
        <v>35</v>
      </c>
      <c r="F68" s="45">
        <v>20</v>
      </c>
      <c r="G68" s="45"/>
      <c r="H68" s="46">
        <f>F68*G68</f>
        <v>0</v>
      </c>
      <c r="I68" s="49" t="s">
        <v>206</v>
      </c>
      <c r="J68" s="48"/>
      <c r="K68" s="48"/>
    </row>
    <row r="69" spans="1:11" ht="15" customHeight="1" x14ac:dyDescent="0.25">
      <c r="A69" s="42" t="s">
        <v>547</v>
      </c>
      <c r="B69" s="51" t="s">
        <v>548</v>
      </c>
      <c r="C69" s="44"/>
      <c r="D69" s="44"/>
      <c r="E69" s="46" t="s">
        <v>31</v>
      </c>
      <c r="F69" s="45"/>
      <c r="G69" s="45"/>
      <c r="H69" s="45"/>
      <c r="I69" s="53"/>
      <c r="J69" s="48"/>
      <c r="K69" s="48"/>
    </row>
    <row r="70" spans="1:11" ht="15" customHeight="1" x14ac:dyDescent="0.25">
      <c r="A70" s="42" t="s">
        <v>549</v>
      </c>
      <c r="B70" s="51" t="s">
        <v>550</v>
      </c>
      <c r="C70" s="44"/>
      <c r="D70" s="44"/>
      <c r="E70" s="46" t="s">
        <v>31</v>
      </c>
      <c r="F70" s="45"/>
      <c r="G70" s="45"/>
      <c r="H70" s="45"/>
      <c r="I70" s="53"/>
      <c r="J70" s="48"/>
      <c r="K70" s="48"/>
    </row>
    <row r="71" spans="1:11" ht="15" customHeight="1" x14ac:dyDescent="0.25">
      <c r="A71" s="42" t="s">
        <v>551</v>
      </c>
      <c r="B71" s="51" t="s">
        <v>552</v>
      </c>
      <c r="C71" s="44"/>
      <c r="D71" s="44"/>
      <c r="E71" s="46" t="s">
        <v>31</v>
      </c>
      <c r="F71" s="45"/>
      <c r="G71" s="45"/>
      <c r="H71" s="45"/>
      <c r="I71" s="53"/>
      <c r="J71" s="48"/>
      <c r="K71" s="48"/>
    </row>
    <row r="72" spans="1:11" ht="15" customHeight="1" x14ac:dyDescent="0.25">
      <c r="A72" s="42" t="s">
        <v>553</v>
      </c>
      <c r="B72" s="51" t="s">
        <v>554</v>
      </c>
      <c r="C72" s="44"/>
      <c r="D72" s="44"/>
      <c r="E72" s="46" t="s">
        <v>31</v>
      </c>
      <c r="F72" s="45"/>
      <c r="G72" s="45"/>
      <c r="H72" s="45"/>
      <c r="I72" s="53"/>
      <c r="J72" s="48"/>
      <c r="K72" s="48"/>
    </row>
    <row r="73" spans="1:11" ht="15" customHeight="1" x14ac:dyDescent="0.25">
      <c r="A73" s="42" t="s">
        <v>555</v>
      </c>
      <c r="B73" s="51" t="s">
        <v>556</v>
      </c>
      <c r="C73" s="44"/>
      <c r="D73" s="44"/>
      <c r="E73" s="46" t="s">
        <v>31</v>
      </c>
      <c r="F73" s="45"/>
      <c r="G73" s="45"/>
      <c r="H73" s="45"/>
      <c r="I73" s="53"/>
      <c r="J73" s="48"/>
      <c r="K73" s="48"/>
    </row>
    <row r="74" spans="1:11" ht="22.5" customHeight="1" x14ac:dyDescent="0.25">
      <c r="A74" s="42" t="s">
        <v>557</v>
      </c>
      <c r="B74" s="51" t="s">
        <v>558</v>
      </c>
      <c r="C74" s="44"/>
      <c r="D74" s="44"/>
      <c r="E74" s="46" t="s">
        <v>35</v>
      </c>
      <c r="F74" s="45">
        <v>10</v>
      </c>
      <c r="G74" s="45"/>
      <c r="H74" s="46">
        <f>F74*G74</f>
        <v>0</v>
      </c>
      <c r="I74" s="49" t="s">
        <v>206</v>
      </c>
      <c r="J74" s="48"/>
      <c r="K74" s="48"/>
    </row>
    <row r="75" spans="1:11" ht="27" customHeight="1" x14ac:dyDescent="0.25">
      <c r="A75" s="42" t="s">
        <v>559</v>
      </c>
      <c r="B75" s="51" t="s">
        <v>560</v>
      </c>
      <c r="C75" s="44"/>
      <c r="D75" s="44"/>
      <c r="E75" s="46" t="s">
        <v>31</v>
      </c>
      <c r="F75" s="45"/>
      <c r="G75" s="45"/>
      <c r="H75" s="46"/>
      <c r="I75" s="49"/>
      <c r="J75" s="48"/>
      <c r="K75" s="48"/>
    </row>
    <row r="76" spans="1:11" ht="15" customHeight="1" x14ac:dyDescent="0.25">
      <c r="A76" s="54" t="s">
        <v>561</v>
      </c>
      <c r="B76" s="60" t="s">
        <v>562</v>
      </c>
      <c r="C76" s="46"/>
      <c r="D76" s="46"/>
      <c r="E76" s="46"/>
      <c r="F76" s="45"/>
      <c r="G76" s="45"/>
      <c r="H76" s="46"/>
      <c r="I76" s="49"/>
      <c r="J76" s="48"/>
      <c r="K76" s="48"/>
    </row>
    <row r="77" spans="1:11" ht="15" customHeight="1" x14ac:dyDescent="0.25">
      <c r="A77" s="42" t="s">
        <v>563</v>
      </c>
      <c r="B77" s="51" t="s">
        <v>564</v>
      </c>
      <c r="C77" s="44"/>
      <c r="D77" s="44"/>
      <c r="E77" s="46" t="s">
        <v>31</v>
      </c>
      <c r="F77" s="45"/>
      <c r="G77" s="45"/>
      <c r="H77" s="45"/>
      <c r="I77" s="53"/>
      <c r="J77" s="45"/>
      <c r="K77" s="45"/>
    </row>
    <row r="78" spans="1:11" ht="15" customHeight="1" x14ac:dyDescent="0.25">
      <c r="A78" s="42" t="s">
        <v>565</v>
      </c>
      <c r="B78" s="51" t="s">
        <v>566</v>
      </c>
      <c r="C78" s="44"/>
      <c r="D78" s="44"/>
      <c r="E78" s="46" t="s">
        <v>31</v>
      </c>
      <c r="F78" s="45"/>
      <c r="G78" s="45"/>
      <c r="H78" s="45"/>
      <c r="I78" s="53"/>
      <c r="J78" s="45"/>
      <c r="K78" s="45"/>
    </row>
    <row r="79" spans="1:11" ht="15" customHeight="1" x14ac:dyDescent="0.25">
      <c r="A79" s="42" t="s">
        <v>567</v>
      </c>
      <c r="B79" s="51" t="s">
        <v>568</v>
      </c>
      <c r="C79" s="44"/>
      <c r="D79" s="44"/>
      <c r="E79" s="46" t="s">
        <v>31</v>
      </c>
      <c r="F79" s="46"/>
      <c r="G79" s="46"/>
      <c r="H79" s="45"/>
      <c r="I79" s="49"/>
      <c r="J79" s="48"/>
      <c r="K79" s="48"/>
    </row>
    <row r="80" spans="1:11" ht="15" customHeight="1" x14ac:dyDescent="0.25">
      <c r="A80" s="42" t="s">
        <v>569</v>
      </c>
      <c r="B80" s="51" t="s">
        <v>570</v>
      </c>
      <c r="C80" s="44"/>
      <c r="D80" s="44"/>
      <c r="E80" s="46"/>
      <c r="F80" s="46"/>
      <c r="G80" s="46"/>
      <c r="H80" s="45"/>
      <c r="I80" s="49"/>
      <c r="J80" s="48"/>
      <c r="K80" s="48"/>
    </row>
    <row r="81" spans="1:11" ht="15" customHeight="1" x14ac:dyDescent="0.25">
      <c r="A81" s="42" t="s">
        <v>571</v>
      </c>
      <c r="B81" s="51" t="s">
        <v>572</v>
      </c>
      <c r="C81" s="44"/>
      <c r="D81" s="44"/>
      <c r="E81" s="46" t="s">
        <v>31</v>
      </c>
      <c r="F81" s="45"/>
      <c r="G81" s="45"/>
      <c r="H81" s="45"/>
      <c r="I81" s="53"/>
      <c r="J81" s="48"/>
      <c r="K81" s="48"/>
    </row>
    <row r="82" spans="1:11" ht="15" customHeight="1" x14ac:dyDescent="0.25">
      <c r="A82" s="42" t="s">
        <v>573</v>
      </c>
      <c r="B82" s="51" t="s">
        <v>574</v>
      </c>
      <c r="C82" s="44"/>
      <c r="D82" s="44"/>
      <c r="E82" s="46" t="s">
        <v>31</v>
      </c>
      <c r="F82" s="46"/>
      <c r="G82" s="46"/>
      <c r="H82" s="45"/>
      <c r="I82" s="49"/>
      <c r="J82" s="48"/>
      <c r="K82" s="48"/>
    </row>
    <row r="83" spans="1:11" ht="15" customHeight="1" x14ac:dyDescent="0.25">
      <c r="A83" s="42" t="s">
        <v>575</v>
      </c>
      <c r="B83" s="51" t="s">
        <v>576</v>
      </c>
      <c r="C83" s="44"/>
      <c r="D83" s="44"/>
      <c r="E83" s="46" t="s">
        <v>31</v>
      </c>
      <c r="F83" s="46"/>
      <c r="G83" s="46"/>
      <c r="H83" s="45"/>
      <c r="I83" s="49"/>
      <c r="J83" s="48"/>
      <c r="K83" s="48"/>
    </row>
    <row r="84" spans="1:11" ht="15" customHeight="1" x14ac:dyDescent="0.25">
      <c r="A84" s="42" t="s">
        <v>577</v>
      </c>
      <c r="B84" s="51" t="s">
        <v>578</v>
      </c>
      <c r="C84" s="44"/>
      <c r="D84" s="44"/>
      <c r="E84" s="46" t="s">
        <v>31</v>
      </c>
      <c r="F84" s="46"/>
      <c r="G84" s="46"/>
      <c r="H84" s="45"/>
      <c r="I84" s="49"/>
      <c r="J84" s="48"/>
      <c r="K84" s="48"/>
    </row>
    <row r="85" spans="1:11" ht="15" customHeight="1" x14ac:dyDescent="0.25">
      <c r="A85" s="42" t="s">
        <v>579</v>
      </c>
      <c r="B85" s="51" t="s">
        <v>580</v>
      </c>
      <c r="C85" s="44"/>
      <c r="D85" s="44"/>
      <c r="E85" s="46" t="s">
        <v>31</v>
      </c>
      <c r="F85" s="46"/>
      <c r="G85" s="46"/>
      <c r="H85" s="45"/>
      <c r="I85" s="49"/>
      <c r="J85" s="48"/>
      <c r="K85" s="48"/>
    </row>
    <row r="86" spans="1:11" ht="15" customHeight="1" x14ac:dyDescent="0.25">
      <c r="A86" s="42" t="s">
        <v>581</v>
      </c>
      <c r="B86" s="51" t="s">
        <v>582</v>
      </c>
      <c r="C86" s="44"/>
      <c r="D86" s="44"/>
      <c r="E86" s="46" t="s">
        <v>31</v>
      </c>
      <c r="F86" s="46"/>
      <c r="G86" s="46"/>
      <c r="H86" s="45"/>
      <c r="I86" s="49"/>
      <c r="J86" s="48"/>
      <c r="K86" s="48"/>
    </row>
    <row r="87" spans="1:11" ht="15" customHeight="1" x14ac:dyDescent="0.25">
      <c r="A87" s="42" t="s">
        <v>583</v>
      </c>
      <c r="B87" s="51" t="s">
        <v>584</v>
      </c>
      <c r="C87" s="44"/>
      <c r="D87" s="44"/>
      <c r="E87" s="46" t="s">
        <v>31</v>
      </c>
      <c r="F87" s="46"/>
      <c r="G87" s="46"/>
      <c r="H87" s="45"/>
      <c r="I87" s="49"/>
      <c r="J87" s="48"/>
      <c r="K87" s="48"/>
    </row>
    <row r="88" spans="1:11" ht="15" customHeight="1" x14ac:dyDescent="0.25">
      <c r="A88" s="42" t="s">
        <v>585</v>
      </c>
      <c r="B88" s="51" t="s">
        <v>586</v>
      </c>
      <c r="C88" s="44"/>
      <c r="D88" s="44"/>
      <c r="E88" s="46" t="s">
        <v>31</v>
      </c>
      <c r="F88" s="46"/>
      <c r="G88" s="46"/>
      <c r="H88" s="45"/>
      <c r="I88" s="49"/>
      <c r="J88" s="48"/>
      <c r="K88" s="48"/>
    </row>
    <row r="89" spans="1:11" ht="22.5" customHeight="1" x14ac:dyDescent="0.25">
      <c r="A89" s="42" t="s">
        <v>587</v>
      </c>
      <c r="B89" s="51" t="s">
        <v>588</v>
      </c>
      <c r="C89" s="44"/>
      <c r="D89" s="44"/>
      <c r="E89" s="46" t="s">
        <v>35</v>
      </c>
      <c r="F89" s="45">
        <v>20</v>
      </c>
      <c r="G89" s="45"/>
      <c r="H89" s="46">
        <f>F89*G89</f>
        <v>0</v>
      </c>
      <c r="I89" s="49" t="s">
        <v>206</v>
      </c>
      <c r="J89" s="48"/>
      <c r="K89" s="48"/>
    </row>
    <row r="90" spans="1:11" ht="15" customHeight="1" x14ac:dyDescent="0.25">
      <c r="A90" s="42" t="s">
        <v>589</v>
      </c>
      <c r="B90" s="51" t="s">
        <v>590</v>
      </c>
      <c r="C90" s="44"/>
      <c r="D90" s="44"/>
      <c r="E90" s="46" t="s">
        <v>31</v>
      </c>
      <c r="F90" s="46"/>
      <c r="G90" s="46"/>
      <c r="H90" s="45"/>
      <c r="I90" s="49"/>
      <c r="J90" s="48"/>
      <c r="K90" s="48"/>
    </row>
    <row r="91" spans="1:11" ht="15" customHeight="1" x14ac:dyDescent="0.25">
      <c r="A91" s="42" t="s">
        <v>591</v>
      </c>
      <c r="B91" s="51" t="s">
        <v>592</v>
      </c>
      <c r="C91" s="44"/>
      <c r="D91" s="44"/>
      <c r="E91" s="46" t="s">
        <v>31</v>
      </c>
      <c r="F91" s="46"/>
      <c r="G91" s="46"/>
      <c r="H91" s="45"/>
      <c r="I91" s="49"/>
      <c r="J91" s="48"/>
      <c r="K91" s="48"/>
    </row>
    <row r="92" spans="1:11" ht="15" customHeight="1" x14ac:dyDescent="0.25">
      <c r="A92" s="54" t="s">
        <v>593</v>
      </c>
      <c r="B92" s="60" t="s">
        <v>594</v>
      </c>
      <c r="C92" s="46"/>
      <c r="D92" s="46"/>
      <c r="E92" s="46"/>
      <c r="F92" s="45"/>
      <c r="G92" s="45"/>
      <c r="H92" s="46"/>
      <c r="I92" s="49"/>
      <c r="J92" s="48"/>
      <c r="K92" s="48"/>
    </row>
    <row r="93" spans="1:11" ht="15" customHeight="1" x14ac:dyDescent="0.25">
      <c r="A93" s="42" t="s">
        <v>595</v>
      </c>
      <c r="B93" s="51" t="s">
        <v>596</v>
      </c>
      <c r="C93" s="82"/>
      <c r="D93" s="44"/>
      <c r="E93" s="46" t="s">
        <v>31</v>
      </c>
      <c r="F93" s="46"/>
      <c r="G93" s="46"/>
      <c r="H93" s="45"/>
      <c r="I93" s="49"/>
      <c r="J93" s="48"/>
      <c r="K93" s="48"/>
    </row>
    <row r="94" spans="1:11" ht="15" customHeight="1" x14ac:dyDescent="0.25">
      <c r="A94" s="42" t="s">
        <v>597</v>
      </c>
      <c r="B94" s="51" t="s">
        <v>598</v>
      </c>
      <c r="C94" s="82"/>
      <c r="D94" s="44"/>
      <c r="E94" s="46" t="s">
        <v>31</v>
      </c>
      <c r="F94" s="46"/>
      <c r="G94" s="46"/>
      <c r="H94" s="45"/>
      <c r="I94" s="49"/>
      <c r="J94" s="48"/>
      <c r="K94" s="48"/>
    </row>
    <row r="95" spans="1:11" ht="15" customHeight="1" x14ac:dyDescent="0.25">
      <c r="A95" s="42" t="s">
        <v>599</v>
      </c>
      <c r="B95" s="51" t="s">
        <v>600</v>
      </c>
      <c r="C95" s="82"/>
      <c r="D95" s="44"/>
      <c r="E95" s="46" t="s">
        <v>31</v>
      </c>
      <c r="F95" s="46"/>
      <c r="G95" s="46"/>
      <c r="H95" s="45"/>
      <c r="I95" s="49"/>
      <c r="J95" s="48"/>
      <c r="K95" s="48"/>
    </row>
    <row r="96" spans="1:11" ht="15" customHeight="1" x14ac:dyDescent="0.25">
      <c r="A96" s="54" t="s">
        <v>601</v>
      </c>
      <c r="B96" s="60" t="s">
        <v>602</v>
      </c>
      <c r="C96" s="46"/>
      <c r="D96" s="46"/>
      <c r="E96" s="46"/>
      <c r="F96" s="45"/>
      <c r="G96" s="45"/>
      <c r="H96" s="46"/>
      <c r="I96" s="49"/>
      <c r="J96" s="48"/>
      <c r="K96" s="48"/>
    </row>
    <row r="97" spans="1:11" ht="15" customHeight="1" x14ac:dyDescent="0.25">
      <c r="A97" s="42" t="s">
        <v>603</v>
      </c>
      <c r="B97" s="51" t="s">
        <v>604</v>
      </c>
      <c r="C97" s="82"/>
      <c r="D97" s="44"/>
      <c r="E97" s="46" t="s">
        <v>31</v>
      </c>
      <c r="F97" s="46"/>
      <c r="G97" s="46"/>
      <c r="H97" s="45"/>
      <c r="I97" s="49"/>
      <c r="J97" s="48"/>
      <c r="K97" s="48"/>
    </row>
    <row r="98" spans="1:11" ht="15" customHeight="1" x14ac:dyDescent="0.25">
      <c r="A98" s="42" t="s">
        <v>605</v>
      </c>
      <c r="B98" s="51" t="s">
        <v>606</v>
      </c>
      <c r="C98" s="82"/>
      <c r="D98" s="44"/>
      <c r="E98" s="46" t="s">
        <v>31</v>
      </c>
      <c r="F98" s="46"/>
      <c r="G98" s="46"/>
      <c r="H98" s="45"/>
      <c r="I98" s="49"/>
      <c r="J98" s="48"/>
      <c r="K98" s="48"/>
    </row>
    <row r="99" spans="1:11" ht="15" customHeight="1" x14ac:dyDescent="0.25">
      <c r="A99" s="42" t="s">
        <v>607</v>
      </c>
      <c r="B99" s="51" t="s">
        <v>608</v>
      </c>
      <c r="C99" s="82"/>
      <c r="D99" s="44"/>
      <c r="E99" s="46" t="s">
        <v>31</v>
      </c>
      <c r="F99" s="46"/>
      <c r="G99" s="46"/>
      <c r="H99" s="45"/>
      <c r="I99" s="49"/>
      <c r="J99" s="48"/>
      <c r="K99" s="48"/>
    </row>
    <row r="100" spans="1:11" ht="22.5" customHeight="1" x14ac:dyDescent="0.25">
      <c r="A100" s="42" t="s">
        <v>609</v>
      </c>
      <c r="B100" s="51" t="s">
        <v>610</v>
      </c>
      <c r="C100" s="82"/>
      <c r="D100" s="44"/>
      <c r="E100" s="46" t="s">
        <v>35</v>
      </c>
      <c r="F100" s="45">
        <v>10</v>
      </c>
      <c r="G100" s="45"/>
      <c r="H100" s="46">
        <f>F100*G100</f>
        <v>0</v>
      </c>
      <c r="I100" s="49" t="s">
        <v>206</v>
      </c>
      <c r="J100" s="48"/>
      <c r="K100" s="48"/>
    </row>
    <row r="101" spans="1:11" ht="15" customHeight="1" x14ac:dyDescent="0.25">
      <c r="A101" s="54" t="s">
        <v>611</v>
      </c>
      <c r="B101" s="60" t="s">
        <v>612</v>
      </c>
      <c r="C101" s="46"/>
      <c r="D101" s="46"/>
      <c r="E101" s="46"/>
      <c r="F101" s="45"/>
      <c r="G101" s="45"/>
      <c r="H101" s="46"/>
      <c r="I101" s="49"/>
      <c r="J101" s="48"/>
      <c r="K101" s="48"/>
    </row>
    <row r="102" spans="1:11" ht="15" customHeight="1" x14ac:dyDescent="0.25">
      <c r="A102" s="42" t="s">
        <v>613</v>
      </c>
      <c r="B102" s="51" t="s">
        <v>614</v>
      </c>
      <c r="C102" s="82"/>
      <c r="D102" s="44"/>
      <c r="E102" s="46" t="s">
        <v>31</v>
      </c>
      <c r="F102" s="46"/>
      <c r="G102" s="46"/>
      <c r="H102" s="45"/>
      <c r="I102" s="49"/>
      <c r="J102" s="48"/>
      <c r="K102" s="48"/>
    </row>
    <row r="103" spans="1:11" ht="15" customHeight="1" x14ac:dyDescent="0.25">
      <c r="A103" s="42" t="s">
        <v>615</v>
      </c>
      <c r="B103" s="51" t="s">
        <v>616</v>
      </c>
      <c r="C103" s="82"/>
      <c r="D103" s="44"/>
      <c r="E103" s="46" t="s">
        <v>31</v>
      </c>
      <c r="F103" s="46"/>
      <c r="G103" s="46"/>
      <c r="H103" s="45"/>
      <c r="I103" s="49"/>
      <c r="J103" s="48"/>
      <c r="K103" s="48"/>
    </row>
    <row r="104" spans="1:11" ht="22.5" customHeight="1" x14ac:dyDescent="0.25">
      <c r="A104" s="42" t="s">
        <v>617</v>
      </c>
      <c r="B104" s="51" t="s">
        <v>618</v>
      </c>
      <c r="C104" s="82"/>
      <c r="D104" s="44"/>
      <c r="E104" s="46" t="s">
        <v>35</v>
      </c>
      <c r="F104" s="45">
        <v>20</v>
      </c>
      <c r="G104" s="45"/>
      <c r="H104" s="46">
        <f>F104*G104</f>
        <v>0</v>
      </c>
      <c r="I104" s="49" t="s">
        <v>206</v>
      </c>
      <c r="J104" s="48"/>
      <c r="K104" s="48"/>
    </row>
    <row r="105" spans="1:11" ht="22.5" customHeight="1" x14ac:dyDescent="0.25">
      <c r="A105" s="42" t="s">
        <v>619</v>
      </c>
      <c r="B105" s="51" t="s">
        <v>620</v>
      </c>
      <c r="C105" s="82"/>
      <c r="D105" s="44"/>
      <c r="E105" s="46" t="s">
        <v>35</v>
      </c>
      <c r="F105" s="45">
        <v>10</v>
      </c>
      <c r="G105" s="45"/>
      <c r="H105" s="46">
        <f>F105*G105</f>
        <v>0</v>
      </c>
      <c r="I105" s="49" t="s">
        <v>206</v>
      </c>
      <c r="J105" s="48"/>
      <c r="K105" s="48"/>
    </row>
    <row r="106" spans="1:11" ht="15.75" customHeight="1" x14ac:dyDescent="0.25">
      <c r="C106" s="83"/>
    </row>
    <row r="107" spans="1:11" ht="15.75" customHeight="1" x14ac:dyDescent="0.25">
      <c r="C107" s="84"/>
      <c r="E107" s="3"/>
      <c r="F107" s="3"/>
      <c r="G107" s="85"/>
      <c r="H107" s="86" t="s">
        <v>414</v>
      </c>
      <c r="I107" s="66">
        <f>SUM(H7:H105)</f>
        <v>0</v>
      </c>
    </row>
    <row r="108" spans="1:11" ht="15" customHeight="1" x14ac:dyDescent="0.25">
      <c r="A108" s="87" t="s">
        <v>415</v>
      </c>
      <c r="B108" s="88"/>
      <c r="C108" s="84"/>
    </row>
    <row r="109" spans="1:11" ht="15" customHeight="1" x14ac:dyDescent="0.25">
      <c r="A109" s="89" t="s">
        <v>31</v>
      </c>
      <c r="B109" s="90" t="s">
        <v>32</v>
      </c>
      <c r="C109" s="84"/>
    </row>
    <row r="110" spans="1:11" ht="15.75" customHeight="1" x14ac:dyDescent="0.25">
      <c r="A110" s="89" t="s">
        <v>35</v>
      </c>
      <c r="B110" s="90" t="s">
        <v>36</v>
      </c>
      <c r="C110" s="91"/>
    </row>
    <row r="111" spans="1:11" ht="15" customHeight="1" x14ac:dyDescent="0.25">
      <c r="A111" s="89" t="s">
        <v>39</v>
      </c>
      <c r="B111" s="90" t="s">
        <v>40</v>
      </c>
      <c r="C111" s="84"/>
    </row>
    <row r="112" spans="1:11" ht="15" customHeight="1" x14ac:dyDescent="0.25">
      <c r="A112" s="89" t="s">
        <v>29</v>
      </c>
      <c r="B112" s="90" t="s">
        <v>30</v>
      </c>
      <c r="C112" s="92"/>
    </row>
    <row r="113" spans="1:3" ht="15" customHeight="1" x14ac:dyDescent="0.25">
      <c r="A113" s="89" t="s">
        <v>33</v>
      </c>
      <c r="B113" s="90" t="s">
        <v>34</v>
      </c>
      <c r="C113" s="84"/>
    </row>
    <row r="114" spans="1:3" ht="15" customHeight="1" x14ac:dyDescent="0.25">
      <c r="A114" s="89" t="s">
        <v>41</v>
      </c>
      <c r="B114" s="90" t="s">
        <v>42</v>
      </c>
      <c r="C114" s="84"/>
    </row>
    <row r="115" spans="1:3" ht="15" customHeight="1" x14ac:dyDescent="0.25">
      <c r="A115" s="89" t="s">
        <v>37</v>
      </c>
      <c r="B115" s="88" t="s">
        <v>38</v>
      </c>
      <c r="C115" s="84"/>
    </row>
    <row r="116" spans="1:3" ht="15" customHeight="1" x14ac:dyDescent="0.25">
      <c r="C116" s="84"/>
    </row>
    <row r="117" spans="1:3" ht="15" customHeight="1" x14ac:dyDescent="0.25">
      <c r="C117" s="84"/>
    </row>
    <row r="118" spans="1:3" ht="15" customHeight="1" x14ac:dyDescent="0.25">
      <c r="C118" s="84"/>
    </row>
    <row r="119" spans="1:3" ht="15" customHeight="1" x14ac:dyDescent="0.25">
      <c r="C119" s="92"/>
    </row>
    <row r="120" spans="1:3" ht="15" customHeight="1" x14ac:dyDescent="0.25">
      <c r="C120" s="84"/>
    </row>
    <row r="121" spans="1:3" ht="15" customHeight="1" x14ac:dyDescent="0.25">
      <c r="C121" s="84"/>
    </row>
    <row r="122" spans="1:3" ht="15" customHeight="1" x14ac:dyDescent="0.25">
      <c r="C122" s="84"/>
    </row>
    <row r="123" spans="1:3" ht="15" customHeight="1" x14ac:dyDescent="0.25">
      <c r="C123" s="84"/>
    </row>
    <row r="124" spans="1:3" ht="15" customHeight="1" x14ac:dyDescent="0.25">
      <c r="C124" s="92"/>
    </row>
    <row r="125" spans="1:3" ht="15" customHeight="1" x14ac:dyDescent="0.25">
      <c r="C125" s="84"/>
    </row>
    <row r="126" spans="1:3" ht="15" customHeight="1" x14ac:dyDescent="0.25">
      <c r="C126" s="84"/>
    </row>
    <row r="127" spans="1:3" ht="15" customHeight="1" x14ac:dyDescent="0.25">
      <c r="C127" s="92"/>
    </row>
    <row r="128" spans="1:3" ht="15" customHeight="1" x14ac:dyDescent="0.25">
      <c r="C128" s="93"/>
    </row>
    <row r="129" spans="3:3" ht="15" customHeight="1" x14ac:dyDescent="0.25">
      <c r="C129" s="84"/>
    </row>
    <row r="130" spans="3:3" ht="15" customHeight="1" x14ac:dyDescent="0.25">
      <c r="C130" s="92"/>
    </row>
    <row r="131" spans="3:3" ht="15" customHeight="1" x14ac:dyDescent="0.25">
      <c r="C131" s="84"/>
    </row>
    <row r="132" spans="3:3" ht="15" customHeight="1" x14ac:dyDescent="0.25">
      <c r="C132" s="84"/>
    </row>
    <row r="133" spans="3:3" ht="15" customHeight="1" x14ac:dyDescent="0.25">
      <c r="C133" s="84"/>
    </row>
    <row r="134" spans="3:3" ht="15" customHeight="1" x14ac:dyDescent="0.25">
      <c r="C134" s="84"/>
    </row>
    <row r="135" spans="3:3" ht="15" customHeight="1" x14ac:dyDescent="0.25">
      <c r="C135" s="84"/>
    </row>
    <row r="136" spans="3:3" ht="15" customHeight="1" x14ac:dyDescent="0.25">
      <c r="C136" s="84"/>
    </row>
    <row r="137" spans="3:3" ht="15" customHeight="1" x14ac:dyDescent="0.25">
      <c r="C137" s="84"/>
    </row>
    <row r="138" spans="3:3" ht="15" customHeight="1" x14ac:dyDescent="0.25">
      <c r="C138" s="84"/>
    </row>
    <row r="139" spans="3:3" ht="15" customHeight="1" x14ac:dyDescent="0.25">
      <c r="C139" s="84"/>
    </row>
    <row r="140" spans="3:3" ht="15" customHeight="1" x14ac:dyDescent="0.25">
      <c r="C140" s="92"/>
    </row>
    <row r="141" spans="3:3" ht="15" customHeight="1" x14ac:dyDescent="0.25">
      <c r="C141" s="84"/>
    </row>
    <row r="142" spans="3:3" ht="15" customHeight="1" x14ac:dyDescent="0.25">
      <c r="C142" s="92"/>
    </row>
    <row r="143" spans="3:3" ht="15" customHeight="1" x14ac:dyDescent="0.25">
      <c r="C143" s="84"/>
    </row>
    <row r="144" spans="3:3" ht="15" customHeight="1" x14ac:dyDescent="0.25">
      <c r="C144" s="92"/>
    </row>
    <row r="145" spans="3:3" ht="15" customHeight="1" x14ac:dyDescent="0.25">
      <c r="C145" s="84"/>
    </row>
    <row r="146" spans="3:3" ht="15" customHeight="1" x14ac:dyDescent="0.25">
      <c r="C146" s="92"/>
    </row>
    <row r="147" spans="3:3" ht="15" customHeight="1" x14ac:dyDescent="0.25">
      <c r="C147" s="84"/>
    </row>
    <row r="148" spans="3:3" ht="15" customHeight="1" x14ac:dyDescent="0.25">
      <c r="C148" s="84"/>
    </row>
    <row r="149" spans="3:3" ht="15" customHeight="1" x14ac:dyDescent="0.25">
      <c r="C149" s="84"/>
    </row>
    <row r="150" spans="3:3" ht="15" customHeight="1" x14ac:dyDescent="0.25">
      <c r="C150" s="84"/>
    </row>
    <row r="151" spans="3:3" ht="15.75" customHeight="1" x14ac:dyDescent="0.25">
      <c r="C151" s="91"/>
    </row>
    <row r="152" spans="3:3" ht="15" customHeight="1" x14ac:dyDescent="0.25">
      <c r="C152" s="84"/>
    </row>
    <row r="153" spans="3:3" ht="15" customHeight="1" x14ac:dyDescent="0.25">
      <c r="C153" s="92"/>
    </row>
    <row r="154" spans="3:3" ht="15" customHeight="1" x14ac:dyDescent="0.25">
      <c r="C154" s="84"/>
    </row>
    <row r="155" spans="3:3" ht="15" customHeight="1" x14ac:dyDescent="0.25">
      <c r="C155" s="84"/>
    </row>
    <row r="156" spans="3:3" ht="15" customHeight="1" x14ac:dyDescent="0.25">
      <c r="C156" s="84"/>
    </row>
    <row r="157" spans="3:3" ht="15" customHeight="1" x14ac:dyDescent="0.25">
      <c r="C157" s="84"/>
    </row>
    <row r="158" spans="3:3" ht="15" customHeight="1" x14ac:dyDescent="0.25">
      <c r="C158" s="84"/>
    </row>
    <row r="159" spans="3:3" ht="15" customHeight="1" x14ac:dyDescent="0.25">
      <c r="C159" s="84"/>
    </row>
    <row r="160" spans="3:3" ht="15" customHeight="1" x14ac:dyDescent="0.25">
      <c r="C160" s="84"/>
    </row>
    <row r="161" spans="3:3" ht="15" customHeight="1" x14ac:dyDescent="0.25">
      <c r="C161" s="92"/>
    </row>
    <row r="162" spans="3:3" ht="15" customHeight="1" x14ac:dyDescent="0.25">
      <c r="C162" s="93"/>
    </row>
    <row r="163" spans="3:3" ht="15" customHeight="1" x14ac:dyDescent="0.25">
      <c r="C163" s="84"/>
    </row>
    <row r="164" spans="3:3" ht="15" customHeight="1" x14ac:dyDescent="0.25">
      <c r="C164" s="84"/>
    </row>
    <row r="165" spans="3:3" ht="15" customHeight="1" x14ac:dyDescent="0.25">
      <c r="C165" s="84"/>
    </row>
    <row r="166" spans="3:3" ht="15" customHeight="1" x14ac:dyDescent="0.25">
      <c r="C166" s="92"/>
    </row>
    <row r="167" spans="3:3" ht="15" customHeight="1" x14ac:dyDescent="0.25">
      <c r="C167" s="84"/>
    </row>
    <row r="168" spans="3:3" ht="15" customHeight="1" x14ac:dyDescent="0.25">
      <c r="C168" s="84"/>
    </row>
    <row r="169" spans="3:3" ht="15" customHeight="1" x14ac:dyDescent="0.25">
      <c r="C169" s="92"/>
    </row>
    <row r="170" spans="3:3" ht="15" customHeight="1" x14ac:dyDescent="0.25">
      <c r="C170" s="93"/>
    </row>
    <row r="171" spans="3:3" ht="15" customHeight="1" x14ac:dyDescent="0.25">
      <c r="C171" s="84"/>
    </row>
    <row r="172" spans="3:3" ht="15" customHeight="1" x14ac:dyDescent="0.25">
      <c r="C172" s="84"/>
    </row>
    <row r="173" spans="3:3" ht="15" customHeight="1" x14ac:dyDescent="0.25">
      <c r="C173" s="84"/>
    </row>
    <row r="174" spans="3:3" ht="15" customHeight="1" x14ac:dyDescent="0.25">
      <c r="C174" s="84"/>
    </row>
    <row r="175" spans="3:3" ht="15" customHeight="1" x14ac:dyDescent="0.25">
      <c r="C175" s="84"/>
    </row>
    <row r="176" spans="3:3" ht="15" customHeight="1" x14ac:dyDescent="0.25">
      <c r="C176" s="92"/>
    </row>
    <row r="177" spans="3:3" ht="15" customHeight="1" x14ac:dyDescent="0.25">
      <c r="C177" s="84"/>
    </row>
    <row r="178" spans="3:3" ht="15" customHeight="1" x14ac:dyDescent="0.25">
      <c r="C178" s="84"/>
    </row>
    <row r="179" spans="3:3" ht="15" customHeight="1" x14ac:dyDescent="0.25">
      <c r="C179" s="84"/>
    </row>
    <row r="180" spans="3:3" ht="15" customHeight="1" x14ac:dyDescent="0.25">
      <c r="C180" s="84"/>
    </row>
    <row r="181" spans="3:3" ht="15" customHeight="1" x14ac:dyDescent="0.25">
      <c r="C181" s="84"/>
    </row>
    <row r="182" spans="3:3" ht="15" customHeight="1" x14ac:dyDescent="0.25">
      <c r="C182" s="84"/>
    </row>
    <row r="183" spans="3:3" ht="15" customHeight="1" x14ac:dyDescent="0.25">
      <c r="C183" s="84"/>
    </row>
    <row r="184" spans="3:3" ht="15" customHeight="1" x14ac:dyDescent="0.25">
      <c r="C184" s="84"/>
    </row>
    <row r="185" spans="3:3" ht="15" customHeight="1" x14ac:dyDescent="0.25">
      <c r="C185" s="84"/>
    </row>
    <row r="186" spans="3:3" ht="15" customHeight="1" x14ac:dyDescent="0.25">
      <c r="C186" s="92"/>
    </row>
    <row r="187" spans="3:3" ht="15" customHeight="1" x14ac:dyDescent="0.25">
      <c r="C187" s="92"/>
    </row>
    <row r="188" spans="3:3" ht="15" customHeight="1" x14ac:dyDescent="0.25">
      <c r="C188" s="92"/>
    </row>
    <row r="189" spans="3:3" ht="15" customHeight="1" x14ac:dyDescent="0.25">
      <c r="C189" s="84"/>
    </row>
    <row r="190" spans="3:3" ht="15" customHeight="1" x14ac:dyDescent="0.25">
      <c r="C190" s="92"/>
    </row>
    <row r="191" spans="3:3" ht="15" customHeight="1" x14ac:dyDescent="0.25">
      <c r="C191" s="84"/>
    </row>
    <row r="192" spans="3:3" ht="15" customHeight="1" x14ac:dyDescent="0.25">
      <c r="C192" s="92"/>
    </row>
    <row r="193" spans="3:3" ht="15" customHeight="1" x14ac:dyDescent="0.25">
      <c r="C193" s="84"/>
    </row>
    <row r="194" spans="3:3" ht="15" customHeight="1" x14ac:dyDescent="0.25">
      <c r="C194" s="31"/>
    </row>
    <row r="198" spans="3:3" ht="15" customHeight="1" x14ac:dyDescent="0.25">
      <c r="C198" s="94"/>
    </row>
    <row r="199" spans="3:3" ht="15" customHeight="1" x14ac:dyDescent="0.25">
      <c r="C199" s="95"/>
    </row>
    <row r="200" spans="3:3" ht="15" customHeight="1" x14ac:dyDescent="0.25">
      <c r="C200" s="95"/>
    </row>
    <row r="201" spans="3:3" ht="15" customHeight="1" x14ac:dyDescent="0.25">
      <c r="C201" s="95"/>
    </row>
    <row r="202" spans="3:3" ht="15" customHeight="1" x14ac:dyDescent="0.25">
      <c r="C202" s="95"/>
    </row>
    <row r="203" spans="3:3" ht="15" customHeight="1" x14ac:dyDescent="0.25">
      <c r="C203" s="95"/>
    </row>
    <row r="204" spans="3:3" ht="15" customHeight="1" x14ac:dyDescent="0.25">
      <c r="C204" s="95"/>
    </row>
    <row r="205" spans="3:3" ht="15" customHeight="1" x14ac:dyDescent="0.25">
      <c r="C205" s="94"/>
    </row>
    <row r="206" spans="3:3" ht="15" customHeight="1" x14ac:dyDescent="0.25">
      <c r="C206" s="94"/>
    </row>
    <row r="207" spans="3:3" ht="15" customHeight="1" x14ac:dyDescent="0.25">
      <c r="C207" s="96"/>
    </row>
  </sheetData>
  <sheetProtection password="CAC4" sheet="1"/>
  <mergeCells count="11">
    <mergeCell ref="E107:F107"/>
    <mergeCell ref="G4:G5"/>
    <mergeCell ref="H4:H5"/>
    <mergeCell ref="I4:I5"/>
    <mergeCell ref="J4:J5"/>
    <mergeCell ref="K4:K5"/>
    <mergeCell ref="A4:A5"/>
    <mergeCell ref="B4:B5"/>
    <mergeCell ref="C4:C5"/>
    <mergeCell ref="D4:D5"/>
    <mergeCell ref="F4:F5"/>
  </mergeCells>
  <conditionalFormatting sqref="E7:I105">
    <cfRule type="expression" dxfId="9" priority="2">
      <formula>AND($E7="A")</formula>
    </cfRule>
    <cfRule type="expression" dxfId="8" priority="3">
      <formula>AND($E7="")</formula>
    </cfRule>
    <cfRule type="expression" priority="4">
      <formula>AND($E7="B")</formula>
    </cfRule>
  </conditionalFormatting>
  <pageMargins left="0.7" right="0.7" top="0.78749999999999998" bottom="0.78749999999999998"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188"/>
  <sheetViews>
    <sheetView zoomScale="110" zoomScaleNormal="110" workbookViewId="0">
      <pane ySplit="5" topLeftCell="A6" activePane="bottomLeft" state="frozen"/>
      <selection pane="bottomLeft" activeCell="A35" sqref="A35"/>
    </sheetView>
  </sheetViews>
  <sheetFormatPr baseColWidth="10" defaultColWidth="11.42578125" defaultRowHeight="15" x14ac:dyDescent="0.25"/>
  <cols>
    <col min="1" max="1" width="12.5703125" style="31" customWidth="1"/>
    <col min="2" max="2" width="101.140625" style="31" customWidth="1"/>
    <col min="3" max="3" width="16.28515625" style="70" customWidth="1"/>
    <col min="4" max="4" width="30.140625" style="71" customWidth="1"/>
    <col min="5" max="5" width="4.42578125" style="71" customWidth="1"/>
    <col min="6" max="6" width="3.7109375" style="31" customWidth="1"/>
    <col min="7" max="7" width="5.7109375" style="31" customWidth="1"/>
    <col min="8" max="8" width="3" style="31" customWidth="1"/>
    <col min="9" max="9" width="46.5703125" style="31" customWidth="1"/>
    <col min="10" max="11" width="11" style="31" customWidth="1"/>
    <col min="12" max="16384" width="11.42578125" style="31"/>
  </cols>
  <sheetData>
    <row r="1" spans="1:31" ht="15" customHeight="1" x14ac:dyDescent="0.25">
      <c r="C1" s="31"/>
      <c r="AE1" s="97">
        <f>I40</f>
        <v>0</v>
      </c>
    </row>
    <row r="3" spans="1:31" ht="20.25" customHeight="1" x14ac:dyDescent="0.3">
      <c r="A3" s="32" t="s">
        <v>621</v>
      </c>
      <c r="C3" s="33"/>
      <c r="D3" s="34"/>
      <c r="E3" s="34"/>
    </row>
    <row r="4" spans="1:31" ht="14.25" customHeight="1" x14ac:dyDescent="0.25">
      <c r="A4" s="9" t="s">
        <v>54</v>
      </c>
      <c r="B4" s="7" t="s">
        <v>55</v>
      </c>
      <c r="C4" s="7" t="s">
        <v>56</v>
      </c>
      <c r="D4" s="7" t="s">
        <v>417</v>
      </c>
      <c r="E4" s="37" t="s">
        <v>58</v>
      </c>
      <c r="F4" s="7" t="s">
        <v>29</v>
      </c>
      <c r="G4" s="9" t="s">
        <v>59</v>
      </c>
      <c r="H4" s="7" t="s">
        <v>41</v>
      </c>
      <c r="I4" s="6" t="s">
        <v>60</v>
      </c>
      <c r="J4" s="5" t="s">
        <v>61</v>
      </c>
      <c r="K4" s="5" t="s">
        <v>418</v>
      </c>
    </row>
    <row r="5" spans="1:31" ht="15" customHeight="1" x14ac:dyDescent="0.25">
      <c r="A5" s="9"/>
      <c r="B5" s="9"/>
      <c r="C5" s="9"/>
      <c r="D5" s="9"/>
      <c r="E5" s="38" t="s">
        <v>63</v>
      </c>
      <c r="F5" s="7"/>
      <c r="G5" s="7"/>
      <c r="H5" s="7"/>
      <c r="I5" s="7"/>
      <c r="J5" s="7"/>
      <c r="K5" s="7"/>
    </row>
    <row r="6" spans="1:31" ht="15" customHeight="1" x14ac:dyDescent="0.25">
      <c r="A6" s="54" t="s">
        <v>622</v>
      </c>
      <c r="B6" s="60" t="s">
        <v>623</v>
      </c>
      <c r="C6" s="72"/>
      <c r="D6" s="72"/>
      <c r="E6" s="72"/>
      <c r="F6" s="72"/>
      <c r="G6" s="72"/>
      <c r="H6" s="72"/>
      <c r="I6" s="72"/>
      <c r="J6" s="72"/>
      <c r="K6" s="72"/>
    </row>
    <row r="7" spans="1:31" ht="15" customHeight="1" x14ac:dyDescent="0.25">
      <c r="A7" s="98" t="s">
        <v>624</v>
      </c>
      <c r="B7" s="99" t="s">
        <v>625</v>
      </c>
      <c r="C7" s="44"/>
      <c r="D7" s="100"/>
      <c r="E7" s="101" t="s">
        <v>31</v>
      </c>
      <c r="F7" s="102"/>
      <c r="G7" s="103"/>
      <c r="H7" s="45"/>
      <c r="I7" s="78"/>
      <c r="J7" s="101"/>
      <c r="K7" s="101"/>
    </row>
    <row r="8" spans="1:31" ht="15" customHeight="1" x14ac:dyDescent="0.25">
      <c r="A8" s="104" t="s">
        <v>626</v>
      </c>
      <c r="B8" s="99" t="s">
        <v>627</v>
      </c>
      <c r="C8" s="44"/>
      <c r="D8" s="100"/>
      <c r="E8" s="101" t="s">
        <v>31</v>
      </c>
      <c r="F8" s="102"/>
      <c r="G8" s="103"/>
      <c r="H8" s="45"/>
      <c r="I8" s="78"/>
      <c r="J8" s="101"/>
      <c r="K8" s="101"/>
    </row>
    <row r="9" spans="1:31" ht="22.5" customHeight="1" x14ac:dyDescent="0.25">
      <c r="A9" s="104" t="s">
        <v>628</v>
      </c>
      <c r="B9" s="99" t="s">
        <v>629</v>
      </c>
      <c r="C9" s="44"/>
      <c r="D9" s="44"/>
      <c r="E9" s="101" t="s">
        <v>35</v>
      </c>
      <c r="F9" s="102">
        <v>30</v>
      </c>
      <c r="G9" s="105"/>
      <c r="H9" s="45">
        <f>F9*G9</f>
        <v>0</v>
      </c>
      <c r="I9" s="78" t="s">
        <v>206</v>
      </c>
      <c r="J9" s="101"/>
      <c r="K9" s="101"/>
    </row>
    <row r="10" spans="1:31" ht="22.5" customHeight="1" x14ac:dyDescent="0.25">
      <c r="A10" s="104" t="s">
        <v>630</v>
      </c>
      <c r="B10" s="99" t="s">
        <v>631</v>
      </c>
      <c r="C10" s="44"/>
      <c r="D10" s="44"/>
      <c r="E10" s="101" t="s">
        <v>35</v>
      </c>
      <c r="F10" s="102">
        <v>20</v>
      </c>
      <c r="G10" s="105"/>
      <c r="H10" s="45">
        <f>F10*G10</f>
        <v>0</v>
      </c>
      <c r="I10" s="78" t="s">
        <v>206</v>
      </c>
      <c r="J10" s="101"/>
      <c r="K10" s="101"/>
    </row>
    <row r="11" spans="1:31" ht="22.5" customHeight="1" x14ac:dyDescent="0.25">
      <c r="A11" s="104" t="s">
        <v>632</v>
      </c>
      <c r="B11" s="78" t="s">
        <v>633</v>
      </c>
      <c r="C11" s="44"/>
      <c r="D11" s="100"/>
      <c r="E11" s="101" t="s">
        <v>31</v>
      </c>
      <c r="F11" s="102"/>
      <c r="G11" s="103"/>
      <c r="H11" s="45"/>
      <c r="I11" s="78"/>
      <c r="J11" s="101"/>
      <c r="K11" s="101" t="s">
        <v>73</v>
      </c>
    </row>
    <row r="12" spans="1:31" ht="15" customHeight="1" x14ac:dyDescent="0.25">
      <c r="A12" s="104" t="s">
        <v>634</v>
      </c>
      <c r="B12" s="78" t="s">
        <v>635</v>
      </c>
      <c r="C12" s="44"/>
      <c r="D12" s="100"/>
      <c r="E12" s="101" t="s">
        <v>31</v>
      </c>
      <c r="F12" s="102"/>
      <c r="G12" s="103"/>
      <c r="H12" s="45"/>
      <c r="I12" s="78"/>
      <c r="J12" s="101"/>
      <c r="K12" s="101"/>
    </row>
    <row r="13" spans="1:31" ht="15" customHeight="1" x14ac:dyDescent="0.25">
      <c r="A13" s="104" t="s">
        <v>636</v>
      </c>
      <c r="B13" s="78" t="s">
        <v>637</v>
      </c>
      <c r="C13" s="44"/>
      <c r="D13" s="100"/>
      <c r="E13" s="101" t="s">
        <v>31</v>
      </c>
      <c r="F13" s="102"/>
      <c r="G13" s="103"/>
      <c r="H13" s="45"/>
      <c r="I13" s="78"/>
      <c r="J13" s="101"/>
      <c r="K13" s="101"/>
    </row>
    <row r="14" spans="1:31" ht="15" customHeight="1" x14ac:dyDescent="0.25">
      <c r="A14" s="104" t="s">
        <v>638</v>
      </c>
      <c r="B14" s="78" t="s">
        <v>639</v>
      </c>
      <c r="C14" s="100"/>
      <c r="D14" s="100"/>
      <c r="E14" s="101" t="s">
        <v>31</v>
      </c>
      <c r="F14" s="102"/>
      <c r="G14" s="103"/>
      <c r="H14" s="45"/>
      <c r="I14" s="78"/>
      <c r="J14" s="101"/>
      <c r="K14" s="101"/>
    </row>
    <row r="15" spans="1:31" ht="15" customHeight="1" x14ac:dyDescent="0.25">
      <c r="A15" s="104" t="s">
        <v>640</v>
      </c>
      <c r="B15" s="78" t="s">
        <v>641</v>
      </c>
      <c r="C15" s="100"/>
      <c r="D15" s="100"/>
      <c r="E15" s="101" t="s">
        <v>31</v>
      </c>
      <c r="F15" s="102"/>
      <c r="G15" s="103"/>
      <c r="H15" s="45"/>
      <c r="I15" s="78"/>
      <c r="J15" s="101"/>
      <c r="K15" s="101"/>
    </row>
    <row r="16" spans="1:31" ht="15" customHeight="1" x14ac:dyDescent="0.25">
      <c r="A16" s="104" t="s">
        <v>642</v>
      </c>
      <c r="B16" s="78" t="s">
        <v>643</v>
      </c>
      <c r="C16" s="100"/>
      <c r="D16" s="100"/>
      <c r="E16" s="101" t="s">
        <v>31</v>
      </c>
      <c r="F16" s="102"/>
      <c r="G16" s="103"/>
      <c r="H16" s="45"/>
      <c r="I16" s="78"/>
      <c r="J16" s="101"/>
      <c r="K16" s="101"/>
    </row>
    <row r="17" spans="1:11" ht="15" customHeight="1" x14ac:dyDescent="0.25">
      <c r="A17" s="104" t="s">
        <v>644</v>
      </c>
      <c r="B17" s="78" t="s">
        <v>645</v>
      </c>
      <c r="C17" s="100"/>
      <c r="D17" s="100"/>
      <c r="E17" s="101" t="s">
        <v>31</v>
      </c>
      <c r="F17" s="102"/>
      <c r="G17" s="103"/>
      <c r="H17" s="45"/>
      <c r="I17" s="78"/>
      <c r="J17" s="101"/>
      <c r="K17" s="101"/>
    </row>
    <row r="18" spans="1:11" ht="22.5" customHeight="1" x14ac:dyDescent="0.25">
      <c r="A18" s="104" t="s">
        <v>646</v>
      </c>
      <c r="B18" s="78" t="s">
        <v>647</v>
      </c>
      <c r="C18" s="100"/>
      <c r="D18" s="100"/>
      <c r="E18" s="101" t="s">
        <v>35</v>
      </c>
      <c r="F18" s="102">
        <v>20</v>
      </c>
      <c r="G18" s="103"/>
      <c r="H18" s="45">
        <f>F18*G18</f>
        <v>0</v>
      </c>
      <c r="I18" s="78" t="s">
        <v>206</v>
      </c>
      <c r="J18" s="101"/>
      <c r="K18" s="101"/>
    </row>
    <row r="19" spans="1:11" ht="22.5" customHeight="1" x14ac:dyDescent="0.25">
      <c r="A19" s="104" t="s">
        <v>648</v>
      </c>
      <c r="B19" s="78" t="s">
        <v>649</v>
      </c>
      <c r="C19" s="100"/>
      <c r="D19" s="100"/>
      <c r="E19" s="101" t="s">
        <v>35</v>
      </c>
      <c r="F19" s="102">
        <v>20</v>
      </c>
      <c r="G19" s="103"/>
      <c r="H19" s="45">
        <f>F19*G19</f>
        <v>0</v>
      </c>
      <c r="I19" s="78" t="s">
        <v>206</v>
      </c>
      <c r="J19" s="101"/>
      <c r="K19" s="101"/>
    </row>
    <row r="20" spans="1:11" ht="22.5" customHeight="1" x14ac:dyDescent="0.25">
      <c r="A20" s="104" t="s">
        <v>650</v>
      </c>
      <c r="B20" s="78" t="s">
        <v>651</v>
      </c>
      <c r="C20" s="100"/>
      <c r="D20" s="100"/>
      <c r="E20" s="101" t="s">
        <v>31</v>
      </c>
      <c r="F20" s="102"/>
      <c r="G20" s="103"/>
      <c r="H20" s="45"/>
      <c r="I20" s="78"/>
      <c r="J20" s="101"/>
      <c r="K20" s="101"/>
    </row>
    <row r="21" spans="1:11" ht="22.5" customHeight="1" x14ac:dyDescent="0.25">
      <c r="A21" s="104" t="s">
        <v>652</v>
      </c>
      <c r="B21" s="78" t="s">
        <v>653</v>
      </c>
      <c r="C21" s="100"/>
      <c r="D21" s="100"/>
      <c r="E21" s="101" t="s">
        <v>31</v>
      </c>
      <c r="F21" s="102"/>
      <c r="G21" s="103"/>
      <c r="H21" s="45"/>
      <c r="I21" s="78"/>
      <c r="J21" s="101"/>
      <c r="K21" s="101" t="s">
        <v>73</v>
      </c>
    </row>
    <row r="22" spans="1:11" ht="22.5" customHeight="1" x14ac:dyDescent="0.25">
      <c r="A22" s="104" t="s">
        <v>654</v>
      </c>
      <c r="B22" s="78" t="s">
        <v>655</v>
      </c>
      <c r="C22" s="100"/>
      <c r="D22" s="100"/>
      <c r="E22" s="101" t="s">
        <v>35</v>
      </c>
      <c r="F22" s="102">
        <v>20</v>
      </c>
      <c r="G22" s="103"/>
      <c r="H22" s="45">
        <f>F22*G22</f>
        <v>0</v>
      </c>
      <c r="I22" s="78" t="s">
        <v>206</v>
      </c>
      <c r="J22" s="101"/>
      <c r="K22" s="101"/>
    </row>
    <row r="23" spans="1:11" ht="22.5" customHeight="1" x14ac:dyDescent="0.25">
      <c r="A23" s="104" t="s">
        <v>656</v>
      </c>
      <c r="B23" s="78" t="s">
        <v>657</v>
      </c>
      <c r="C23" s="100"/>
      <c r="D23" s="100"/>
      <c r="E23" s="101" t="s">
        <v>31</v>
      </c>
      <c r="F23" s="102"/>
      <c r="G23" s="103"/>
      <c r="H23" s="45"/>
      <c r="I23" s="78"/>
      <c r="J23" s="101"/>
      <c r="K23" s="101"/>
    </row>
    <row r="24" spans="1:11" ht="22.5" customHeight="1" x14ac:dyDescent="0.25">
      <c r="A24" s="104" t="s">
        <v>658</v>
      </c>
      <c r="B24" s="78" t="s">
        <v>659</v>
      </c>
      <c r="C24" s="100"/>
      <c r="D24" s="100"/>
      <c r="E24" s="101" t="s">
        <v>31</v>
      </c>
      <c r="F24" s="102"/>
      <c r="G24" s="103"/>
      <c r="H24" s="45"/>
      <c r="I24" s="78"/>
      <c r="J24" s="101"/>
      <c r="K24" s="101"/>
    </row>
    <row r="25" spans="1:11" ht="15" customHeight="1" x14ac:dyDescent="0.25">
      <c r="A25" s="104" t="s">
        <v>660</v>
      </c>
      <c r="B25" s="78" t="s">
        <v>661</v>
      </c>
      <c r="C25" s="100"/>
      <c r="D25" s="100"/>
      <c r="E25" s="101" t="s">
        <v>31</v>
      </c>
      <c r="F25" s="102"/>
      <c r="G25" s="103"/>
      <c r="H25" s="45"/>
      <c r="I25" s="78"/>
      <c r="J25" s="101"/>
      <c r="K25" s="101"/>
    </row>
    <row r="26" spans="1:11" ht="22.5" customHeight="1" x14ac:dyDescent="0.25">
      <c r="A26" s="104" t="s">
        <v>662</v>
      </c>
      <c r="B26" s="78" t="s">
        <v>663</v>
      </c>
      <c r="C26" s="100"/>
      <c r="D26" s="100"/>
      <c r="E26" s="101" t="s">
        <v>35</v>
      </c>
      <c r="F26" s="102">
        <v>50</v>
      </c>
      <c r="G26" s="103"/>
      <c r="H26" s="45">
        <f>F26*G26</f>
        <v>0</v>
      </c>
      <c r="I26" s="78" t="s">
        <v>206</v>
      </c>
      <c r="J26" s="101" t="s">
        <v>73</v>
      </c>
      <c r="K26" s="101"/>
    </row>
    <row r="27" spans="1:11" ht="22.5" customHeight="1" x14ac:dyDescent="0.25">
      <c r="A27" s="104" t="s">
        <v>664</v>
      </c>
      <c r="B27" s="78" t="s">
        <v>665</v>
      </c>
      <c r="C27" s="100"/>
      <c r="D27" s="100"/>
      <c r="E27" s="101" t="s">
        <v>31</v>
      </c>
      <c r="F27" s="102"/>
      <c r="G27" s="103"/>
      <c r="H27" s="45"/>
      <c r="I27" s="78"/>
      <c r="J27" s="101"/>
      <c r="K27" s="101"/>
    </row>
    <row r="28" spans="1:11" ht="15" customHeight="1" x14ac:dyDescent="0.25">
      <c r="A28" s="104" t="s">
        <v>666</v>
      </c>
      <c r="B28" s="78" t="s">
        <v>667</v>
      </c>
      <c r="C28" s="100"/>
      <c r="D28" s="100"/>
      <c r="E28" s="101" t="s">
        <v>31</v>
      </c>
      <c r="F28" s="102"/>
      <c r="G28" s="103"/>
      <c r="H28" s="45"/>
      <c r="I28" s="78"/>
      <c r="J28" s="101"/>
      <c r="K28" s="101"/>
    </row>
    <row r="29" spans="1:11" ht="15" customHeight="1" x14ac:dyDescent="0.25">
      <c r="A29" s="104" t="s">
        <v>668</v>
      </c>
      <c r="B29" s="78" t="s">
        <v>669</v>
      </c>
      <c r="C29" s="100"/>
      <c r="D29" s="100"/>
      <c r="E29" s="101" t="s">
        <v>31</v>
      </c>
      <c r="F29" s="102"/>
      <c r="G29" s="103"/>
      <c r="H29" s="45"/>
      <c r="I29" s="78"/>
      <c r="J29" s="101"/>
      <c r="K29" s="101"/>
    </row>
    <row r="30" spans="1:11" ht="15" customHeight="1" x14ac:dyDescent="0.25">
      <c r="A30" s="104" t="s">
        <v>670</v>
      </c>
      <c r="B30" s="78" t="s">
        <v>671</v>
      </c>
      <c r="C30" s="100"/>
      <c r="D30" s="100"/>
      <c r="E30" s="101" t="s">
        <v>31</v>
      </c>
      <c r="F30" s="102"/>
      <c r="G30" s="103"/>
      <c r="H30" s="45"/>
      <c r="I30" s="78"/>
      <c r="J30" s="101"/>
      <c r="K30" s="101"/>
    </row>
    <row r="31" spans="1:11" ht="15" customHeight="1" x14ac:dyDescent="0.25">
      <c r="A31" s="54" t="s">
        <v>672</v>
      </c>
      <c r="B31" s="60" t="s">
        <v>673</v>
      </c>
      <c r="C31" s="55"/>
      <c r="D31" s="106"/>
      <c r="E31" s="101"/>
      <c r="F31" s="107"/>
      <c r="G31" s="108"/>
      <c r="H31" s="45"/>
      <c r="I31" s="109"/>
      <c r="J31" s="106"/>
      <c r="K31" s="106"/>
    </row>
    <row r="32" spans="1:11" ht="33.75" customHeight="1" x14ac:dyDescent="0.25">
      <c r="A32" s="104" t="s">
        <v>674</v>
      </c>
      <c r="B32" s="78" t="s">
        <v>675</v>
      </c>
      <c r="C32" s="52"/>
      <c r="D32" s="100"/>
      <c r="E32" s="101" t="s">
        <v>35</v>
      </c>
      <c r="F32" s="103">
        <v>200</v>
      </c>
      <c r="G32" s="103"/>
      <c r="H32" s="45">
        <f>F32*G32</f>
        <v>0</v>
      </c>
      <c r="I32" s="78" t="s">
        <v>206</v>
      </c>
      <c r="J32" s="101"/>
      <c r="K32" s="101" t="s">
        <v>73</v>
      </c>
    </row>
    <row r="33" spans="1:11" ht="22.5" customHeight="1" x14ac:dyDescent="0.25">
      <c r="A33" s="104" t="s">
        <v>676</v>
      </c>
      <c r="B33" s="78" t="s">
        <v>677</v>
      </c>
      <c r="C33" s="52"/>
      <c r="D33" s="100"/>
      <c r="E33" s="101" t="s">
        <v>35</v>
      </c>
      <c r="F33" s="103">
        <v>200</v>
      </c>
      <c r="G33" s="103"/>
      <c r="H33" s="45">
        <f>F33*G33</f>
        <v>0</v>
      </c>
      <c r="I33" s="78" t="s">
        <v>206</v>
      </c>
      <c r="J33" s="101"/>
      <c r="K33" s="101" t="s">
        <v>73</v>
      </c>
    </row>
    <row r="34" spans="1:11" ht="33.75" customHeight="1" x14ac:dyDescent="0.25">
      <c r="A34" s="104" t="s">
        <v>678</v>
      </c>
      <c r="B34" s="78" t="s">
        <v>679</v>
      </c>
      <c r="C34" s="52"/>
      <c r="D34" s="100"/>
      <c r="E34" s="101" t="s">
        <v>35</v>
      </c>
      <c r="F34" s="103">
        <v>200</v>
      </c>
      <c r="G34" s="103"/>
      <c r="H34" s="45">
        <f>F34*G34</f>
        <v>0</v>
      </c>
      <c r="I34" s="78" t="s">
        <v>206</v>
      </c>
      <c r="J34" s="101"/>
      <c r="K34" s="101" t="s">
        <v>73</v>
      </c>
    </row>
    <row r="35" spans="1:11" ht="33.75" customHeight="1" x14ac:dyDescent="0.25">
      <c r="A35" s="104" t="s">
        <v>680</v>
      </c>
      <c r="B35" s="78" t="s">
        <v>681</v>
      </c>
      <c r="C35" s="52"/>
      <c r="D35" s="100"/>
      <c r="E35" s="101"/>
      <c r="F35" s="103"/>
      <c r="G35" s="103"/>
      <c r="H35" s="45"/>
      <c r="I35" s="78"/>
      <c r="J35" s="101"/>
      <c r="K35" s="101"/>
    </row>
    <row r="36" spans="1:11" ht="22.5" customHeight="1" x14ac:dyDescent="0.25">
      <c r="A36" s="104" t="s">
        <v>682</v>
      </c>
      <c r="B36" s="78" t="s">
        <v>683</v>
      </c>
      <c r="C36" s="52"/>
      <c r="D36" s="100"/>
      <c r="E36" s="101" t="s">
        <v>35</v>
      </c>
      <c r="F36" s="103">
        <v>200</v>
      </c>
      <c r="G36" s="103"/>
      <c r="H36" s="45">
        <f>F36*G36</f>
        <v>0</v>
      </c>
      <c r="I36" s="78" t="s">
        <v>206</v>
      </c>
      <c r="J36" s="101"/>
      <c r="K36" s="101" t="s">
        <v>73</v>
      </c>
    </row>
    <row r="37" spans="1:11" ht="26.25" customHeight="1" x14ac:dyDescent="0.25">
      <c r="A37" s="104" t="s">
        <v>684</v>
      </c>
      <c r="B37" s="78" t="s">
        <v>685</v>
      </c>
      <c r="C37" s="52"/>
      <c r="D37" s="100"/>
      <c r="E37" s="101" t="s">
        <v>35</v>
      </c>
      <c r="F37" s="103">
        <v>200</v>
      </c>
      <c r="G37" s="103"/>
      <c r="H37" s="45">
        <f>F37*G37</f>
        <v>0</v>
      </c>
      <c r="I37" s="78" t="s">
        <v>206</v>
      </c>
      <c r="J37" s="101"/>
      <c r="K37" s="101" t="s">
        <v>73</v>
      </c>
    </row>
    <row r="38" spans="1:11" ht="15" customHeight="1" x14ac:dyDescent="0.25">
      <c r="A38" s="104" t="s">
        <v>686</v>
      </c>
      <c r="B38" s="78" t="s">
        <v>687</v>
      </c>
      <c r="C38" s="52"/>
      <c r="D38" s="100"/>
      <c r="E38" s="101" t="s">
        <v>31</v>
      </c>
      <c r="F38" s="103"/>
      <c r="G38" s="103"/>
      <c r="H38" s="45"/>
      <c r="I38" s="78"/>
      <c r="J38" s="101"/>
      <c r="K38" s="101" t="s">
        <v>73</v>
      </c>
    </row>
    <row r="39" spans="1:11" ht="15.75" customHeight="1" x14ac:dyDescent="0.25">
      <c r="C39" s="83"/>
    </row>
    <row r="40" spans="1:11" ht="15.75" customHeight="1" x14ac:dyDescent="0.25">
      <c r="C40" s="84"/>
      <c r="G40" s="2" t="s">
        <v>414</v>
      </c>
      <c r="H40" s="2"/>
      <c r="I40" s="110">
        <f>SUM(H7:H38)</f>
        <v>0</v>
      </c>
    </row>
    <row r="41" spans="1:11" ht="15" customHeight="1" x14ac:dyDescent="0.25">
      <c r="A41" s="87" t="s">
        <v>415</v>
      </c>
      <c r="B41" s="88"/>
      <c r="C41" s="84"/>
    </row>
    <row r="42" spans="1:11" ht="15" customHeight="1" x14ac:dyDescent="0.25">
      <c r="A42" s="89" t="s">
        <v>31</v>
      </c>
      <c r="B42" s="90" t="s">
        <v>32</v>
      </c>
      <c r="C42" s="84"/>
    </row>
    <row r="43" spans="1:11" ht="15" customHeight="1" x14ac:dyDescent="0.25">
      <c r="A43" s="89" t="s">
        <v>35</v>
      </c>
      <c r="B43" s="90" t="s">
        <v>36</v>
      </c>
      <c r="C43" s="111"/>
    </row>
    <row r="44" spans="1:11" ht="15" customHeight="1" x14ac:dyDescent="0.25">
      <c r="A44" s="89" t="s">
        <v>39</v>
      </c>
      <c r="B44" s="90" t="s">
        <v>40</v>
      </c>
      <c r="C44" s="84"/>
    </row>
    <row r="45" spans="1:11" ht="15" customHeight="1" x14ac:dyDescent="0.25">
      <c r="A45" s="89" t="s">
        <v>29</v>
      </c>
      <c r="B45" s="90" t="s">
        <v>30</v>
      </c>
      <c r="C45" s="84"/>
    </row>
    <row r="46" spans="1:11" ht="15" customHeight="1" x14ac:dyDescent="0.25">
      <c r="A46" s="89" t="s">
        <v>33</v>
      </c>
      <c r="B46" s="90" t="s">
        <v>34</v>
      </c>
      <c r="C46" s="84"/>
    </row>
    <row r="47" spans="1:11" ht="15" customHeight="1" x14ac:dyDescent="0.25">
      <c r="A47" s="89" t="s">
        <v>41</v>
      </c>
      <c r="B47" s="90" t="s">
        <v>42</v>
      </c>
      <c r="C47" s="111"/>
    </row>
    <row r="48" spans="1:11" ht="15" customHeight="1" x14ac:dyDescent="0.25">
      <c r="A48" s="89" t="s">
        <v>37</v>
      </c>
      <c r="B48" s="88" t="s">
        <v>38</v>
      </c>
      <c r="C48" s="84"/>
    </row>
    <row r="49" spans="3:3" ht="15" customHeight="1" x14ac:dyDescent="0.25">
      <c r="C49" s="84"/>
    </row>
    <row r="50" spans="3:3" ht="15" customHeight="1" x14ac:dyDescent="0.25">
      <c r="C50" s="93"/>
    </row>
    <row r="51" spans="3:3" ht="15" customHeight="1" x14ac:dyDescent="0.25">
      <c r="C51" s="84"/>
    </row>
    <row r="52" spans="3:3" ht="15" customHeight="1" x14ac:dyDescent="0.25">
      <c r="C52" s="84"/>
    </row>
    <row r="53" spans="3:3" ht="15.75" customHeight="1" x14ac:dyDescent="0.25">
      <c r="C53" s="91"/>
    </row>
    <row r="54" spans="3:3" ht="15" customHeight="1" x14ac:dyDescent="0.25">
      <c r="C54" s="84"/>
    </row>
    <row r="55" spans="3:3" ht="15" customHeight="1" x14ac:dyDescent="0.25">
      <c r="C55" s="92"/>
    </row>
    <row r="56" spans="3:3" ht="15" customHeight="1" x14ac:dyDescent="0.25">
      <c r="C56" s="93"/>
    </row>
    <row r="57" spans="3:3" ht="15" customHeight="1" x14ac:dyDescent="0.25">
      <c r="C57" s="84"/>
    </row>
    <row r="58" spans="3:3" ht="15" customHeight="1" x14ac:dyDescent="0.25">
      <c r="C58" s="84"/>
    </row>
    <row r="59" spans="3:3" ht="15" customHeight="1" x14ac:dyDescent="0.25">
      <c r="C59" s="92"/>
    </row>
    <row r="60" spans="3:3" ht="15" customHeight="1" x14ac:dyDescent="0.25">
      <c r="C60" s="93"/>
    </row>
    <row r="61" spans="3:3" ht="15" customHeight="1" x14ac:dyDescent="0.25">
      <c r="C61" s="92"/>
    </row>
    <row r="62" spans="3:3" ht="15" customHeight="1" x14ac:dyDescent="0.25">
      <c r="C62" s="84"/>
    </row>
    <row r="63" spans="3:3" ht="15" customHeight="1" x14ac:dyDescent="0.25">
      <c r="C63" s="93"/>
    </row>
    <row r="64" spans="3:3" ht="15" customHeight="1" x14ac:dyDescent="0.25">
      <c r="C64" s="93"/>
    </row>
    <row r="65" spans="3:3" ht="15" customHeight="1" x14ac:dyDescent="0.25">
      <c r="C65" s="84"/>
    </row>
    <row r="66" spans="3:3" ht="15" customHeight="1" x14ac:dyDescent="0.25">
      <c r="C66" s="84"/>
    </row>
    <row r="67" spans="3:3" ht="15" customHeight="1" x14ac:dyDescent="0.25">
      <c r="C67" s="92"/>
    </row>
    <row r="68" spans="3:3" ht="15" customHeight="1" x14ac:dyDescent="0.25">
      <c r="C68" s="84"/>
    </row>
    <row r="69" spans="3:3" ht="15" customHeight="1" x14ac:dyDescent="0.25">
      <c r="C69" s="92"/>
    </row>
    <row r="70" spans="3:3" ht="15" customHeight="1" x14ac:dyDescent="0.25">
      <c r="C70" s="84"/>
    </row>
    <row r="71" spans="3:3" ht="15" customHeight="1" x14ac:dyDescent="0.25">
      <c r="C71" s="84"/>
    </row>
    <row r="72" spans="3:3" ht="15.75" customHeight="1" x14ac:dyDescent="0.25">
      <c r="C72" s="91"/>
    </row>
    <row r="73" spans="3:3" ht="15" customHeight="1" x14ac:dyDescent="0.25">
      <c r="C73" s="84"/>
    </row>
    <row r="74" spans="3:3" ht="15" customHeight="1" x14ac:dyDescent="0.25">
      <c r="C74" s="92"/>
    </row>
    <row r="75" spans="3:3" ht="15" customHeight="1" x14ac:dyDescent="0.25">
      <c r="C75" s="84"/>
    </row>
    <row r="76" spans="3:3" ht="15" customHeight="1" x14ac:dyDescent="0.25">
      <c r="C76" s="84"/>
    </row>
    <row r="77" spans="3:3" ht="15" customHeight="1" x14ac:dyDescent="0.25">
      <c r="C77" s="84"/>
    </row>
    <row r="78" spans="3:3" ht="15" customHeight="1" x14ac:dyDescent="0.25">
      <c r="C78" s="92"/>
    </row>
    <row r="79" spans="3:3" ht="15" customHeight="1" x14ac:dyDescent="0.25">
      <c r="C79" s="84"/>
    </row>
    <row r="80" spans="3:3" ht="15" customHeight="1" x14ac:dyDescent="0.25">
      <c r="C80" s="92"/>
    </row>
    <row r="81" spans="3:3" ht="15" customHeight="1" x14ac:dyDescent="0.25">
      <c r="C81" s="84"/>
    </row>
    <row r="82" spans="3:3" ht="15" customHeight="1" x14ac:dyDescent="0.25">
      <c r="C82" s="84"/>
    </row>
    <row r="83" spans="3:3" ht="15" customHeight="1" x14ac:dyDescent="0.25">
      <c r="C83" s="84"/>
    </row>
    <row r="84" spans="3:3" ht="15" customHeight="1" x14ac:dyDescent="0.25">
      <c r="C84" s="84"/>
    </row>
    <row r="85" spans="3:3" ht="15" customHeight="1" x14ac:dyDescent="0.25">
      <c r="C85" s="84"/>
    </row>
    <row r="86" spans="3:3" ht="15" customHeight="1" x14ac:dyDescent="0.25">
      <c r="C86" s="92"/>
    </row>
    <row r="87" spans="3:3" ht="15" customHeight="1" x14ac:dyDescent="0.25">
      <c r="C87" s="84"/>
    </row>
    <row r="88" spans="3:3" ht="15" customHeight="1" x14ac:dyDescent="0.25">
      <c r="C88" s="84"/>
    </row>
    <row r="89" spans="3:3" ht="15" customHeight="1" x14ac:dyDescent="0.25">
      <c r="C89" s="84"/>
    </row>
    <row r="90" spans="3:3" ht="15" customHeight="1" x14ac:dyDescent="0.25">
      <c r="C90" s="84"/>
    </row>
    <row r="91" spans="3:3" ht="15.75" customHeight="1" x14ac:dyDescent="0.25">
      <c r="C91" s="91"/>
    </row>
    <row r="92" spans="3:3" ht="15" customHeight="1" x14ac:dyDescent="0.25">
      <c r="C92" s="84"/>
    </row>
    <row r="93" spans="3:3" ht="15" customHeight="1" x14ac:dyDescent="0.25">
      <c r="C93" s="92"/>
    </row>
    <row r="94" spans="3:3" ht="15" customHeight="1" x14ac:dyDescent="0.25">
      <c r="C94" s="84"/>
    </row>
    <row r="95" spans="3:3" ht="15" customHeight="1" x14ac:dyDescent="0.25">
      <c r="C95" s="84"/>
    </row>
    <row r="96" spans="3:3" ht="15" customHeight="1" x14ac:dyDescent="0.25">
      <c r="C96" s="84"/>
    </row>
    <row r="97" spans="3:3" ht="15" customHeight="1" x14ac:dyDescent="0.25">
      <c r="C97" s="84"/>
    </row>
    <row r="98" spans="3:3" ht="15" customHeight="1" x14ac:dyDescent="0.25">
      <c r="C98" s="84"/>
    </row>
    <row r="99" spans="3:3" ht="15" customHeight="1" x14ac:dyDescent="0.25">
      <c r="C99" s="84"/>
    </row>
    <row r="100" spans="3:3" ht="15" customHeight="1" x14ac:dyDescent="0.25">
      <c r="C100" s="92"/>
    </row>
    <row r="101" spans="3:3" ht="15" customHeight="1" x14ac:dyDescent="0.25">
      <c r="C101" s="84"/>
    </row>
    <row r="102" spans="3:3" ht="15" customHeight="1" x14ac:dyDescent="0.25">
      <c r="C102" s="84"/>
    </row>
    <row r="103" spans="3:3" ht="15" customHeight="1" x14ac:dyDescent="0.25">
      <c r="C103" s="84"/>
    </row>
    <row r="104" spans="3:3" ht="15" customHeight="1" x14ac:dyDescent="0.25">
      <c r="C104" s="84"/>
    </row>
    <row r="105" spans="3:3" ht="15" customHeight="1" x14ac:dyDescent="0.25">
      <c r="C105" s="92"/>
    </row>
    <row r="106" spans="3:3" ht="15" customHeight="1" x14ac:dyDescent="0.25">
      <c r="C106" s="84"/>
    </row>
    <row r="107" spans="3:3" ht="15" customHeight="1" x14ac:dyDescent="0.25">
      <c r="C107" s="84"/>
    </row>
    <row r="108" spans="3:3" ht="15" customHeight="1" x14ac:dyDescent="0.25">
      <c r="C108" s="92"/>
    </row>
    <row r="109" spans="3:3" ht="15" customHeight="1" x14ac:dyDescent="0.25">
      <c r="C109" s="93"/>
    </row>
    <row r="110" spans="3:3" ht="15" customHeight="1" x14ac:dyDescent="0.25">
      <c r="C110" s="84"/>
    </row>
    <row r="111" spans="3:3" ht="15" customHeight="1" x14ac:dyDescent="0.25">
      <c r="C111" s="92"/>
    </row>
    <row r="112" spans="3:3" ht="15" customHeight="1" x14ac:dyDescent="0.25">
      <c r="C112" s="84"/>
    </row>
    <row r="113" spans="3:3" ht="15" customHeight="1" x14ac:dyDescent="0.25">
      <c r="C113" s="84"/>
    </row>
    <row r="114" spans="3:3" ht="15" customHeight="1" x14ac:dyDescent="0.25">
      <c r="C114" s="84"/>
    </row>
    <row r="115" spans="3:3" ht="15" customHeight="1" x14ac:dyDescent="0.25">
      <c r="C115" s="84"/>
    </row>
    <row r="116" spans="3:3" ht="15" customHeight="1" x14ac:dyDescent="0.25">
      <c r="C116" s="84"/>
    </row>
    <row r="117" spans="3:3" ht="15" customHeight="1" x14ac:dyDescent="0.25">
      <c r="C117" s="84"/>
    </row>
    <row r="118" spans="3:3" ht="15" customHeight="1" x14ac:dyDescent="0.25">
      <c r="C118" s="84"/>
    </row>
    <row r="119" spans="3:3" ht="15" customHeight="1" x14ac:dyDescent="0.25">
      <c r="C119" s="84"/>
    </row>
    <row r="120" spans="3:3" ht="15" customHeight="1" x14ac:dyDescent="0.25">
      <c r="C120" s="84"/>
    </row>
    <row r="121" spans="3:3" ht="15" customHeight="1" x14ac:dyDescent="0.25">
      <c r="C121" s="92"/>
    </row>
    <row r="122" spans="3:3" ht="15" customHeight="1" x14ac:dyDescent="0.25">
      <c r="C122" s="84"/>
    </row>
    <row r="123" spans="3:3" ht="15" customHeight="1" x14ac:dyDescent="0.25">
      <c r="C123" s="92"/>
    </row>
    <row r="124" spans="3:3" ht="15" customHeight="1" x14ac:dyDescent="0.25">
      <c r="C124" s="84"/>
    </row>
    <row r="125" spans="3:3" ht="15" customHeight="1" x14ac:dyDescent="0.25">
      <c r="C125" s="92"/>
    </row>
    <row r="126" spans="3:3" ht="15" customHeight="1" x14ac:dyDescent="0.25">
      <c r="C126" s="84"/>
    </row>
    <row r="127" spans="3:3" ht="15" customHeight="1" x14ac:dyDescent="0.25">
      <c r="C127" s="92"/>
    </row>
    <row r="128" spans="3:3" ht="15" customHeight="1" x14ac:dyDescent="0.25">
      <c r="C128" s="84"/>
    </row>
    <row r="129" spans="3:3" ht="15" customHeight="1" x14ac:dyDescent="0.25">
      <c r="C129" s="84"/>
    </row>
    <row r="130" spans="3:3" ht="15" customHeight="1" x14ac:dyDescent="0.25">
      <c r="C130" s="84"/>
    </row>
    <row r="131" spans="3:3" ht="15" customHeight="1" x14ac:dyDescent="0.25">
      <c r="C131" s="84"/>
    </row>
    <row r="132" spans="3:3" ht="15.75" customHeight="1" x14ac:dyDescent="0.25">
      <c r="C132" s="91"/>
    </row>
    <row r="133" spans="3:3" ht="15" customHeight="1" x14ac:dyDescent="0.25">
      <c r="C133" s="84"/>
    </row>
    <row r="134" spans="3:3" ht="15" customHeight="1" x14ac:dyDescent="0.25">
      <c r="C134" s="92"/>
    </row>
    <row r="135" spans="3:3" ht="15" customHeight="1" x14ac:dyDescent="0.25">
      <c r="C135" s="84"/>
    </row>
    <row r="136" spans="3:3" ht="15" customHeight="1" x14ac:dyDescent="0.25">
      <c r="C136" s="84"/>
    </row>
    <row r="137" spans="3:3" ht="15" customHeight="1" x14ac:dyDescent="0.25">
      <c r="C137" s="84"/>
    </row>
    <row r="138" spans="3:3" ht="15" customHeight="1" x14ac:dyDescent="0.25">
      <c r="C138" s="84"/>
    </row>
    <row r="139" spans="3:3" ht="15" customHeight="1" x14ac:dyDescent="0.25">
      <c r="C139" s="84"/>
    </row>
    <row r="140" spans="3:3" ht="15" customHeight="1" x14ac:dyDescent="0.25">
      <c r="C140" s="84"/>
    </row>
    <row r="141" spans="3:3" ht="15" customHeight="1" x14ac:dyDescent="0.25">
      <c r="C141" s="84"/>
    </row>
    <row r="142" spans="3:3" ht="15" customHeight="1" x14ac:dyDescent="0.25">
      <c r="C142" s="92"/>
    </row>
    <row r="143" spans="3:3" ht="15" customHeight="1" x14ac:dyDescent="0.25">
      <c r="C143" s="93"/>
    </row>
    <row r="144" spans="3:3" ht="15" customHeight="1" x14ac:dyDescent="0.25">
      <c r="C144" s="84"/>
    </row>
    <row r="145" spans="3:3" ht="15" customHeight="1" x14ac:dyDescent="0.25">
      <c r="C145" s="84"/>
    </row>
    <row r="146" spans="3:3" ht="15" customHeight="1" x14ac:dyDescent="0.25">
      <c r="C146" s="84"/>
    </row>
    <row r="147" spans="3:3" ht="15" customHeight="1" x14ac:dyDescent="0.25">
      <c r="C147" s="92"/>
    </row>
    <row r="148" spans="3:3" ht="15" customHeight="1" x14ac:dyDescent="0.25">
      <c r="C148" s="84"/>
    </row>
    <row r="149" spans="3:3" ht="15" customHeight="1" x14ac:dyDescent="0.25">
      <c r="C149" s="84"/>
    </row>
    <row r="150" spans="3:3" ht="15" customHeight="1" x14ac:dyDescent="0.25">
      <c r="C150" s="92"/>
    </row>
    <row r="151" spans="3:3" ht="15" customHeight="1" x14ac:dyDescent="0.25">
      <c r="C151" s="93"/>
    </row>
    <row r="152" spans="3:3" ht="15" customHeight="1" x14ac:dyDescent="0.25">
      <c r="C152" s="84"/>
    </row>
    <row r="153" spans="3:3" ht="15" customHeight="1" x14ac:dyDescent="0.25">
      <c r="C153" s="84"/>
    </row>
    <row r="154" spans="3:3" ht="15" customHeight="1" x14ac:dyDescent="0.25">
      <c r="C154" s="84"/>
    </row>
    <row r="155" spans="3:3" ht="15" customHeight="1" x14ac:dyDescent="0.25">
      <c r="C155" s="84"/>
    </row>
    <row r="156" spans="3:3" ht="15" customHeight="1" x14ac:dyDescent="0.25">
      <c r="C156" s="84"/>
    </row>
    <row r="157" spans="3:3" ht="15" customHeight="1" x14ac:dyDescent="0.25">
      <c r="C157" s="92"/>
    </row>
    <row r="158" spans="3:3" ht="15" customHeight="1" x14ac:dyDescent="0.25">
      <c r="C158" s="84"/>
    </row>
    <row r="159" spans="3:3" ht="15" customHeight="1" x14ac:dyDescent="0.25">
      <c r="C159" s="84"/>
    </row>
    <row r="160" spans="3:3" ht="15" customHeight="1" x14ac:dyDescent="0.25">
      <c r="C160" s="84"/>
    </row>
    <row r="161" spans="3:3" ht="15" customHeight="1" x14ac:dyDescent="0.25">
      <c r="C161" s="84"/>
    </row>
    <row r="162" spans="3:3" ht="15" customHeight="1" x14ac:dyDescent="0.25">
      <c r="C162" s="84"/>
    </row>
    <row r="163" spans="3:3" ht="15" customHeight="1" x14ac:dyDescent="0.25">
      <c r="C163" s="84"/>
    </row>
    <row r="164" spans="3:3" ht="15" customHeight="1" x14ac:dyDescent="0.25">
      <c r="C164" s="84"/>
    </row>
    <row r="165" spans="3:3" ht="15" customHeight="1" x14ac:dyDescent="0.25">
      <c r="C165" s="84"/>
    </row>
    <row r="166" spans="3:3" ht="15" customHeight="1" x14ac:dyDescent="0.25">
      <c r="C166" s="84"/>
    </row>
    <row r="167" spans="3:3" ht="15" customHeight="1" x14ac:dyDescent="0.25">
      <c r="C167" s="92"/>
    </row>
    <row r="168" spans="3:3" ht="15" customHeight="1" x14ac:dyDescent="0.25">
      <c r="C168" s="92"/>
    </row>
    <row r="169" spans="3:3" ht="15" customHeight="1" x14ac:dyDescent="0.25">
      <c r="C169" s="92"/>
    </row>
    <row r="170" spans="3:3" ht="15" customHeight="1" x14ac:dyDescent="0.25">
      <c r="C170" s="84"/>
    </row>
    <row r="171" spans="3:3" ht="15" customHeight="1" x14ac:dyDescent="0.25">
      <c r="C171" s="92"/>
    </row>
    <row r="172" spans="3:3" ht="15" customHeight="1" x14ac:dyDescent="0.25">
      <c r="C172" s="84"/>
    </row>
    <row r="173" spans="3:3" ht="15" customHeight="1" x14ac:dyDescent="0.25">
      <c r="C173" s="92"/>
    </row>
    <row r="174" spans="3:3" ht="15" customHeight="1" x14ac:dyDescent="0.25">
      <c r="C174" s="84"/>
    </row>
    <row r="175" spans="3:3" ht="15" customHeight="1" x14ac:dyDescent="0.25">
      <c r="C175" s="31"/>
    </row>
    <row r="179" spans="3:3" ht="15" customHeight="1" x14ac:dyDescent="0.25">
      <c r="C179" s="94"/>
    </row>
    <row r="180" spans="3:3" ht="15" customHeight="1" x14ac:dyDescent="0.25">
      <c r="C180" s="95"/>
    </row>
    <row r="181" spans="3:3" ht="15" customHeight="1" x14ac:dyDescent="0.25">
      <c r="C181" s="95"/>
    </row>
    <row r="182" spans="3:3" ht="15" customHeight="1" x14ac:dyDescent="0.25">
      <c r="C182" s="95"/>
    </row>
    <row r="183" spans="3:3" ht="15" customHeight="1" x14ac:dyDescent="0.25">
      <c r="C183" s="95"/>
    </row>
    <row r="184" spans="3:3" ht="15" customHeight="1" x14ac:dyDescent="0.25">
      <c r="C184" s="95"/>
    </row>
    <row r="185" spans="3:3" ht="15" customHeight="1" x14ac:dyDescent="0.25">
      <c r="C185" s="95"/>
    </row>
    <row r="186" spans="3:3" ht="15" customHeight="1" x14ac:dyDescent="0.25">
      <c r="C186" s="94"/>
    </row>
    <row r="187" spans="3:3" ht="15" customHeight="1" x14ac:dyDescent="0.25">
      <c r="C187" s="94"/>
    </row>
    <row r="188" spans="3:3" ht="15" customHeight="1" x14ac:dyDescent="0.25">
      <c r="C188" s="96"/>
    </row>
  </sheetData>
  <sheetProtection password="CAC4" sheet="1"/>
  <mergeCells count="11">
    <mergeCell ref="G40:H40"/>
    <mergeCell ref="G4:G5"/>
    <mergeCell ref="H4:H5"/>
    <mergeCell ref="I4:I5"/>
    <mergeCell ref="J4:J5"/>
    <mergeCell ref="K4:K5"/>
    <mergeCell ref="A4:A5"/>
    <mergeCell ref="B4:B5"/>
    <mergeCell ref="C4:C5"/>
    <mergeCell ref="D4:D5"/>
    <mergeCell ref="F4:F5"/>
  </mergeCells>
  <conditionalFormatting sqref="E7:I38">
    <cfRule type="expression" dxfId="7" priority="2">
      <formula>AND($E7="A")</formula>
    </cfRule>
    <cfRule type="expression" dxfId="6" priority="3">
      <formula>AND($E7="")</formula>
    </cfRule>
    <cfRule type="expression" priority="4">
      <formula>AND($E7="B")</formula>
    </cfRule>
  </conditionalFormatting>
  <pageMargins left="0.7" right="0.7" top="0.78749999999999998" bottom="0.78749999999999998"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188"/>
  <sheetViews>
    <sheetView zoomScale="130" zoomScaleNormal="130" workbookViewId="0">
      <selection activeCell="B24" sqref="B24"/>
    </sheetView>
  </sheetViews>
  <sheetFormatPr baseColWidth="10" defaultColWidth="11.42578125" defaultRowHeight="15" x14ac:dyDescent="0.25"/>
  <cols>
    <col min="1" max="1" width="13" style="31" customWidth="1"/>
    <col min="2" max="2" width="101.140625" style="31" customWidth="1"/>
    <col min="3" max="3" width="16.28515625" style="70" customWidth="1"/>
    <col min="4" max="4" width="26" style="71" customWidth="1"/>
    <col min="5" max="5" width="4.42578125" style="31" customWidth="1"/>
    <col min="6" max="6" width="3.140625" style="31" customWidth="1"/>
    <col min="7" max="7" width="5.7109375" style="71" customWidth="1"/>
    <col min="8" max="8" width="3" style="31" customWidth="1"/>
    <col min="9" max="9" width="46.5703125" style="31" customWidth="1"/>
    <col min="10" max="11" width="11" style="71" customWidth="1"/>
    <col min="12" max="16384" width="11.42578125" style="31"/>
  </cols>
  <sheetData>
    <row r="1" spans="1:31" ht="15" customHeight="1" x14ac:dyDescent="0.25">
      <c r="C1" s="31"/>
      <c r="AE1" s="112">
        <f>I48</f>
        <v>0</v>
      </c>
    </row>
    <row r="3" spans="1:31" ht="20.25" customHeight="1" x14ac:dyDescent="0.3">
      <c r="A3" s="32" t="s">
        <v>688</v>
      </c>
      <c r="C3" s="33"/>
      <c r="D3" s="34"/>
      <c r="G3" s="34"/>
      <c r="J3" s="34"/>
      <c r="K3" s="34"/>
    </row>
    <row r="4" spans="1:31" ht="14.25" customHeight="1" x14ac:dyDescent="0.25">
      <c r="A4" s="9" t="s">
        <v>54</v>
      </c>
      <c r="B4" s="7" t="s">
        <v>55</v>
      </c>
      <c r="C4" s="7" t="s">
        <v>56</v>
      </c>
      <c r="D4" s="7" t="s">
        <v>417</v>
      </c>
      <c r="E4" s="37" t="s">
        <v>58</v>
      </c>
      <c r="F4" s="7" t="s">
        <v>29</v>
      </c>
      <c r="G4" s="9" t="s">
        <v>59</v>
      </c>
      <c r="H4" s="7" t="s">
        <v>41</v>
      </c>
      <c r="I4" s="6" t="s">
        <v>60</v>
      </c>
      <c r="J4" s="5" t="s">
        <v>61</v>
      </c>
      <c r="K4" s="5" t="s">
        <v>418</v>
      </c>
    </row>
    <row r="5" spans="1:31" ht="15" customHeight="1" x14ac:dyDescent="0.25">
      <c r="A5" s="9"/>
      <c r="B5" s="9"/>
      <c r="C5" s="9"/>
      <c r="D5" s="9"/>
      <c r="E5" s="38" t="s">
        <v>63</v>
      </c>
      <c r="F5" s="7"/>
      <c r="G5" s="7"/>
      <c r="H5" s="7"/>
      <c r="I5" s="7"/>
      <c r="J5" s="7"/>
      <c r="K5" s="7"/>
    </row>
    <row r="6" spans="1:31" ht="15" customHeight="1" x14ac:dyDescent="0.25">
      <c r="A6" s="54" t="s">
        <v>689</v>
      </c>
      <c r="B6" s="60" t="s">
        <v>690</v>
      </c>
      <c r="C6" s="72"/>
      <c r="D6" s="72"/>
      <c r="E6" s="72"/>
      <c r="F6" s="72"/>
      <c r="G6" s="72"/>
      <c r="H6" s="72"/>
      <c r="I6" s="72"/>
      <c r="J6" s="72"/>
      <c r="K6" s="72"/>
    </row>
    <row r="7" spans="1:31" ht="22.5" customHeight="1" x14ac:dyDescent="0.25">
      <c r="A7" s="104" t="s">
        <v>691</v>
      </c>
      <c r="B7" s="78" t="s">
        <v>692</v>
      </c>
      <c r="C7" s="44"/>
      <c r="D7" s="100"/>
      <c r="E7" s="101" t="s">
        <v>35</v>
      </c>
      <c r="F7" s="113">
        <v>30</v>
      </c>
      <c r="G7" s="103"/>
      <c r="H7" s="113">
        <v>0</v>
      </c>
      <c r="I7" s="78" t="s">
        <v>206</v>
      </c>
      <c r="J7" s="101"/>
      <c r="K7" s="101" t="s">
        <v>73</v>
      </c>
    </row>
    <row r="8" spans="1:31" ht="33.75" customHeight="1" x14ac:dyDescent="0.25">
      <c r="A8" s="104" t="s">
        <v>693</v>
      </c>
      <c r="B8" s="78" t="s">
        <v>694</v>
      </c>
      <c r="C8" s="44"/>
      <c r="D8" s="100"/>
      <c r="E8" s="101" t="s">
        <v>31</v>
      </c>
      <c r="F8" s="113"/>
      <c r="G8" s="103"/>
      <c r="H8" s="78"/>
      <c r="I8" s="78"/>
      <c r="J8" s="101"/>
      <c r="K8" s="101" t="s">
        <v>73</v>
      </c>
    </row>
    <row r="9" spans="1:31" ht="22.5" customHeight="1" x14ac:dyDescent="0.25">
      <c r="A9" s="104" t="s">
        <v>695</v>
      </c>
      <c r="B9" s="78" t="s">
        <v>696</v>
      </c>
      <c r="C9" s="44"/>
      <c r="D9" s="100"/>
      <c r="E9" s="101" t="s">
        <v>31</v>
      </c>
      <c r="F9" s="113"/>
      <c r="G9" s="103"/>
      <c r="H9" s="78"/>
      <c r="I9" s="78"/>
      <c r="J9" s="101"/>
      <c r="K9" s="101" t="s">
        <v>73</v>
      </c>
    </row>
    <row r="10" spans="1:31" ht="22.5" customHeight="1" x14ac:dyDescent="0.25">
      <c r="A10" s="104" t="s">
        <v>697</v>
      </c>
      <c r="B10" s="78" t="s">
        <v>698</v>
      </c>
      <c r="C10" s="44"/>
      <c r="D10" s="100"/>
      <c r="E10" s="101" t="s">
        <v>31</v>
      </c>
      <c r="F10" s="113"/>
      <c r="G10" s="103"/>
      <c r="H10" s="78"/>
      <c r="I10" s="78"/>
      <c r="J10" s="101"/>
      <c r="K10" s="101" t="s">
        <v>73</v>
      </c>
    </row>
    <row r="11" spans="1:31" ht="33.75" customHeight="1" x14ac:dyDescent="0.25">
      <c r="A11" s="104" t="s">
        <v>699</v>
      </c>
      <c r="B11" s="78" t="s">
        <v>700</v>
      </c>
      <c r="C11" s="44"/>
      <c r="D11" s="100"/>
      <c r="E11" s="101" t="s">
        <v>35</v>
      </c>
      <c r="F11" s="113">
        <v>30</v>
      </c>
      <c r="G11" s="103"/>
      <c r="H11" s="113">
        <v>0</v>
      </c>
      <c r="I11" s="78" t="s">
        <v>206</v>
      </c>
      <c r="J11" s="101"/>
      <c r="K11" s="101" t="s">
        <v>73</v>
      </c>
    </row>
    <row r="12" spans="1:31" ht="15" customHeight="1" x14ac:dyDescent="0.25">
      <c r="A12" s="104" t="s">
        <v>701</v>
      </c>
      <c r="B12" s="78" t="s">
        <v>702</v>
      </c>
      <c r="C12" s="44"/>
      <c r="D12" s="100"/>
      <c r="E12" s="101" t="s">
        <v>31</v>
      </c>
      <c r="F12" s="113"/>
      <c r="G12" s="103"/>
      <c r="H12" s="78"/>
      <c r="I12" s="78"/>
      <c r="J12" s="101"/>
      <c r="K12" s="101"/>
    </row>
    <row r="13" spans="1:31" ht="15" customHeight="1" x14ac:dyDescent="0.25">
      <c r="A13" s="104" t="s">
        <v>703</v>
      </c>
      <c r="B13" s="78" t="s">
        <v>704</v>
      </c>
      <c r="C13" s="44"/>
      <c r="D13" s="100"/>
      <c r="E13" s="101" t="s">
        <v>31</v>
      </c>
      <c r="F13" s="113"/>
      <c r="G13" s="103"/>
      <c r="H13" s="78"/>
      <c r="I13" s="78"/>
      <c r="J13" s="101"/>
      <c r="K13" s="101" t="s">
        <v>73</v>
      </c>
    </row>
    <row r="14" spans="1:31" ht="22.5" customHeight="1" x14ac:dyDescent="0.25">
      <c r="A14" s="104" t="s">
        <v>705</v>
      </c>
      <c r="B14" s="78" t="s">
        <v>706</v>
      </c>
      <c r="C14" s="44"/>
      <c r="D14" s="100"/>
      <c r="E14" s="101" t="s">
        <v>31</v>
      </c>
      <c r="F14" s="113"/>
      <c r="G14" s="103"/>
      <c r="H14" s="78"/>
      <c r="I14" s="78"/>
      <c r="J14" s="101"/>
      <c r="K14" s="101" t="s">
        <v>73</v>
      </c>
    </row>
    <row r="15" spans="1:31" ht="15" customHeight="1" x14ac:dyDescent="0.25">
      <c r="A15" s="104" t="s">
        <v>707</v>
      </c>
      <c r="B15" s="114" t="s">
        <v>708</v>
      </c>
      <c r="C15" s="44"/>
      <c r="D15" s="100"/>
      <c r="E15" s="101" t="s">
        <v>31</v>
      </c>
      <c r="F15" s="113"/>
      <c r="G15" s="103"/>
      <c r="H15" s="78"/>
      <c r="I15" s="78"/>
      <c r="J15" s="101"/>
      <c r="K15" s="101" t="s">
        <v>73</v>
      </c>
    </row>
    <row r="16" spans="1:31" ht="15" customHeight="1" x14ac:dyDescent="0.25">
      <c r="A16" s="54" t="s">
        <v>709</v>
      </c>
      <c r="B16" s="60" t="s">
        <v>710</v>
      </c>
      <c r="C16" s="72"/>
      <c r="D16" s="106"/>
      <c r="E16" s="101"/>
      <c r="F16" s="113"/>
      <c r="G16" s="103"/>
      <c r="H16" s="109"/>
      <c r="I16" s="109"/>
      <c r="J16" s="106"/>
      <c r="K16" s="106"/>
    </row>
    <row r="17" spans="1:11" ht="15" customHeight="1" x14ac:dyDescent="0.25">
      <c r="A17" s="104" t="s">
        <v>711</v>
      </c>
      <c r="B17" s="78" t="s">
        <v>712</v>
      </c>
      <c r="C17" s="44"/>
      <c r="D17" s="100"/>
      <c r="E17" s="101" t="s">
        <v>31</v>
      </c>
      <c r="F17" s="113"/>
      <c r="G17" s="103"/>
      <c r="H17" s="78"/>
      <c r="I17" s="78"/>
      <c r="J17" s="101"/>
      <c r="K17" s="101"/>
    </row>
    <row r="18" spans="1:11" ht="15" customHeight="1" x14ac:dyDescent="0.25">
      <c r="A18" s="54" t="s">
        <v>713</v>
      </c>
      <c r="B18" s="60" t="s">
        <v>714</v>
      </c>
      <c r="C18" s="72"/>
      <c r="D18" s="106"/>
      <c r="E18" s="101"/>
      <c r="F18" s="113"/>
      <c r="G18" s="103"/>
      <c r="H18" s="109"/>
      <c r="I18" s="109"/>
      <c r="J18" s="106"/>
      <c r="K18" s="106"/>
    </row>
    <row r="19" spans="1:11" ht="22.5" customHeight="1" x14ac:dyDescent="0.25">
      <c r="A19" s="104" t="s">
        <v>715</v>
      </c>
      <c r="B19" s="78" t="s">
        <v>716</v>
      </c>
      <c r="C19" s="100"/>
      <c r="D19" s="100"/>
      <c r="E19" s="101" t="s">
        <v>31</v>
      </c>
      <c r="F19" s="113"/>
      <c r="G19" s="103"/>
      <c r="H19" s="78"/>
      <c r="I19" s="78"/>
      <c r="J19" s="101"/>
      <c r="K19" s="101"/>
    </row>
    <row r="20" spans="1:11" ht="22.5" customHeight="1" x14ac:dyDescent="0.25">
      <c r="A20" s="104" t="s">
        <v>717</v>
      </c>
      <c r="B20" s="78" t="s">
        <v>718</v>
      </c>
      <c r="C20" s="100"/>
      <c r="D20" s="100"/>
      <c r="E20" s="101" t="s">
        <v>31</v>
      </c>
      <c r="F20" s="113"/>
      <c r="G20" s="103"/>
      <c r="H20" s="78"/>
      <c r="I20" s="78"/>
      <c r="J20" s="101"/>
      <c r="K20" s="101"/>
    </row>
    <row r="21" spans="1:11" ht="22.5" customHeight="1" x14ac:dyDescent="0.25">
      <c r="A21" s="104" t="s">
        <v>719</v>
      </c>
      <c r="B21" s="78" t="s">
        <v>720</v>
      </c>
      <c r="C21" s="100"/>
      <c r="D21" s="100"/>
      <c r="E21" s="101" t="s">
        <v>35</v>
      </c>
      <c r="F21" s="113">
        <v>10</v>
      </c>
      <c r="G21" s="103"/>
      <c r="H21" s="113">
        <v>0</v>
      </c>
      <c r="I21" s="78" t="s">
        <v>206</v>
      </c>
      <c r="J21" s="101"/>
      <c r="K21" s="101" t="s">
        <v>73</v>
      </c>
    </row>
    <row r="22" spans="1:11" ht="15" customHeight="1" x14ac:dyDescent="0.25">
      <c r="A22" s="104" t="s">
        <v>721</v>
      </c>
      <c r="B22" s="78" t="s">
        <v>722</v>
      </c>
      <c r="C22" s="100"/>
      <c r="D22" s="100"/>
      <c r="E22" s="101" t="s">
        <v>31</v>
      </c>
      <c r="F22" s="113"/>
      <c r="G22" s="103"/>
      <c r="H22" s="78"/>
      <c r="I22" s="78"/>
      <c r="J22" s="101"/>
      <c r="K22" s="101"/>
    </row>
    <row r="23" spans="1:11" ht="15" customHeight="1" x14ac:dyDescent="0.25">
      <c r="A23" s="104" t="s">
        <v>723</v>
      </c>
      <c r="B23" s="78" t="s">
        <v>724</v>
      </c>
      <c r="C23" s="100"/>
      <c r="D23" s="100"/>
      <c r="E23" s="101" t="s">
        <v>31</v>
      </c>
      <c r="F23" s="113"/>
      <c r="G23" s="103"/>
      <c r="H23" s="78"/>
      <c r="I23" s="78"/>
      <c r="J23" s="101"/>
      <c r="K23" s="101"/>
    </row>
    <row r="24" spans="1:11" ht="22.5" customHeight="1" x14ac:dyDescent="0.25">
      <c r="A24" s="104" t="s">
        <v>725</v>
      </c>
      <c r="B24" s="78" t="s">
        <v>726</v>
      </c>
      <c r="C24" s="100"/>
      <c r="D24" s="100"/>
      <c r="E24" s="101" t="s">
        <v>31</v>
      </c>
      <c r="F24" s="113"/>
      <c r="G24" s="103"/>
      <c r="H24" s="78"/>
      <c r="I24" s="78"/>
      <c r="J24" s="101"/>
      <c r="K24" s="101"/>
    </row>
    <row r="25" spans="1:11" ht="15" customHeight="1" x14ac:dyDescent="0.25">
      <c r="A25" s="104" t="s">
        <v>727</v>
      </c>
      <c r="B25" s="78" t="s">
        <v>728</v>
      </c>
      <c r="C25" s="100"/>
      <c r="D25" s="100"/>
      <c r="E25" s="101" t="s">
        <v>31</v>
      </c>
      <c r="F25" s="113"/>
      <c r="G25" s="103"/>
      <c r="H25" s="78"/>
      <c r="I25" s="78"/>
      <c r="J25" s="101"/>
      <c r="K25" s="101"/>
    </row>
    <row r="26" spans="1:11" ht="15" customHeight="1" x14ac:dyDescent="0.25">
      <c r="A26" s="104" t="s">
        <v>729</v>
      </c>
      <c r="B26" s="78" t="s">
        <v>730</v>
      </c>
      <c r="C26" s="100"/>
      <c r="D26" s="100"/>
      <c r="E26" s="101" t="s">
        <v>31</v>
      </c>
      <c r="F26" s="113"/>
      <c r="G26" s="103"/>
      <c r="H26" s="78"/>
      <c r="I26" s="78"/>
      <c r="J26" s="101"/>
      <c r="K26" s="101"/>
    </row>
    <row r="27" spans="1:11" ht="22.5" customHeight="1" x14ac:dyDescent="0.25">
      <c r="A27" s="104" t="s">
        <v>731</v>
      </c>
      <c r="B27" s="78" t="s">
        <v>732</v>
      </c>
      <c r="C27" s="100"/>
      <c r="D27" s="100"/>
      <c r="E27" s="101" t="s">
        <v>31</v>
      </c>
      <c r="F27" s="113"/>
      <c r="G27" s="103"/>
      <c r="H27" s="78"/>
      <c r="I27" s="78"/>
      <c r="J27" s="101"/>
      <c r="K27" s="101"/>
    </row>
    <row r="28" spans="1:11" ht="22.5" customHeight="1" x14ac:dyDescent="0.25">
      <c r="A28" s="104" t="s">
        <v>733</v>
      </c>
      <c r="B28" s="78" t="s">
        <v>734</v>
      </c>
      <c r="C28" s="100"/>
      <c r="D28" s="100"/>
      <c r="E28" s="101" t="s">
        <v>35</v>
      </c>
      <c r="F28" s="113">
        <v>20</v>
      </c>
      <c r="G28" s="103"/>
      <c r="H28" s="113">
        <v>0</v>
      </c>
      <c r="I28" s="78" t="s">
        <v>206</v>
      </c>
      <c r="J28" s="101"/>
      <c r="K28" s="101" t="s">
        <v>73</v>
      </c>
    </row>
    <row r="29" spans="1:11" ht="22.5" customHeight="1" x14ac:dyDescent="0.25">
      <c r="A29" s="104" t="s">
        <v>735</v>
      </c>
      <c r="B29" s="78" t="s">
        <v>736</v>
      </c>
      <c r="C29" s="100"/>
      <c r="D29" s="100"/>
      <c r="E29" s="101" t="s">
        <v>31</v>
      </c>
      <c r="F29" s="113"/>
      <c r="G29" s="103"/>
      <c r="H29" s="78"/>
      <c r="I29" s="78"/>
      <c r="J29" s="101"/>
      <c r="K29" s="101" t="s">
        <v>73</v>
      </c>
    </row>
    <row r="30" spans="1:11" ht="22.5" customHeight="1" x14ac:dyDescent="0.25">
      <c r="A30" s="104" t="s">
        <v>737</v>
      </c>
      <c r="B30" s="78" t="s">
        <v>738</v>
      </c>
      <c r="C30" s="100"/>
      <c r="D30" s="100"/>
      <c r="E30" s="101" t="s">
        <v>35</v>
      </c>
      <c r="F30" s="113">
        <v>20</v>
      </c>
      <c r="G30" s="103"/>
      <c r="H30" s="113">
        <f>F30*G30</f>
        <v>0</v>
      </c>
      <c r="I30" s="78" t="s">
        <v>206</v>
      </c>
      <c r="J30" s="101"/>
      <c r="K30" s="101" t="s">
        <v>73</v>
      </c>
    </row>
    <row r="31" spans="1:11" ht="15" customHeight="1" x14ac:dyDescent="0.25">
      <c r="A31" s="104" t="s">
        <v>739</v>
      </c>
      <c r="B31" s="78" t="s">
        <v>740</v>
      </c>
      <c r="C31" s="100"/>
      <c r="D31" s="100"/>
      <c r="E31" s="101" t="s">
        <v>31</v>
      </c>
      <c r="F31" s="113"/>
      <c r="G31" s="103"/>
      <c r="H31" s="78"/>
      <c r="I31" s="78"/>
      <c r="J31" s="101"/>
      <c r="K31" s="101"/>
    </row>
    <row r="32" spans="1:11" ht="22.5" customHeight="1" x14ac:dyDescent="0.25">
      <c r="A32" s="104" t="s">
        <v>741</v>
      </c>
      <c r="B32" s="78" t="s">
        <v>742</v>
      </c>
      <c r="C32" s="100"/>
      <c r="D32" s="100"/>
      <c r="E32" s="101" t="s">
        <v>31</v>
      </c>
      <c r="F32" s="113"/>
      <c r="G32" s="103"/>
      <c r="H32" s="78"/>
      <c r="I32" s="78"/>
      <c r="J32" s="101"/>
      <c r="K32" s="101"/>
    </row>
    <row r="33" spans="1:11" ht="22.5" customHeight="1" x14ac:dyDescent="0.25">
      <c r="A33" s="104" t="s">
        <v>743</v>
      </c>
      <c r="B33" s="78" t="s">
        <v>744</v>
      </c>
      <c r="C33" s="100"/>
      <c r="D33" s="100"/>
      <c r="E33" s="101" t="s">
        <v>35</v>
      </c>
      <c r="F33" s="113">
        <v>10</v>
      </c>
      <c r="G33" s="103"/>
      <c r="H33" s="113">
        <f>F33*G33</f>
        <v>0</v>
      </c>
      <c r="I33" s="78" t="s">
        <v>206</v>
      </c>
      <c r="J33" s="101"/>
      <c r="K33" s="101" t="s">
        <v>73</v>
      </c>
    </row>
    <row r="34" spans="1:11" ht="22.5" customHeight="1" x14ac:dyDescent="0.25">
      <c r="A34" s="104" t="s">
        <v>745</v>
      </c>
      <c r="B34" s="78" t="s">
        <v>746</v>
      </c>
      <c r="C34" s="100"/>
      <c r="D34" s="100"/>
      <c r="E34" s="101" t="s">
        <v>31</v>
      </c>
      <c r="F34" s="113"/>
      <c r="G34" s="103"/>
      <c r="H34" s="78"/>
      <c r="I34" s="78"/>
      <c r="J34" s="101"/>
      <c r="K34" s="101" t="s">
        <v>73</v>
      </c>
    </row>
    <row r="35" spans="1:11" ht="15" customHeight="1" x14ac:dyDescent="0.25">
      <c r="A35" s="104" t="s">
        <v>747</v>
      </c>
      <c r="B35" s="78" t="s">
        <v>748</v>
      </c>
      <c r="C35" s="100"/>
      <c r="D35" s="100"/>
      <c r="E35" s="101" t="s">
        <v>31</v>
      </c>
      <c r="F35" s="113"/>
      <c r="G35" s="103"/>
      <c r="H35" s="78"/>
      <c r="I35" s="78"/>
      <c r="J35" s="101"/>
      <c r="K35" s="101"/>
    </row>
    <row r="36" spans="1:11" ht="15" customHeight="1" x14ac:dyDescent="0.25">
      <c r="A36" s="104" t="s">
        <v>749</v>
      </c>
      <c r="B36" s="114" t="s">
        <v>750</v>
      </c>
      <c r="C36" s="100"/>
      <c r="D36" s="100"/>
      <c r="E36" s="101" t="s">
        <v>31</v>
      </c>
      <c r="F36" s="113"/>
      <c r="G36" s="103"/>
      <c r="H36" s="78"/>
      <c r="I36" s="78"/>
      <c r="J36" s="101"/>
      <c r="K36" s="101"/>
    </row>
    <row r="37" spans="1:11" ht="22.5" customHeight="1" x14ac:dyDescent="0.25">
      <c r="A37" s="104" t="s">
        <v>751</v>
      </c>
      <c r="B37" s="114" t="s">
        <v>752</v>
      </c>
      <c r="C37" s="100"/>
      <c r="D37" s="100"/>
      <c r="E37" s="101" t="s">
        <v>35</v>
      </c>
      <c r="F37" s="113">
        <v>10</v>
      </c>
      <c r="G37" s="103"/>
      <c r="H37" s="113">
        <f>F37*G37</f>
        <v>0</v>
      </c>
      <c r="I37" s="78" t="s">
        <v>206</v>
      </c>
      <c r="J37" s="101"/>
      <c r="K37" s="101" t="s">
        <v>73</v>
      </c>
    </row>
    <row r="38" spans="1:11" ht="15" customHeight="1" x14ac:dyDescent="0.25">
      <c r="A38" s="54" t="s">
        <v>753</v>
      </c>
      <c r="B38" s="60" t="s">
        <v>754</v>
      </c>
      <c r="C38" s="72"/>
      <c r="D38" s="106"/>
      <c r="E38" s="101"/>
      <c r="F38" s="113"/>
      <c r="G38" s="103"/>
      <c r="H38" s="109"/>
      <c r="I38" s="109"/>
      <c r="J38" s="106"/>
      <c r="K38" s="106"/>
    </row>
    <row r="39" spans="1:11" ht="22.5" customHeight="1" x14ac:dyDescent="0.25">
      <c r="A39" s="104" t="s">
        <v>755</v>
      </c>
      <c r="B39" s="78" t="s">
        <v>756</v>
      </c>
      <c r="C39" s="100"/>
      <c r="D39" s="100"/>
      <c r="E39" s="101" t="s">
        <v>31</v>
      </c>
      <c r="F39" s="113"/>
      <c r="G39" s="103"/>
      <c r="H39" s="78"/>
      <c r="I39" s="78"/>
      <c r="J39" s="101"/>
      <c r="K39" s="101"/>
    </row>
    <row r="40" spans="1:11" ht="22.5" customHeight="1" x14ac:dyDescent="0.25">
      <c r="A40" s="104" t="s">
        <v>757</v>
      </c>
      <c r="B40" s="78" t="s">
        <v>758</v>
      </c>
      <c r="C40" s="100"/>
      <c r="D40" s="100"/>
      <c r="E40" s="101" t="s">
        <v>31</v>
      </c>
      <c r="F40" s="113"/>
      <c r="G40" s="103"/>
      <c r="H40" s="78"/>
      <c r="I40" s="78"/>
      <c r="J40" s="101"/>
      <c r="K40" s="101"/>
    </row>
    <row r="41" spans="1:11" ht="15" customHeight="1" x14ac:dyDescent="0.25">
      <c r="A41" s="104" t="s">
        <v>759</v>
      </c>
      <c r="B41" s="78" t="s">
        <v>760</v>
      </c>
      <c r="C41" s="100"/>
      <c r="D41" s="100"/>
      <c r="E41" s="101" t="s">
        <v>31</v>
      </c>
      <c r="F41" s="113"/>
      <c r="G41" s="103"/>
      <c r="H41" s="78"/>
      <c r="I41" s="78"/>
      <c r="J41" s="101"/>
      <c r="K41" s="101"/>
    </row>
    <row r="42" spans="1:11" ht="15" customHeight="1" x14ac:dyDescent="0.25">
      <c r="A42" s="104" t="s">
        <v>761</v>
      </c>
      <c r="B42" s="78" t="s">
        <v>762</v>
      </c>
      <c r="C42" s="100"/>
      <c r="D42" s="100"/>
      <c r="E42" s="101" t="s">
        <v>31</v>
      </c>
      <c r="F42" s="113"/>
      <c r="G42" s="103"/>
      <c r="H42" s="78"/>
      <c r="I42" s="78"/>
      <c r="J42" s="101"/>
      <c r="K42" s="101"/>
    </row>
    <row r="43" spans="1:11" ht="15" customHeight="1" x14ac:dyDescent="0.25">
      <c r="A43" s="104" t="s">
        <v>763</v>
      </c>
      <c r="B43" s="78" t="s">
        <v>764</v>
      </c>
      <c r="C43" s="100"/>
      <c r="D43" s="100"/>
      <c r="E43" s="101" t="s">
        <v>31</v>
      </c>
      <c r="F43" s="113"/>
      <c r="G43" s="103"/>
      <c r="H43" s="45"/>
      <c r="I43" s="53"/>
      <c r="J43" s="48"/>
      <c r="K43" s="48"/>
    </row>
    <row r="44" spans="1:11" ht="15" customHeight="1" x14ac:dyDescent="0.25">
      <c r="A44" s="104" t="s">
        <v>765</v>
      </c>
      <c r="B44" s="78" t="s">
        <v>766</v>
      </c>
      <c r="C44" s="100"/>
      <c r="D44" s="100"/>
      <c r="E44" s="101" t="s">
        <v>31</v>
      </c>
      <c r="F44" s="113"/>
      <c r="G44" s="103"/>
      <c r="H44" s="45"/>
      <c r="I44" s="53"/>
      <c r="J44" s="48"/>
      <c r="K44" s="48"/>
    </row>
    <row r="45" spans="1:11" ht="15" customHeight="1" x14ac:dyDescent="0.25">
      <c r="A45" s="104" t="s">
        <v>767</v>
      </c>
      <c r="B45" s="51" t="s">
        <v>768</v>
      </c>
      <c r="C45" s="100"/>
      <c r="D45" s="100"/>
      <c r="E45" s="101" t="s">
        <v>31</v>
      </c>
      <c r="F45" s="113"/>
      <c r="G45" s="103"/>
      <c r="H45" s="45"/>
      <c r="I45" s="53"/>
      <c r="J45" s="48"/>
      <c r="K45" s="48"/>
    </row>
    <row r="46" spans="1:11" ht="15" customHeight="1" x14ac:dyDescent="0.25">
      <c r="C46" s="83"/>
    </row>
    <row r="47" spans="1:11" ht="15.75" customHeight="1" x14ac:dyDescent="0.25">
      <c r="C47" s="111"/>
    </row>
    <row r="48" spans="1:11" ht="15.75" customHeight="1" x14ac:dyDescent="0.25">
      <c r="A48" s="87" t="s">
        <v>415</v>
      </c>
      <c r="B48" s="88"/>
      <c r="C48" s="84"/>
      <c r="G48" s="2" t="s">
        <v>414</v>
      </c>
      <c r="H48" s="2"/>
      <c r="I48" s="115">
        <f>SUM(H7:H45)</f>
        <v>0</v>
      </c>
      <c r="K48" s="31"/>
    </row>
    <row r="49" spans="1:3" ht="15" customHeight="1" x14ac:dyDescent="0.25">
      <c r="A49" s="89" t="s">
        <v>31</v>
      </c>
      <c r="B49" s="90" t="s">
        <v>32</v>
      </c>
      <c r="C49" s="84"/>
    </row>
    <row r="50" spans="1:3" ht="15" customHeight="1" x14ac:dyDescent="0.25">
      <c r="A50" s="89" t="s">
        <v>35</v>
      </c>
      <c r="B50" s="90" t="s">
        <v>36</v>
      </c>
      <c r="C50" s="93"/>
    </row>
    <row r="51" spans="1:3" ht="15" customHeight="1" x14ac:dyDescent="0.25">
      <c r="A51" s="89" t="s">
        <v>39</v>
      </c>
      <c r="B51" s="90" t="s">
        <v>40</v>
      </c>
      <c r="C51" s="84"/>
    </row>
    <row r="52" spans="1:3" ht="15" customHeight="1" x14ac:dyDescent="0.25">
      <c r="A52" s="89" t="s">
        <v>29</v>
      </c>
      <c r="B52" s="90" t="s">
        <v>30</v>
      </c>
      <c r="C52" s="84"/>
    </row>
    <row r="53" spans="1:3" ht="15.75" customHeight="1" x14ac:dyDescent="0.25">
      <c r="A53" s="89" t="s">
        <v>33</v>
      </c>
      <c r="B53" s="90" t="s">
        <v>34</v>
      </c>
      <c r="C53" s="91"/>
    </row>
    <row r="54" spans="1:3" ht="15" customHeight="1" x14ac:dyDescent="0.25">
      <c r="A54" s="89" t="s">
        <v>41</v>
      </c>
      <c r="B54" s="90" t="s">
        <v>42</v>
      </c>
      <c r="C54" s="84"/>
    </row>
    <row r="55" spans="1:3" ht="15" customHeight="1" x14ac:dyDescent="0.25">
      <c r="A55" s="89" t="s">
        <v>37</v>
      </c>
      <c r="B55" s="88" t="s">
        <v>38</v>
      </c>
      <c r="C55" s="92"/>
    </row>
    <row r="56" spans="1:3" ht="15" customHeight="1" x14ac:dyDescent="0.25">
      <c r="C56" s="93"/>
    </row>
    <row r="57" spans="1:3" ht="15" customHeight="1" x14ac:dyDescent="0.25">
      <c r="C57" s="84"/>
    </row>
    <row r="58" spans="1:3" ht="15" customHeight="1" x14ac:dyDescent="0.25">
      <c r="C58" s="84"/>
    </row>
    <row r="59" spans="1:3" ht="15" customHeight="1" x14ac:dyDescent="0.25">
      <c r="C59" s="92"/>
    </row>
    <row r="60" spans="1:3" ht="15" customHeight="1" x14ac:dyDescent="0.25">
      <c r="C60" s="93"/>
    </row>
    <row r="61" spans="1:3" ht="15" customHeight="1" x14ac:dyDescent="0.25">
      <c r="C61" s="92"/>
    </row>
    <row r="62" spans="1:3" ht="15" customHeight="1" x14ac:dyDescent="0.25">
      <c r="C62" s="84"/>
    </row>
    <row r="63" spans="1:3" ht="15" customHeight="1" x14ac:dyDescent="0.25">
      <c r="C63" s="93"/>
    </row>
    <row r="64" spans="1:3" ht="15" customHeight="1" x14ac:dyDescent="0.25">
      <c r="C64" s="93"/>
    </row>
    <row r="65" spans="3:3" ht="15" customHeight="1" x14ac:dyDescent="0.25">
      <c r="C65" s="84"/>
    </row>
    <row r="66" spans="3:3" ht="15" customHeight="1" x14ac:dyDescent="0.25">
      <c r="C66" s="84"/>
    </row>
    <row r="67" spans="3:3" ht="15" customHeight="1" x14ac:dyDescent="0.25">
      <c r="C67" s="92"/>
    </row>
    <row r="68" spans="3:3" ht="15" customHeight="1" x14ac:dyDescent="0.25">
      <c r="C68" s="84"/>
    </row>
    <row r="69" spans="3:3" ht="15" customHeight="1" x14ac:dyDescent="0.25">
      <c r="C69" s="92"/>
    </row>
    <row r="70" spans="3:3" ht="15" customHeight="1" x14ac:dyDescent="0.25">
      <c r="C70" s="84"/>
    </row>
    <row r="71" spans="3:3" ht="15" customHeight="1" x14ac:dyDescent="0.25">
      <c r="C71" s="84"/>
    </row>
    <row r="72" spans="3:3" ht="15.75" customHeight="1" x14ac:dyDescent="0.25">
      <c r="C72" s="91"/>
    </row>
    <row r="73" spans="3:3" ht="15" customHeight="1" x14ac:dyDescent="0.25">
      <c r="C73" s="84"/>
    </row>
    <row r="74" spans="3:3" ht="15" customHeight="1" x14ac:dyDescent="0.25">
      <c r="C74" s="92"/>
    </row>
    <row r="75" spans="3:3" ht="15" customHeight="1" x14ac:dyDescent="0.25">
      <c r="C75" s="84"/>
    </row>
    <row r="76" spans="3:3" ht="15" customHeight="1" x14ac:dyDescent="0.25">
      <c r="C76" s="84"/>
    </row>
    <row r="77" spans="3:3" ht="15" customHeight="1" x14ac:dyDescent="0.25">
      <c r="C77" s="84"/>
    </row>
    <row r="78" spans="3:3" ht="15" customHeight="1" x14ac:dyDescent="0.25">
      <c r="C78" s="92"/>
    </row>
    <row r="79" spans="3:3" ht="15" customHeight="1" x14ac:dyDescent="0.25">
      <c r="C79" s="84"/>
    </row>
    <row r="80" spans="3:3" ht="15" customHeight="1" x14ac:dyDescent="0.25">
      <c r="C80" s="92"/>
    </row>
    <row r="81" spans="3:3" ht="15" customHeight="1" x14ac:dyDescent="0.25">
      <c r="C81" s="84"/>
    </row>
    <row r="82" spans="3:3" ht="15" customHeight="1" x14ac:dyDescent="0.25">
      <c r="C82" s="84"/>
    </row>
    <row r="83" spans="3:3" ht="15" customHeight="1" x14ac:dyDescent="0.25">
      <c r="C83" s="84"/>
    </row>
    <row r="84" spans="3:3" ht="15" customHeight="1" x14ac:dyDescent="0.25">
      <c r="C84" s="84"/>
    </row>
    <row r="85" spans="3:3" ht="15" customHeight="1" x14ac:dyDescent="0.25">
      <c r="C85" s="84"/>
    </row>
    <row r="86" spans="3:3" ht="15" customHeight="1" x14ac:dyDescent="0.25">
      <c r="C86" s="92"/>
    </row>
    <row r="87" spans="3:3" ht="15" customHeight="1" x14ac:dyDescent="0.25">
      <c r="C87" s="84"/>
    </row>
    <row r="88" spans="3:3" ht="15" customHeight="1" x14ac:dyDescent="0.25">
      <c r="C88" s="84"/>
    </row>
    <row r="89" spans="3:3" ht="15" customHeight="1" x14ac:dyDescent="0.25">
      <c r="C89" s="84"/>
    </row>
    <row r="90" spans="3:3" ht="15" customHeight="1" x14ac:dyDescent="0.25">
      <c r="C90" s="84"/>
    </row>
    <row r="91" spans="3:3" ht="15.75" customHeight="1" x14ac:dyDescent="0.25">
      <c r="C91" s="91"/>
    </row>
    <row r="92" spans="3:3" ht="15" customHeight="1" x14ac:dyDescent="0.25">
      <c r="C92" s="84"/>
    </row>
    <row r="93" spans="3:3" ht="15" customHeight="1" x14ac:dyDescent="0.25">
      <c r="C93" s="92"/>
    </row>
    <row r="94" spans="3:3" ht="15" customHeight="1" x14ac:dyDescent="0.25">
      <c r="C94" s="84"/>
    </row>
    <row r="95" spans="3:3" ht="15" customHeight="1" x14ac:dyDescent="0.25">
      <c r="C95" s="84"/>
    </row>
    <row r="96" spans="3:3" ht="15" customHeight="1" x14ac:dyDescent="0.25">
      <c r="C96" s="84"/>
    </row>
    <row r="97" spans="3:3" ht="15" customHeight="1" x14ac:dyDescent="0.25">
      <c r="C97" s="84"/>
    </row>
    <row r="98" spans="3:3" ht="15" customHeight="1" x14ac:dyDescent="0.25">
      <c r="C98" s="84"/>
    </row>
    <row r="99" spans="3:3" ht="15" customHeight="1" x14ac:dyDescent="0.25">
      <c r="C99" s="84"/>
    </row>
    <row r="100" spans="3:3" ht="15" customHeight="1" x14ac:dyDescent="0.25">
      <c r="C100" s="92"/>
    </row>
    <row r="101" spans="3:3" ht="15" customHeight="1" x14ac:dyDescent="0.25">
      <c r="C101" s="84"/>
    </row>
    <row r="102" spans="3:3" ht="15" customHeight="1" x14ac:dyDescent="0.25">
      <c r="C102" s="84"/>
    </row>
    <row r="103" spans="3:3" ht="15" customHeight="1" x14ac:dyDescent="0.25">
      <c r="C103" s="84"/>
    </row>
    <row r="104" spans="3:3" ht="15" customHeight="1" x14ac:dyDescent="0.25">
      <c r="C104" s="84"/>
    </row>
    <row r="105" spans="3:3" ht="15" customHeight="1" x14ac:dyDescent="0.25">
      <c r="C105" s="92"/>
    </row>
    <row r="106" spans="3:3" ht="15" customHeight="1" x14ac:dyDescent="0.25">
      <c r="C106" s="84"/>
    </row>
    <row r="107" spans="3:3" ht="15" customHeight="1" x14ac:dyDescent="0.25">
      <c r="C107" s="84"/>
    </row>
    <row r="108" spans="3:3" ht="15" customHeight="1" x14ac:dyDescent="0.25">
      <c r="C108" s="92"/>
    </row>
    <row r="109" spans="3:3" ht="15" customHeight="1" x14ac:dyDescent="0.25">
      <c r="C109" s="93"/>
    </row>
    <row r="110" spans="3:3" ht="15" customHeight="1" x14ac:dyDescent="0.25">
      <c r="C110" s="84"/>
    </row>
    <row r="111" spans="3:3" ht="15" customHeight="1" x14ac:dyDescent="0.25">
      <c r="C111" s="92"/>
    </row>
    <row r="112" spans="3:3" ht="15" customHeight="1" x14ac:dyDescent="0.25">
      <c r="C112" s="84"/>
    </row>
    <row r="113" spans="3:3" ht="15" customHeight="1" x14ac:dyDescent="0.25">
      <c r="C113" s="84"/>
    </row>
    <row r="114" spans="3:3" ht="15" customHeight="1" x14ac:dyDescent="0.25">
      <c r="C114" s="84"/>
    </row>
    <row r="115" spans="3:3" ht="15" customHeight="1" x14ac:dyDescent="0.25">
      <c r="C115" s="84"/>
    </row>
    <row r="116" spans="3:3" ht="15" customHeight="1" x14ac:dyDescent="0.25">
      <c r="C116" s="84"/>
    </row>
    <row r="117" spans="3:3" ht="15" customHeight="1" x14ac:dyDescent="0.25">
      <c r="C117" s="84"/>
    </row>
    <row r="118" spans="3:3" ht="15" customHeight="1" x14ac:dyDescent="0.25">
      <c r="C118" s="84"/>
    </row>
    <row r="119" spans="3:3" ht="15" customHeight="1" x14ac:dyDescent="0.25">
      <c r="C119" s="84"/>
    </row>
    <row r="120" spans="3:3" ht="15" customHeight="1" x14ac:dyDescent="0.25">
      <c r="C120" s="84"/>
    </row>
    <row r="121" spans="3:3" ht="15" customHeight="1" x14ac:dyDescent="0.25">
      <c r="C121" s="92"/>
    </row>
    <row r="122" spans="3:3" ht="15" customHeight="1" x14ac:dyDescent="0.25">
      <c r="C122" s="84"/>
    </row>
    <row r="123" spans="3:3" ht="15" customHeight="1" x14ac:dyDescent="0.25">
      <c r="C123" s="92"/>
    </row>
    <row r="124" spans="3:3" ht="15" customHeight="1" x14ac:dyDescent="0.25">
      <c r="C124" s="84"/>
    </row>
    <row r="125" spans="3:3" ht="15" customHeight="1" x14ac:dyDescent="0.25">
      <c r="C125" s="92"/>
    </row>
    <row r="126" spans="3:3" ht="15" customHeight="1" x14ac:dyDescent="0.25">
      <c r="C126" s="84"/>
    </row>
    <row r="127" spans="3:3" ht="15" customHeight="1" x14ac:dyDescent="0.25">
      <c r="C127" s="92"/>
    </row>
    <row r="128" spans="3:3" ht="15" customHeight="1" x14ac:dyDescent="0.25">
      <c r="C128" s="84"/>
    </row>
    <row r="129" spans="3:3" ht="15" customHeight="1" x14ac:dyDescent="0.25">
      <c r="C129" s="84"/>
    </row>
    <row r="130" spans="3:3" ht="15" customHeight="1" x14ac:dyDescent="0.25">
      <c r="C130" s="84"/>
    </row>
    <row r="131" spans="3:3" ht="15" customHeight="1" x14ac:dyDescent="0.25">
      <c r="C131" s="84"/>
    </row>
    <row r="132" spans="3:3" ht="15.75" customHeight="1" x14ac:dyDescent="0.25">
      <c r="C132" s="91"/>
    </row>
    <row r="133" spans="3:3" ht="15" customHeight="1" x14ac:dyDescent="0.25">
      <c r="C133" s="84"/>
    </row>
    <row r="134" spans="3:3" ht="15" customHeight="1" x14ac:dyDescent="0.25">
      <c r="C134" s="92"/>
    </row>
    <row r="135" spans="3:3" ht="15" customHeight="1" x14ac:dyDescent="0.25">
      <c r="C135" s="84"/>
    </row>
    <row r="136" spans="3:3" ht="15" customHeight="1" x14ac:dyDescent="0.25">
      <c r="C136" s="84"/>
    </row>
    <row r="137" spans="3:3" ht="15" customHeight="1" x14ac:dyDescent="0.25">
      <c r="C137" s="84"/>
    </row>
    <row r="138" spans="3:3" ht="15" customHeight="1" x14ac:dyDescent="0.25">
      <c r="C138" s="84"/>
    </row>
    <row r="139" spans="3:3" ht="15" customHeight="1" x14ac:dyDescent="0.25">
      <c r="C139" s="84"/>
    </row>
    <row r="140" spans="3:3" ht="15" customHeight="1" x14ac:dyDescent="0.25">
      <c r="C140" s="84"/>
    </row>
    <row r="141" spans="3:3" ht="15" customHeight="1" x14ac:dyDescent="0.25">
      <c r="C141" s="84"/>
    </row>
    <row r="142" spans="3:3" ht="15" customHeight="1" x14ac:dyDescent="0.25">
      <c r="C142" s="92"/>
    </row>
    <row r="143" spans="3:3" ht="15" customHeight="1" x14ac:dyDescent="0.25">
      <c r="C143" s="93"/>
    </row>
    <row r="144" spans="3:3" ht="15" customHeight="1" x14ac:dyDescent="0.25">
      <c r="C144" s="84"/>
    </row>
    <row r="145" spans="3:3" ht="15" customHeight="1" x14ac:dyDescent="0.25">
      <c r="C145" s="84"/>
    </row>
    <row r="146" spans="3:3" ht="15" customHeight="1" x14ac:dyDescent="0.25">
      <c r="C146" s="84"/>
    </row>
    <row r="147" spans="3:3" ht="15" customHeight="1" x14ac:dyDescent="0.25">
      <c r="C147" s="92"/>
    </row>
    <row r="148" spans="3:3" ht="15" customHeight="1" x14ac:dyDescent="0.25">
      <c r="C148" s="84"/>
    </row>
    <row r="149" spans="3:3" ht="15" customHeight="1" x14ac:dyDescent="0.25">
      <c r="C149" s="84"/>
    </row>
    <row r="150" spans="3:3" ht="15" customHeight="1" x14ac:dyDescent="0.25">
      <c r="C150" s="92"/>
    </row>
    <row r="151" spans="3:3" ht="15" customHeight="1" x14ac:dyDescent="0.25">
      <c r="C151" s="93"/>
    </row>
    <row r="152" spans="3:3" ht="15" customHeight="1" x14ac:dyDescent="0.25">
      <c r="C152" s="84"/>
    </row>
    <row r="153" spans="3:3" ht="15" customHeight="1" x14ac:dyDescent="0.25">
      <c r="C153" s="84"/>
    </row>
    <row r="154" spans="3:3" ht="15" customHeight="1" x14ac:dyDescent="0.25">
      <c r="C154" s="84"/>
    </row>
    <row r="155" spans="3:3" ht="15" customHeight="1" x14ac:dyDescent="0.25">
      <c r="C155" s="84"/>
    </row>
    <row r="156" spans="3:3" ht="15" customHeight="1" x14ac:dyDescent="0.25">
      <c r="C156" s="84"/>
    </row>
    <row r="157" spans="3:3" ht="15" customHeight="1" x14ac:dyDescent="0.25">
      <c r="C157" s="92"/>
    </row>
    <row r="158" spans="3:3" ht="15" customHeight="1" x14ac:dyDescent="0.25">
      <c r="C158" s="84"/>
    </row>
    <row r="159" spans="3:3" ht="15" customHeight="1" x14ac:dyDescent="0.25">
      <c r="C159" s="84"/>
    </row>
    <row r="160" spans="3:3" ht="15" customHeight="1" x14ac:dyDescent="0.25">
      <c r="C160" s="84"/>
    </row>
    <row r="161" spans="3:3" ht="15" customHeight="1" x14ac:dyDescent="0.25">
      <c r="C161" s="84"/>
    </row>
    <row r="162" spans="3:3" ht="15" customHeight="1" x14ac:dyDescent="0.25">
      <c r="C162" s="84"/>
    </row>
    <row r="163" spans="3:3" ht="15" customHeight="1" x14ac:dyDescent="0.25">
      <c r="C163" s="84"/>
    </row>
    <row r="164" spans="3:3" ht="15" customHeight="1" x14ac:dyDescent="0.25">
      <c r="C164" s="84"/>
    </row>
    <row r="165" spans="3:3" ht="15" customHeight="1" x14ac:dyDescent="0.25">
      <c r="C165" s="84"/>
    </row>
    <row r="166" spans="3:3" ht="15" customHeight="1" x14ac:dyDescent="0.25">
      <c r="C166" s="84"/>
    </row>
    <row r="167" spans="3:3" ht="15" customHeight="1" x14ac:dyDescent="0.25">
      <c r="C167" s="92"/>
    </row>
    <row r="168" spans="3:3" ht="15" customHeight="1" x14ac:dyDescent="0.25">
      <c r="C168" s="92"/>
    </row>
    <row r="169" spans="3:3" ht="15" customHeight="1" x14ac:dyDescent="0.25">
      <c r="C169" s="92"/>
    </row>
    <row r="170" spans="3:3" ht="15" customHeight="1" x14ac:dyDescent="0.25">
      <c r="C170" s="84"/>
    </row>
    <row r="171" spans="3:3" ht="15" customHeight="1" x14ac:dyDescent="0.25">
      <c r="C171" s="92"/>
    </row>
    <row r="172" spans="3:3" ht="15" customHeight="1" x14ac:dyDescent="0.25">
      <c r="C172" s="84"/>
    </row>
    <row r="173" spans="3:3" ht="15" customHeight="1" x14ac:dyDescent="0.25">
      <c r="C173" s="92"/>
    </row>
    <row r="174" spans="3:3" ht="15" customHeight="1" x14ac:dyDescent="0.25">
      <c r="C174" s="84"/>
    </row>
    <row r="175" spans="3:3" ht="15" customHeight="1" x14ac:dyDescent="0.25">
      <c r="C175" s="31"/>
    </row>
    <row r="179" spans="3:3" ht="15" customHeight="1" x14ac:dyDescent="0.25">
      <c r="C179" s="94"/>
    </row>
    <row r="180" spans="3:3" ht="15" customHeight="1" x14ac:dyDescent="0.25">
      <c r="C180" s="95"/>
    </row>
    <row r="181" spans="3:3" ht="15" customHeight="1" x14ac:dyDescent="0.25">
      <c r="C181" s="95"/>
    </row>
    <row r="182" spans="3:3" ht="15" customHeight="1" x14ac:dyDescent="0.25">
      <c r="C182" s="95"/>
    </row>
    <row r="183" spans="3:3" ht="15" customHeight="1" x14ac:dyDescent="0.25">
      <c r="C183" s="95"/>
    </row>
    <row r="184" spans="3:3" ht="15" customHeight="1" x14ac:dyDescent="0.25">
      <c r="C184" s="95"/>
    </row>
    <row r="185" spans="3:3" ht="15" customHeight="1" x14ac:dyDescent="0.25">
      <c r="C185" s="95"/>
    </row>
    <row r="186" spans="3:3" ht="15" customHeight="1" x14ac:dyDescent="0.25">
      <c r="C186" s="94"/>
    </row>
    <row r="187" spans="3:3" ht="15" customHeight="1" x14ac:dyDescent="0.25">
      <c r="C187" s="94"/>
    </row>
    <row r="188" spans="3:3" ht="15" customHeight="1" x14ac:dyDescent="0.25">
      <c r="C188" s="96"/>
    </row>
  </sheetData>
  <sheetProtection password="CAC4" sheet="1"/>
  <mergeCells count="11">
    <mergeCell ref="G48:H48"/>
    <mergeCell ref="G4:G5"/>
    <mergeCell ref="H4:H5"/>
    <mergeCell ref="I4:I5"/>
    <mergeCell ref="J4:J5"/>
    <mergeCell ref="K4:K5"/>
    <mergeCell ref="A4:A5"/>
    <mergeCell ref="B4:B5"/>
    <mergeCell ref="C4:C5"/>
    <mergeCell ref="D4:D5"/>
    <mergeCell ref="F4:F5"/>
  </mergeCells>
  <conditionalFormatting sqref="E7:I45">
    <cfRule type="expression" dxfId="5" priority="2">
      <formula>AND($E7="A")</formula>
    </cfRule>
    <cfRule type="expression" dxfId="4" priority="3">
      <formula>AND($E7="")</formula>
    </cfRule>
    <cfRule type="expression" priority="4">
      <formula>AND($E7="B")</formula>
    </cfRule>
  </conditionalFormatting>
  <pageMargins left="0.7" right="0.7" top="0.78749999999999998" bottom="0.78749999999999998"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186"/>
  <sheetViews>
    <sheetView zoomScale="145" zoomScaleNormal="145" workbookViewId="0">
      <selection activeCell="I7" sqref="I7"/>
    </sheetView>
  </sheetViews>
  <sheetFormatPr baseColWidth="10" defaultColWidth="11.42578125" defaultRowHeight="15" x14ac:dyDescent="0.25"/>
  <cols>
    <col min="1" max="1" width="13" style="31" customWidth="1"/>
    <col min="2" max="2" width="101.140625" style="31" customWidth="1"/>
    <col min="3" max="3" width="16.28515625" style="70" customWidth="1"/>
    <col min="4" max="4" width="26" style="31" customWidth="1"/>
    <col min="5" max="5" width="4.42578125" style="31" customWidth="1"/>
    <col min="6" max="6" width="3.5703125" style="31" customWidth="1"/>
    <col min="7" max="7" width="5.7109375" style="31" customWidth="1"/>
    <col min="8" max="8" width="3" style="31" customWidth="1"/>
    <col min="9" max="9" width="46.5703125" style="31" customWidth="1"/>
    <col min="10" max="11" width="11" style="71" customWidth="1"/>
    <col min="12" max="16384" width="11.42578125" style="31"/>
  </cols>
  <sheetData>
    <row r="1" spans="1:31" ht="15" customHeight="1" x14ac:dyDescent="0.25">
      <c r="C1" s="31"/>
      <c r="AE1" s="97">
        <f>I12</f>
        <v>0</v>
      </c>
    </row>
    <row r="3" spans="1:31" ht="20.25" customHeight="1" x14ac:dyDescent="0.3">
      <c r="A3" s="32" t="s">
        <v>769</v>
      </c>
      <c r="C3" s="33"/>
      <c r="J3" s="34"/>
      <c r="K3" s="34"/>
    </row>
    <row r="4" spans="1:31" ht="14.25" customHeight="1" x14ac:dyDescent="0.25">
      <c r="A4" s="9" t="s">
        <v>54</v>
      </c>
      <c r="B4" s="7" t="s">
        <v>55</v>
      </c>
      <c r="C4" s="7" t="s">
        <v>56</v>
      </c>
      <c r="D4" s="7" t="s">
        <v>417</v>
      </c>
      <c r="E4" s="37" t="s">
        <v>58</v>
      </c>
      <c r="F4" s="7" t="s">
        <v>29</v>
      </c>
      <c r="G4" s="9" t="s">
        <v>59</v>
      </c>
      <c r="H4" s="7" t="s">
        <v>41</v>
      </c>
      <c r="I4" s="6" t="s">
        <v>60</v>
      </c>
      <c r="J4" s="5" t="s">
        <v>61</v>
      </c>
      <c r="K4" s="5" t="s">
        <v>418</v>
      </c>
    </row>
    <row r="5" spans="1:31" ht="15" customHeight="1" x14ac:dyDescent="0.25">
      <c r="A5" s="9"/>
      <c r="B5" s="9"/>
      <c r="C5" s="9"/>
      <c r="D5" s="9"/>
      <c r="E5" s="38" t="s">
        <v>63</v>
      </c>
      <c r="F5" s="7"/>
      <c r="G5" s="7"/>
      <c r="H5" s="7"/>
      <c r="I5" s="7"/>
      <c r="J5" s="7"/>
      <c r="K5" s="7"/>
    </row>
    <row r="6" spans="1:31" ht="15" customHeight="1" x14ac:dyDescent="0.25">
      <c r="A6" s="54" t="s">
        <v>770</v>
      </c>
      <c r="B6" s="60" t="s">
        <v>771</v>
      </c>
      <c r="C6" s="72"/>
      <c r="D6" s="72"/>
      <c r="E6" s="72"/>
      <c r="F6" s="72"/>
      <c r="G6" s="72"/>
      <c r="H6" s="72"/>
      <c r="I6" s="72"/>
      <c r="J6" s="72"/>
      <c r="K6" s="72"/>
    </row>
    <row r="7" spans="1:31" ht="33.75" customHeight="1" x14ac:dyDescent="0.25">
      <c r="A7" s="104" t="s">
        <v>772</v>
      </c>
      <c r="B7" s="116" t="s">
        <v>773</v>
      </c>
      <c r="C7" s="44"/>
      <c r="D7" s="117"/>
      <c r="E7" s="101" t="s">
        <v>35</v>
      </c>
      <c r="F7" s="103">
        <v>20</v>
      </c>
      <c r="G7" s="103"/>
      <c r="H7" s="101">
        <v>0</v>
      </c>
      <c r="I7" s="78" t="s">
        <v>774</v>
      </c>
      <c r="J7" s="101"/>
      <c r="K7" s="101" t="s">
        <v>73</v>
      </c>
    </row>
    <row r="8" spans="1:31" ht="33.75" customHeight="1" x14ac:dyDescent="0.25">
      <c r="A8" s="104" t="s">
        <v>775</v>
      </c>
      <c r="B8" s="116" t="s">
        <v>776</v>
      </c>
      <c r="C8" s="44"/>
      <c r="D8" s="117"/>
      <c r="E8" s="101" t="s">
        <v>35</v>
      </c>
      <c r="F8" s="103">
        <v>20</v>
      </c>
      <c r="G8" s="103"/>
      <c r="H8" s="101">
        <v>0</v>
      </c>
      <c r="I8" s="78" t="s">
        <v>774</v>
      </c>
      <c r="J8" s="101"/>
      <c r="K8" s="101" t="s">
        <v>73</v>
      </c>
    </row>
    <row r="9" spans="1:31" ht="33.75" customHeight="1" x14ac:dyDescent="0.25">
      <c r="A9" s="104" t="s">
        <v>777</v>
      </c>
      <c r="B9" s="116" t="s">
        <v>778</v>
      </c>
      <c r="C9" s="44"/>
      <c r="D9" s="117"/>
      <c r="E9" s="101" t="s">
        <v>31</v>
      </c>
      <c r="F9" s="103"/>
      <c r="G9" s="103"/>
      <c r="H9" s="103"/>
      <c r="I9" s="78"/>
      <c r="J9" s="101"/>
      <c r="K9" s="101" t="s">
        <v>73</v>
      </c>
    </row>
    <row r="10" spans="1:31" ht="22.5" customHeight="1" x14ac:dyDescent="0.25">
      <c r="A10" s="104" t="s">
        <v>779</v>
      </c>
      <c r="B10" s="116" t="s">
        <v>780</v>
      </c>
      <c r="C10" s="44"/>
      <c r="D10" s="117"/>
      <c r="E10" s="101" t="s">
        <v>35</v>
      </c>
      <c r="F10" s="103">
        <v>200</v>
      </c>
      <c r="G10" s="103"/>
      <c r="H10" s="103">
        <v>0</v>
      </c>
      <c r="I10" s="78" t="s">
        <v>781</v>
      </c>
      <c r="J10" s="101"/>
      <c r="K10" s="101"/>
    </row>
    <row r="11" spans="1:31" ht="15.75" customHeight="1" x14ac:dyDescent="0.25">
      <c r="C11" s="118"/>
    </row>
    <row r="12" spans="1:31" ht="15.75" customHeight="1" x14ac:dyDescent="0.25">
      <c r="C12" s="118"/>
      <c r="G12" s="2" t="s">
        <v>414</v>
      </c>
      <c r="H12" s="2"/>
      <c r="I12" s="110">
        <f>SUM(H7:H10)</f>
        <v>0</v>
      </c>
    </row>
    <row r="13" spans="1:31" ht="15" customHeight="1" x14ac:dyDescent="0.25">
      <c r="C13" s="118"/>
    </row>
    <row r="14" spans="1:31" ht="15" customHeight="1" x14ac:dyDescent="0.25">
      <c r="A14" s="87" t="s">
        <v>415</v>
      </c>
      <c r="B14" s="88"/>
      <c r="C14" s="118"/>
    </row>
    <row r="15" spans="1:31" ht="15" customHeight="1" x14ac:dyDescent="0.25">
      <c r="A15" s="89" t="s">
        <v>31</v>
      </c>
      <c r="B15" s="90" t="s">
        <v>32</v>
      </c>
      <c r="C15" s="118"/>
    </row>
    <row r="16" spans="1:31" ht="15" customHeight="1" x14ac:dyDescent="0.25">
      <c r="A16" s="89" t="s">
        <v>35</v>
      </c>
      <c r="B16" s="90" t="s">
        <v>36</v>
      </c>
      <c r="C16" s="118"/>
    </row>
    <row r="17" spans="1:3" ht="15" customHeight="1" x14ac:dyDescent="0.25">
      <c r="A17" s="89" t="s">
        <v>39</v>
      </c>
      <c r="B17" s="90" t="s">
        <v>40</v>
      </c>
      <c r="C17" s="118"/>
    </row>
    <row r="18" spans="1:3" ht="15" customHeight="1" x14ac:dyDescent="0.25">
      <c r="A18" s="89" t="s">
        <v>29</v>
      </c>
      <c r="B18" s="90" t="s">
        <v>30</v>
      </c>
      <c r="C18" s="111"/>
    </row>
    <row r="19" spans="1:3" ht="15" customHeight="1" x14ac:dyDescent="0.25">
      <c r="A19" s="89" t="s">
        <v>33</v>
      </c>
      <c r="B19" s="90" t="s">
        <v>34</v>
      </c>
      <c r="C19" s="84"/>
    </row>
    <row r="20" spans="1:3" ht="15" customHeight="1" x14ac:dyDescent="0.25">
      <c r="A20" s="89" t="s">
        <v>41</v>
      </c>
      <c r="B20" s="90" t="s">
        <v>42</v>
      </c>
      <c r="C20" s="111"/>
    </row>
    <row r="21" spans="1:3" ht="15" customHeight="1" x14ac:dyDescent="0.25">
      <c r="A21" s="89" t="s">
        <v>37</v>
      </c>
      <c r="B21" s="88" t="s">
        <v>38</v>
      </c>
      <c r="C21" s="84"/>
    </row>
    <row r="22" spans="1:3" ht="15" customHeight="1" x14ac:dyDescent="0.25">
      <c r="C22" s="84"/>
    </row>
    <row r="23" spans="1:3" ht="15" customHeight="1" x14ac:dyDescent="0.25">
      <c r="C23" s="84"/>
    </row>
    <row r="24" spans="1:3" ht="15" customHeight="1" x14ac:dyDescent="0.25">
      <c r="C24" s="84"/>
    </row>
    <row r="25" spans="1:3" ht="15" customHeight="1" x14ac:dyDescent="0.25">
      <c r="C25" s="84"/>
    </row>
    <row r="26" spans="1:3" ht="15" customHeight="1" x14ac:dyDescent="0.25">
      <c r="C26" s="84"/>
    </row>
    <row r="27" spans="1:3" ht="15" customHeight="1" x14ac:dyDescent="0.25">
      <c r="C27" s="111"/>
    </row>
    <row r="28" spans="1:3" ht="15" customHeight="1" x14ac:dyDescent="0.25">
      <c r="C28" s="84"/>
    </row>
    <row r="29" spans="1:3" ht="15" customHeight="1" x14ac:dyDescent="0.25">
      <c r="C29" s="111"/>
    </row>
    <row r="30" spans="1:3" ht="15" customHeight="1" x14ac:dyDescent="0.25">
      <c r="C30" s="84"/>
    </row>
    <row r="31" spans="1:3" ht="15" customHeight="1" x14ac:dyDescent="0.25">
      <c r="C31" s="84"/>
    </row>
    <row r="32" spans="1:3" ht="15" customHeight="1" x14ac:dyDescent="0.25">
      <c r="C32" s="84"/>
    </row>
    <row r="33" spans="3:3" ht="15" customHeight="1" x14ac:dyDescent="0.25">
      <c r="C33" s="84"/>
    </row>
    <row r="34" spans="3:3" ht="15" customHeight="1" x14ac:dyDescent="0.25">
      <c r="C34" s="84"/>
    </row>
    <row r="35" spans="3:3" ht="15" customHeight="1" x14ac:dyDescent="0.25">
      <c r="C35" s="84"/>
    </row>
    <row r="36" spans="3:3" ht="15" customHeight="1" x14ac:dyDescent="0.25">
      <c r="C36" s="84"/>
    </row>
    <row r="37" spans="3:3" ht="15" customHeight="1" x14ac:dyDescent="0.25">
      <c r="C37" s="84"/>
    </row>
    <row r="38" spans="3:3" ht="15" customHeight="1" x14ac:dyDescent="0.25">
      <c r="C38" s="84"/>
    </row>
    <row r="39" spans="3:3" ht="15" customHeight="1" x14ac:dyDescent="0.25">
      <c r="C39" s="84"/>
    </row>
    <row r="40" spans="3:3" ht="15" customHeight="1" x14ac:dyDescent="0.25">
      <c r="C40" s="84"/>
    </row>
    <row r="41" spans="3:3" ht="15" customHeight="1" x14ac:dyDescent="0.25">
      <c r="C41" s="111"/>
    </row>
    <row r="42" spans="3:3" ht="15" customHeight="1" x14ac:dyDescent="0.25">
      <c r="C42" s="84"/>
    </row>
    <row r="43" spans="3:3" ht="15" customHeight="1" x14ac:dyDescent="0.25">
      <c r="C43" s="84"/>
    </row>
    <row r="44" spans="3:3" ht="15" customHeight="1" x14ac:dyDescent="0.25">
      <c r="C44" s="84"/>
    </row>
    <row r="45" spans="3:3" ht="15" customHeight="1" x14ac:dyDescent="0.25">
      <c r="C45" s="111"/>
    </row>
    <row r="46" spans="3:3" ht="15" customHeight="1" x14ac:dyDescent="0.25">
      <c r="C46" s="84"/>
    </row>
    <row r="47" spans="3:3" ht="15" customHeight="1" x14ac:dyDescent="0.25">
      <c r="C47" s="84"/>
    </row>
    <row r="48" spans="3:3" ht="15" customHeight="1" x14ac:dyDescent="0.25">
      <c r="C48" s="93"/>
    </row>
    <row r="49" spans="3:3" ht="15" customHeight="1" x14ac:dyDescent="0.25">
      <c r="C49" s="84"/>
    </row>
    <row r="50" spans="3:3" ht="15" customHeight="1" x14ac:dyDescent="0.25">
      <c r="C50" s="84"/>
    </row>
    <row r="51" spans="3:3" ht="15.75" customHeight="1" x14ac:dyDescent="0.25">
      <c r="C51" s="91"/>
    </row>
    <row r="52" spans="3:3" ht="15" customHeight="1" x14ac:dyDescent="0.25">
      <c r="C52" s="84"/>
    </row>
    <row r="53" spans="3:3" ht="15" customHeight="1" x14ac:dyDescent="0.25">
      <c r="C53" s="92"/>
    </row>
    <row r="54" spans="3:3" ht="15" customHeight="1" x14ac:dyDescent="0.25">
      <c r="C54" s="93"/>
    </row>
    <row r="55" spans="3:3" ht="15" customHeight="1" x14ac:dyDescent="0.25">
      <c r="C55" s="84"/>
    </row>
    <row r="56" spans="3:3" ht="15" customHeight="1" x14ac:dyDescent="0.25">
      <c r="C56" s="84"/>
    </row>
    <row r="57" spans="3:3" ht="15" customHeight="1" x14ac:dyDescent="0.25">
      <c r="C57" s="92"/>
    </row>
    <row r="58" spans="3:3" ht="15" customHeight="1" x14ac:dyDescent="0.25">
      <c r="C58" s="93"/>
    </row>
    <row r="59" spans="3:3" ht="15" customHeight="1" x14ac:dyDescent="0.25">
      <c r="C59" s="92"/>
    </row>
    <row r="60" spans="3:3" ht="15" customHeight="1" x14ac:dyDescent="0.25">
      <c r="C60" s="84"/>
    </row>
    <row r="61" spans="3:3" ht="15" customHeight="1" x14ac:dyDescent="0.25">
      <c r="C61" s="93"/>
    </row>
    <row r="62" spans="3:3" ht="15" customHeight="1" x14ac:dyDescent="0.25">
      <c r="C62" s="93"/>
    </row>
    <row r="63" spans="3:3" ht="15" customHeight="1" x14ac:dyDescent="0.25">
      <c r="C63" s="84"/>
    </row>
    <row r="64" spans="3:3" ht="15" customHeight="1" x14ac:dyDescent="0.25">
      <c r="C64" s="84"/>
    </row>
    <row r="65" spans="3:3" ht="15" customHeight="1" x14ac:dyDescent="0.25">
      <c r="C65" s="92"/>
    </row>
    <row r="66" spans="3:3" ht="15" customHeight="1" x14ac:dyDescent="0.25">
      <c r="C66" s="84"/>
    </row>
    <row r="67" spans="3:3" ht="15" customHeight="1" x14ac:dyDescent="0.25">
      <c r="C67" s="92"/>
    </row>
    <row r="68" spans="3:3" ht="15" customHeight="1" x14ac:dyDescent="0.25">
      <c r="C68" s="84"/>
    </row>
    <row r="69" spans="3:3" ht="15" customHeight="1" x14ac:dyDescent="0.25">
      <c r="C69" s="84"/>
    </row>
    <row r="70" spans="3:3" ht="15.75" customHeight="1" x14ac:dyDescent="0.25">
      <c r="C70" s="91"/>
    </row>
    <row r="71" spans="3:3" ht="15" customHeight="1" x14ac:dyDescent="0.25">
      <c r="C71" s="84"/>
    </row>
    <row r="72" spans="3:3" ht="15" customHeight="1" x14ac:dyDescent="0.25">
      <c r="C72" s="92"/>
    </row>
    <row r="73" spans="3:3" ht="15" customHeight="1" x14ac:dyDescent="0.25">
      <c r="C73" s="84"/>
    </row>
    <row r="74" spans="3:3" ht="15" customHeight="1" x14ac:dyDescent="0.25">
      <c r="C74" s="84"/>
    </row>
    <row r="75" spans="3:3" ht="15" customHeight="1" x14ac:dyDescent="0.25">
      <c r="C75" s="84"/>
    </row>
    <row r="76" spans="3:3" ht="15" customHeight="1" x14ac:dyDescent="0.25">
      <c r="C76" s="92"/>
    </row>
    <row r="77" spans="3:3" ht="15" customHeight="1" x14ac:dyDescent="0.25">
      <c r="C77" s="84"/>
    </row>
    <row r="78" spans="3:3" ht="15" customHeight="1" x14ac:dyDescent="0.25">
      <c r="C78" s="92"/>
    </row>
    <row r="79" spans="3:3" ht="15" customHeight="1" x14ac:dyDescent="0.25">
      <c r="C79" s="84"/>
    </row>
    <row r="80" spans="3:3" ht="15" customHeight="1" x14ac:dyDescent="0.25">
      <c r="C80" s="84"/>
    </row>
    <row r="81" spans="3:3" ht="15" customHeight="1" x14ac:dyDescent="0.25">
      <c r="C81" s="84"/>
    </row>
    <row r="82" spans="3:3" ht="15" customHeight="1" x14ac:dyDescent="0.25">
      <c r="C82" s="84"/>
    </row>
    <row r="83" spans="3:3" ht="15" customHeight="1" x14ac:dyDescent="0.25">
      <c r="C83" s="84"/>
    </row>
    <row r="84" spans="3:3" ht="15" customHeight="1" x14ac:dyDescent="0.25">
      <c r="C84" s="92"/>
    </row>
    <row r="85" spans="3:3" ht="15" customHeight="1" x14ac:dyDescent="0.25">
      <c r="C85" s="84"/>
    </row>
    <row r="86" spans="3:3" ht="15" customHeight="1" x14ac:dyDescent="0.25">
      <c r="C86" s="84"/>
    </row>
    <row r="87" spans="3:3" ht="15" customHeight="1" x14ac:dyDescent="0.25">
      <c r="C87" s="84"/>
    </row>
    <row r="88" spans="3:3" ht="15" customHeight="1" x14ac:dyDescent="0.25">
      <c r="C88" s="84"/>
    </row>
    <row r="89" spans="3:3" ht="15.75" customHeight="1" x14ac:dyDescent="0.25">
      <c r="C89" s="91"/>
    </row>
    <row r="90" spans="3:3" ht="15" customHeight="1" x14ac:dyDescent="0.25">
      <c r="C90" s="84"/>
    </row>
    <row r="91" spans="3:3" ht="15" customHeight="1" x14ac:dyDescent="0.25">
      <c r="C91" s="92"/>
    </row>
    <row r="92" spans="3:3" ht="15" customHeight="1" x14ac:dyDescent="0.25">
      <c r="C92" s="84"/>
    </row>
    <row r="93" spans="3:3" ht="15" customHeight="1" x14ac:dyDescent="0.25">
      <c r="C93" s="84"/>
    </row>
    <row r="94" spans="3:3" ht="15" customHeight="1" x14ac:dyDescent="0.25">
      <c r="C94" s="84"/>
    </row>
    <row r="95" spans="3:3" ht="15" customHeight="1" x14ac:dyDescent="0.25">
      <c r="C95" s="84"/>
    </row>
    <row r="96" spans="3:3" ht="15" customHeight="1" x14ac:dyDescent="0.25">
      <c r="C96" s="84"/>
    </row>
    <row r="97" spans="3:3" ht="15" customHeight="1" x14ac:dyDescent="0.25">
      <c r="C97" s="84"/>
    </row>
    <row r="98" spans="3:3" ht="15" customHeight="1" x14ac:dyDescent="0.25">
      <c r="C98" s="92"/>
    </row>
    <row r="99" spans="3:3" ht="15" customHeight="1" x14ac:dyDescent="0.25">
      <c r="C99" s="84"/>
    </row>
    <row r="100" spans="3:3" ht="15" customHeight="1" x14ac:dyDescent="0.25">
      <c r="C100" s="84"/>
    </row>
    <row r="101" spans="3:3" ht="15" customHeight="1" x14ac:dyDescent="0.25">
      <c r="C101" s="84"/>
    </row>
    <row r="102" spans="3:3" ht="15" customHeight="1" x14ac:dyDescent="0.25">
      <c r="C102" s="84"/>
    </row>
    <row r="103" spans="3:3" ht="15" customHeight="1" x14ac:dyDescent="0.25">
      <c r="C103" s="92"/>
    </row>
    <row r="104" spans="3:3" ht="15" customHeight="1" x14ac:dyDescent="0.25">
      <c r="C104" s="84"/>
    </row>
    <row r="105" spans="3:3" ht="15" customHeight="1" x14ac:dyDescent="0.25">
      <c r="C105" s="84"/>
    </row>
    <row r="106" spans="3:3" ht="15" customHeight="1" x14ac:dyDescent="0.25">
      <c r="C106" s="92"/>
    </row>
    <row r="107" spans="3:3" ht="15" customHeight="1" x14ac:dyDescent="0.25">
      <c r="C107" s="93"/>
    </row>
    <row r="108" spans="3:3" ht="15" customHeight="1" x14ac:dyDescent="0.25">
      <c r="C108" s="84"/>
    </row>
    <row r="109" spans="3:3" ht="15" customHeight="1" x14ac:dyDescent="0.25">
      <c r="C109" s="92"/>
    </row>
    <row r="110" spans="3:3" ht="15" customHeight="1" x14ac:dyDescent="0.25">
      <c r="C110" s="84"/>
    </row>
    <row r="111" spans="3:3" ht="15" customHeight="1" x14ac:dyDescent="0.25">
      <c r="C111" s="84"/>
    </row>
    <row r="112" spans="3:3" ht="15" customHeight="1" x14ac:dyDescent="0.25">
      <c r="C112" s="84"/>
    </row>
    <row r="113" spans="3:3" ht="15" customHeight="1" x14ac:dyDescent="0.25">
      <c r="C113" s="84"/>
    </row>
    <row r="114" spans="3:3" ht="15" customHeight="1" x14ac:dyDescent="0.25">
      <c r="C114" s="84"/>
    </row>
    <row r="115" spans="3:3" ht="15" customHeight="1" x14ac:dyDescent="0.25">
      <c r="C115" s="84"/>
    </row>
    <row r="116" spans="3:3" ht="15" customHeight="1" x14ac:dyDescent="0.25">
      <c r="C116" s="84"/>
    </row>
    <row r="117" spans="3:3" ht="15" customHeight="1" x14ac:dyDescent="0.25">
      <c r="C117" s="84"/>
    </row>
    <row r="118" spans="3:3" ht="15" customHeight="1" x14ac:dyDescent="0.25">
      <c r="C118" s="84"/>
    </row>
    <row r="119" spans="3:3" ht="15" customHeight="1" x14ac:dyDescent="0.25">
      <c r="C119" s="92"/>
    </row>
    <row r="120" spans="3:3" ht="15" customHeight="1" x14ac:dyDescent="0.25">
      <c r="C120" s="84"/>
    </row>
    <row r="121" spans="3:3" ht="15" customHeight="1" x14ac:dyDescent="0.25">
      <c r="C121" s="92"/>
    </row>
    <row r="122" spans="3:3" ht="15" customHeight="1" x14ac:dyDescent="0.25">
      <c r="C122" s="84"/>
    </row>
    <row r="123" spans="3:3" ht="15" customHeight="1" x14ac:dyDescent="0.25">
      <c r="C123" s="92"/>
    </row>
    <row r="124" spans="3:3" ht="15" customHeight="1" x14ac:dyDescent="0.25">
      <c r="C124" s="84"/>
    </row>
    <row r="125" spans="3:3" ht="15" customHeight="1" x14ac:dyDescent="0.25">
      <c r="C125" s="92"/>
    </row>
    <row r="126" spans="3:3" ht="15" customHeight="1" x14ac:dyDescent="0.25">
      <c r="C126" s="84"/>
    </row>
    <row r="127" spans="3:3" ht="15" customHeight="1" x14ac:dyDescent="0.25">
      <c r="C127" s="84"/>
    </row>
    <row r="128" spans="3:3" ht="15" customHeight="1" x14ac:dyDescent="0.25">
      <c r="C128" s="84"/>
    </row>
    <row r="129" spans="3:3" ht="15" customHeight="1" x14ac:dyDescent="0.25">
      <c r="C129" s="84"/>
    </row>
    <row r="130" spans="3:3" ht="15.75" customHeight="1" x14ac:dyDescent="0.25">
      <c r="C130" s="91"/>
    </row>
    <row r="131" spans="3:3" ht="15" customHeight="1" x14ac:dyDescent="0.25">
      <c r="C131" s="84"/>
    </row>
    <row r="132" spans="3:3" ht="15" customHeight="1" x14ac:dyDescent="0.25">
      <c r="C132" s="92"/>
    </row>
    <row r="133" spans="3:3" ht="15" customHeight="1" x14ac:dyDescent="0.25">
      <c r="C133" s="84"/>
    </row>
    <row r="134" spans="3:3" ht="15" customHeight="1" x14ac:dyDescent="0.25">
      <c r="C134" s="84"/>
    </row>
    <row r="135" spans="3:3" ht="15" customHeight="1" x14ac:dyDescent="0.25">
      <c r="C135" s="84"/>
    </row>
    <row r="136" spans="3:3" ht="15" customHeight="1" x14ac:dyDescent="0.25">
      <c r="C136" s="84"/>
    </row>
    <row r="137" spans="3:3" ht="15" customHeight="1" x14ac:dyDescent="0.25">
      <c r="C137" s="84"/>
    </row>
    <row r="138" spans="3:3" ht="15" customHeight="1" x14ac:dyDescent="0.25">
      <c r="C138" s="84"/>
    </row>
    <row r="139" spans="3:3" ht="15" customHeight="1" x14ac:dyDescent="0.25">
      <c r="C139" s="84"/>
    </row>
    <row r="140" spans="3:3" ht="15" customHeight="1" x14ac:dyDescent="0.25">
      <c r="C140" s="92"/>
    </row>
    <row r="141" spans="3:3" ht="15" customHeight="1" x14ac:dyDescent="0.25">
      <c r="C141" s="93"/>
    </row>
    <row r="142" spans="3:3" ht="15" customHeight="1" x14ac:dyDescent="0.25">
      <c r="C142" s="84"/>
    </row>
    <row r="143" spans="3:3" ht="15" customHeight="1" x14ac:dyDescent="0.25">
      <c r="C143" s="84"/>
    </row>
    <row r="144" spans="3:3" ht="15" customHeight="1" x14ac:dyDescent="0.25">
      <c r="C144" s="84"/>
    </row>
    <row r="145" spans="3:3" ht="15" customHeight="1" x14ac:dyDescent="0.25">
      <c r="C145" s="92"/>
    </row>
    <row r="146" spans="3:3" ht="15" customHeight="1" x14ac:dyDescent="0.25">
      <c r="C146" s="84"/>
    </row>
    <row r="147" spans="3:3" ht="15" customHeight="1" x14ac:dyDescent="0.25">
      <c r="C147" s="84"/>
    </row>
    <row r="148" spans="3:3" ht="15" customHeight="1" x14ac:dyDescent="0.25">
      <c r="C148" s="92"/>
    </row>
    <row r="149" spans="3:3" ht="15" customHeight="1" x14ac:dyDescent="0.25">
      <c r="C149" s="93"/>
    </row>
    <row r="150" spans="3:3" ht="15" customHeight="1" x14ac:dyDescent="0.25">
      <c r="C150" s="84"/>
    </row>
    <row r="151" spans="3:3" ht="15" customHeight="1" x14ac:dyDescent="0.25">
      <c r="C151" s="84"/>
    </row>
    <row r="152" spans="3:3" ht="15" customHeight="1" x14ac:dyDescent="0.25">
      <c r="C152" s="84"/>
    </row>
    <row r="153" spans="3:3" ht="15" customHeight="1" x14ac:dyDescent="0.25">
      <c r="C153" s="84"/>
    </row>
    <row r="154" spans="3:3" ht="15" customHeight="1" x14ac:dyDescent="0.25">
      <c r="C154" s="84"/>
    </row>
    <row r="155" spans="3:3" ht="15" customHeight="1" x14ac:dyDescent="0.25">
      <c r="C155" s="92"/>
    </row>
    <row r="156" spans="3:3" ht="15" customHeight="1" x14ac:dyDescent="0.25">
      <c r="C156" s="84"/>
    </row>
    <row r="157" spans="3:3" ht="15" customHeight="1" x14ac:dyDescent="0.25">
      <c r="C157" s="84"/>
    </row>
    <row r="158" spans="3:3" ht="15" customHeight="1" x14ac:dyDescent="0.25">
      <c r="C158" s="84"/>
    </row>
    <row r="159" spans="3:3" ht="15" customHeight="1" x14ac:dyDescent="0.25">
      <c r="C159" s="84"/>
    </row>
    <row r="160" spans="3:3" ht="15" customHeight="1" x14ac:dyDescent="0.25">
      <c r="C160" s="84"/>
    </row>
    <row r="161" spans="3:3" ht="15" customHeight="1" x14ac:dyDescent="0.25">
      <c r="C161" s="84"/>
    </row>
    <row r="162" spans="3:3" ht="15" customHeight="1" x14ac:dyDescent="0.25">
      <c r="C162" s="84"/>
    </row>
    <row r="163" spans="3:3" ht="15" customHeight="1" x14ac:dyDescent="0.25">
      <c r="C163" s="84"/>
    </row>
    <row r="164" spans="3:3" ht="15" customHeight="1" x14ac:dyDescent="0.25">
      <c r="C164" s="84"/>
    </row>
    <row r="165" spans="3:3" ht="15" customHeight="1" x14ac:dyDescent="0.25">
      <c r="C165" s="92"/>
    </row>
    <row r="166" spans="3:3" ht="15" customHeight="1" x14ac:dyDescent="0.25">
      <c r="C166" s="92"/>
    </row>
    <row r="167" spans="3:3" ht="15" customHeight="1" x14ac:dyDescent="0.25">
      <c r="C167" s="92"/>
    </row>
    <row r="168" spans="3:3" ht="15" customHeight="1" x14ac:dyDescent="0.25">
      <c r="C168" s="84"/>
    </row>
    <row r="169" spans="3:3" ht="15" customHeight="1" x14ac:dyDescent="0.25">
      <c r="C169" s="92"/>
    </row>
    <row r="170" spans="3:3" ht="15" customHeight="1" x14ac:dyDescent="0.25">
      <c r="C170" s="84"/>
    </row>
    <row r="171" spans="3:3" ht="15" customHeight="1" x14ac:dyDescent="0.25">
      <c r="C171" s="92"/>
    </row>
    <row r="172" spans="3:3" ht="15" customHeight="1" x14ac:dyDescent="0.25">
      <c r="C172" s="84"/>
    </row>
    <row r="173" spans="3:3" ht="15" customHeight="1" x14ac:dyDescent="0.25">
      <c r="C173" s="31"/>
    </row>
    <row r="177" spans="3:3" ht="15" customHeight="1" x14ac:dyDescent="0.25">
      <c r="C177" s="94"/>
    </row>
    <row r="178" spans="3:3" ht="15" customHeight="1" x14ac:dyDescent="0.25">
      <c r="C178" s="95"/>
    </row>
    <row r="179" spans="3:3" ht="15" customHeight="1" x14ac:dyDescent="0.25">
      <c r="C179" s="95"/>
    </row>
    <row r="180" spans="3:3" ht="15" customHeight="1" x14ac:dyDescent="0.25">
      <c r="C180" s="95"/>
    </row>
    <row r="181" spans="3:3" ht="15" customHeight="1" x14ac:dyDescent="0.25">
      <c r="C181" s="95"/>
    </row>
    <row r="182" spans="3:3" ht="15" customHeight="1" x14ac:dyDescent="0.25">
      <c r="C182" s="95"/>
    </row>
    <row r="183" spans="3:3" ht="15" customHeight="1" x14ac:dyDescent="0.25">
      <c r="C183" s="95"/>
    </row>
    <row r="184" spans="3:3" ht="15" customHeight="1" x14ac:dyDescent="0.25">
      <c r="C184" s="94"/>
    </row>
    <row r="185" spans="3:3" ht="15" customHeight="1" x14ac:dyDescent="0.25">
      <c r="C185" s="94"/>
    </row>
    <row r="186" spans="3:3" ht="15" customHeight="1" x14ac:dyDescent="0.25">
      <c r="C186" s="96"/>
    </row>
  </sheetData>
  <sheetProtection password="CAC4" sheet="1"/>
  <mergeCells count="11">
    <mergeCell ref="G12:H12"/>
    <mergeCell ref="G4:G5"/>
    <mergeCell ref="H4:H5"/>
    <mergeCell ref="I4:I5"/>
    <mergeCell ref="J4:J5"/>
    <mergeCell ref="K4:K5"/>
    <mergeCell ref="A4:A5"/>
    <mergeCell ref="B4:B5"/>
    <mergeCell ref="C4:C5"/>
    <mergeCell ref="D4:D5"/>
    <mergeCell ref="F4:F5"/>
  </mergeCells>
  <conditionalFormatting sqref="E7:I10">
    <cfRule type="expression" dxfId="3" priority="2">
      <formula>AND($E7="A")</formula>
    </cfRule>
    <cfRule type="expression" dxfId="2" priority="3">
      <formula>AND($E7="")</formula>
    </cfRule>
    <cfRule type="expression" priority="4">
      <formula>AND($E7="B")</formula>
    </cfRule>
  </conditionalFormatting>
  <pageMargins left="0.7" right="0.7" top="0.78749999999999998" bottom="0.78749999999999998"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189"/>
  <sheetViews>
    <sheetView zoomScale="130" zoomScaleNormal="130" workbookViewId="0">
      <selection activeCell="B12" sqref="B12"/>
    </sheetView>
  </sheetViews>
  <sheetFormatPr baseColWidth="10" defaultColWidth="11.42578125" defaultRowHeight="15" x14ac:dyDescent="0.25"/>
  <cols>
    <col min="1" max="1" width="13" style="31" customWidth="1"/>
    <col min="2" max="2" width="101.140625" style="31" customWidth="1"/>
    <col min="3" max="3" width="16.28515625" style="70" customWidth="1"/>
    <col min="4" max="4" width="26.85546875" style="31" customWidth="1"/>
    <col min="5" max="5" width="4.42578125" style="31" customWidth="1"/>
    <col min="6" max="6" width="3.140625" style="31" customWidth="1"/>
    <col min="7" max="7" width="5.7109375" style="31" customWidth="1"/>
    <col min="8" max="8" width="3" style="31" customWidth="1"/>
    <col min="9" max="9" width="46.5703125" style="31" customWidth="1"/>
    <col min="10" max="10" width="11" style="31" customWidth="1"/>
    <col min="11" max="16384" width="11.42578125" style="31"/>
  </cols>
  <sheetData>
    <row r="1" spans="1:31" ht="15" customHeight="1" x14ac:dyDescent="0.25">
      <c r="C1" s="31"/>
      <c r="AE1" s="97">
        <f>I20</f>
        <v>0</v>
      </c>
    </row>
    <row r="3" spans="1:31" ht="20.25" customHeight="1" x14ac:dyDescent="0.3">
      <c r="A3" s="32" t="s">
        <v>782</v>
      </c>
      <c r="C3" s="33"/>
    </row>
    <row r="4" spans="1:31" ht="14.25" customHeight="1" x14ac:dyDescent="0.25">
      <c r="A4" s="9" t="s">
        <v>54</v>
      </c>
      <c r="B4" s="7" t="s">
        <v>55</v>
      </c>
      <c r="C4" s="7" t="s">
        <v>56</v>
      </c>
      <c r="D4" s="7" t="s">
        <v>417</v>
      </c>
      <c r="E4" s="37" t="s">
        <v>58</v>
      </c>
      <c r="F4" s="7" t="s">
        <v>29</v>
      </c>
      <c r="G4" s="9" t="s">
        <v>59</v>
      </c>
      <c r="H4" s="7" t="s">
        <v>41</v>
      </c>
      <c r="I4" s="6" t="s">
        <v>60</v>
      </c>
      <c r="J4" s="5" t="s">
        <v>61</v>
      </c>
    </row>
    <row r="5" spans="1:31" ht="15" customHeight="1" x14ac:dyDescent="0.25">
      <c r="A5" s="9"/>
      <c r="B5" s="9"/>
      <c r="C5" s="9"/>
      <c r="D5" s="9"/>
      <c r="E5" s="38" t="s">
        <v>63</v>
      </c>
      <c r="F5" s="7"/>
      <c r="G5" s="7"/>
      <c r="H5" s="7"/>
      <c r="I5" s="7"/>
      <c r="J5" s="7"/>
    </row>
    <row r="6" spans="1:31" ht="15" customHeight="1" x14ac:dyDescent="0.25">
      <c r="A6" s="54" t="s">
        <v>783</v>
      </c>
      <c r="B6" s="60" t="s">
        <v>784</v>
      </c>
      <c r="C6" s="109"/>
      <c r="D6" s="72"/>
      <c r="E6" s="72"/>
      <c r="F6" s="72"/>
      <c r="G6" s="72"/>
      <c r="H6" s="72"/>
      <c r="I6" s="72"/>
      <c r="J6" s="72"/>
    </row>
    <row r="7" spans="1:31" ht="15" customHeight="1" x14ac:dyDescent="0.25">
      <c r="A7" s="104" t="s">
        <v>785</v>
      </c>
      <c r="B7" s="78" t="s">
        <v>786</v>
      </c>
      <c r="C7" s="44"/>
      <c r="D7" s="117"/>
      <c r="E7" s="101" t="s">
        <v>31</v>
      </c>
      <c r="F7" s="103"/>
      <c r="G7" s="103"/>
      <c r="H7" s="101"/>
      <c r="I7" s="78"/>
      <c r="J7" s="78"/>
    </row>
    <row r="8" spans="1:31" ht="15" customHeight="1" x14ac:dyDescent="0.25">
      <c r="A8" s="104" t="s">
        <v>787</v>
      </c>
      <c r="B8" s="78" t="s">
        <v>788</v>
      </c>
      <c r="C8" s="44"/>
      <c r="D8" s="117"/>
      <c r="E8" s="101" t="s">
        <v>31</v>
      </c>
      <c r="F8" s="103"/>
      <c r="G8" s="103"/>
      <c r="H8" s="101"/>
      <c r="I8" s="78"/>
      <c r="J8" s="78"/>
    </row>
    <row r="9" spans="1:31" ht="22.5" customHeight="1" x14ac:dyDescent="0.25">
      <c r="A9" s="104" t="s">
        <v>789</v>
      </c>
      <c r="B9" s="78" t="s">
        <v>790</v>
      </c>
      <c r="C9" s="44"/>
      <c r="D9" s="117"/>
      <c r="E9" s="101" t="s">
        <v>31</v>
      </c>
      <c r="F9" s="103"/>
      <c r="G9" s="103"/>
      <c r="H9" s="101"/>
      <c r="I9" s="78"/>
      <c r="J9" s="78"/>
    </row>
    <row r="10" spans="1:31" ht="22.5" customHeight="1" x14ac:dyDescent="0.25">
      <c r="A10" s="104" t="s">
        <v>791</v>
      </c>
      <c r="B10" s="78" t="s">
        <v>792</v>
      </c>
      <c r="C10" s="44"/>
      <c r="D10" s="117"/>
      <c r="E10" s="101" t="s">
        <v>31</v>
      </c>
      <c r="F10" s="103"/>
      <c r="G10" s="103"/>
      <c r="H10" s="101"/>
      <c r="I10" s="78"/>
      <c r="J10" s="78"/>
    </row>
    <row r="11" spans="1:31" ht="33.75" customHeight="1" x14ac:dyDescent="0.25">
      <c r="A11" s="104" t="s">
        <v>793</v>
      </c>
      <c r="B11" s="78" t="s">
        <v>794</v>
      </c>
      <c r="C11" s="44"/>
      <c r="D11" s="117"/>
      <c r="E11" s="101" t="s">
        <v>39</v>
      </c>
      <c r="F11" s="103"/>
      <c r="G11" s="103"/>
      <c r="H11" s="101"/>
      <c r="I11" s="78"/>
      <c r="J11" s="78"/>
    </row>
    <row r="12" spans="1:31" ht="45" customHeight="1" x14ac:dyDescent="0.25">
      <c r="A12" s="104" t="s">
        <v>795</v>
      </c>
      <c r="B12" s="78" t="s">
        <v>796</v>
      </c>
      <c r="C12" s="44"/>
      <c r="D12" s="117"/>
      <c r="E12" s="101" t="s">
        <v>39</v>
      </c>
      <c r="F12" s="103"/>
      <c r="G12" s="103"/>
      <c r="H12" s="101"/>
      <c r="I12" s="78"/>
      <c r="J12" s="78"/>
    </row>
    <row r="13" spans="1:31" ht="15" customHeight="1" x14ac:dyDescent="0.25">
      <c r="A13" s="119" t="s">
        <v>797</v>
      </c>
      <c r="B13" s="60" t="s">
        <v>798</v>
      </c>
      <c r="C13" s="109"/>
      <c r="D13" s="109"/>
      <c r="E13" s="101"/>
      <c r="F13" s="103"/>
      <c r="G13" s="103"/>
      <c r="H13" s="106"/>
      <c r="I13" s="109"/>
      <c r="J13" s="109"/>
    </row>
    <row r="14" spans="1:31" ht="33.75" customHeight="1" x14ac:dyDescent="0.25">
      <c r="A14" s="104" t="s">
        <v>799</v>
      </c>
      <c r="B14" s="116" t="s">
        <v>800</v>
      </c>
      <c r="C14" s="44"/>
      <c r="D14" s="117"/>
      <c r="E14" s="101" t="s">
        <v>31</v>
      </c>
      <c r="F14" s="103"/>
      <c r="G14" s="103"/>
      <c r="H14" s="101"/>
      <c r="I14" s="78"/>
      <c r="J14" s="78"/>
    </row>
    <row r="15" spans="1:31" ht="22.5" customHeight="1" x14ac:dyDescent="0.25">
      <c r="A15" s="104" t="s">
        <v>801</v>
      </c>
      <c r="B15" s="116" t="s">
        <v>802</v>
      </c>
      <c r="C15" s="44"/>
      <c r="D15" s="117"/>
      <c r="E15" s="101" t="s">
        <v>31</v>
      </c>
      <c r="F15" s="103"/>
      <c r="G15" s="103"/>
      <c r="H15" s="101"/>
      <c r="I15" s="78"/>
      <c r="J15" s="78"/>
    </row>
    <row r="16" spans="1:31" ht="15" customHeight="1" x14ac:dyDescent="0.25">
      <c r="A16" s="104" t="s">
        <v>803</v>
      </c>
      <c r="B16" s="116" t="s">
        <v>804</v>
      </c>
      <c r="C16" s="44"/>
      <c r="D16" s="117"/>
      <c r="E16" s="101" t="s">
        <v>31</v>
      </c>
      <c r="F16" s="103"/>
      <c r="G16" s="103"/>
      <c r="H16" s="101"/>
      <c r="I16" s="78"/>
      <c r="J16" s="78"/>
    </row>
    <row r="17" spans="1:10" ht="15" customHeight="1" x14ac:dyDescent="0.25">
      <c r="A17" s="104" t="s">
        <v>805</v>
      </c>
      <c r="B17" s="78" t="s">
        <v>806</v>
      </c>
      <c r="C17" s="44"/>
      <c r="D17" s="117"/>
      <c r="E17" s="101" t="s">
        <v>31</v>
      </c>
      <c r="F17" s="103"/>
      <c r="G17" s="103"/>
      <c r="H17" s="103"/>
      <c r="I17" s="49"/>
      <c r="J17" s="78"/>
    </row>
    <row r="18" spans="1:10" ht="22.5" customHeight="1" x14ac:dyDescent="0.25">
      <c r="A18" s="104" t="s">
        <v>807</v>
      </c>
      <c r="B18" s="78" t="s">
        <v>808</v>
      </c>
      <c r="C18" s="44"/>
      <c r="D18" s="117"/>
      <c r="E18" s="101" t="s">
        <v>35</v>
      </c>
      <c r="F18" s="103">
        <v>10</v>
      </c>
      <c r="G18" s="103"/>
      <c r="H18" s="103">
        <f>F18*G18</f>
        <v>0</v>
      </c>
      <c r="I18" s="49" t="s">
        <v>206</v>
      </c>
      <c r="J18" s="78"/>
    </row>
    <row r="19" spans="1:10" ht="15.75" customHeight="1" x14ac:dyDescent="0.25">
      <c r="C19" s="118"/>
    </row>
    <row r="20" spans="1:10" ht="15.75" customHeight="1" x14ac:dyDescent="0.25">
      <c r="C20" s="118"/>
      <c r="G20" s="2" t="s">
        <v>414</v>
      </c>
      <c r="H20" s="2"/>
      <c r="I20" s="110">
        <f>SUM(H4:H18)</f>
        <v>0</v>
      </c>
    </row>
    <row r="21" spans="1:10" ht="15" customHeight="1" x14ac:dyDescent="0.25">
      <c r="C21" s="111"/>
    </row>
    <row r="22" spans="1:10" ht="15" customHeight="1" x14ac:dyDescent="0.25">
      <c r="A22" s="87" t="s">
        <v>415</v>
      </c>
      <c r="B22" s="88"/>
      <c r="C22" s="84"/>
    </row>
    <row r="23" spans="1:10" ht="15" customHeight="1" x14ac:dyDescent="0.25">
      <c r="A23" s="89" t="s">
        <v>31</v>
      </c>
      <c r="B23" s="90" t="s">
        <v>32</v>
      </c>
      <c r="C23" s="111"/>
    </row>
    <row r="24" spans="1:10" ht="15" customHeight="1" x14ac:dyDescent="0.25">
      <c r="A24" s="89" t="s">
        <v>35</v>
      </c>
      <c r="B24" s="90" t="s">
        <v>36</v>
      </c>
      <c r="C24" s="84"/>
    </row>
    <row r="25" spans="1:10" ht="15" customHeight="1" x14ac:dyDescent="0.25">
      <c r="A25" s="89" t="s">
        <v>39</v>
      </c>
      <c r="B25" s="90" t="s">
        <v>40</v>
      </c>
      <c r="C25" s="84"/>
    </row>
    <row r="26" spans="1:10" ht="15" customHeight="1" x14ac:dyDescent="0.25">
      <c r="A26" s="89" t="s">
        <v>29</v>
      </c>
      <c r="B26" s="90" t="s">
        <v>30</v>
      </c>
      <c r="C26" s="84"/>
    </row>
    <row r="27" spans="1:10" ht="15" customHeight="1" x14ac:dyDescent="0.25">
      <c r="A27" s="89" t="s">
        <v>33</v>
      </c>
      <c r="B27" s="90" t="s">
        <v>34</v>
      </c>
      <c r="C27" s="84"/>
    </row>
    <row r="28" spans="1:10" ht="15" customHeight="1" x14ac:dyDescent="0.25">
      <c r="A28" s="89" t="s">
        <v>41</v>
      </c>
      <c r="B28" s="90" t="s">
        <v>42</v>
      </c>
      <c r="C28" s="84"/>
    </row>
    <row r="29" spans="1:10" ht="15" customHeight="1" x14ac:dyDescent="0.25">
      <c r="A29" s="89" t="s">
        <v>37</v>
      </c>
      <c r="B29" s="88" t="s">
        <v>38</v>
      </c>
      <c r="C29" s="84"/>
    </row>
    <row r="30" spans="1:10" ht="15" customHeight="1" x14ac:dyDescent="0.25">
      <c r="C30" s="111"/>
    </row>
    <row r="31" spans="1:10" ht="15" customHeight="1" x14ac:dyDescent="0.25">
      <c r="C31" s="84"/>
    </row>
    <row r="32" spans="1:10" ht="15" customHeight="1" x14ac:dyDescent="0.25">
      <c r="C32" s="111"/>
    </row>
    <row r="33" spans="3:3" ht="15" customHeight="1" x14ac:dyDescent="0.25">
      <c r="C33" s="84"/>
    </row>
    <row r="34" spans="3:3" ht="15" customHeight="1" x14ac:dyDescent="0.25">
      <c r="C34" s="84"/>
    </row>
    <row r="35" spans="3:3" ht="15" customHeight="1" x14ac:dyDescent="0.25">
      <c r="C35" s="84"/>
    </row>
    <row r="36" spans="3:3" ht="15" customHeight="1" x14ac:dyDescent="0.25">
      <c r="C36" s="84"/>
    </row>
    <row r="37" spans="3:3" ht="15" customHeight="1" x14ac:dyDescent="0.25">
      <c r="C37" s="84"/>
    </row>
    <row r="38" spans="3:3" ht="15" customHeight="1" x14ac:dyDescent="0.25">
      <c r="C38" s="84"/>
    </row>
    <row r="39" spans="3:3" ht="15" customHeight="1" x14ac:dyDescent="0.25">
      <c r="C39" s="84"/>
    </row>
    <row r="40" spans="3:3" ht="15" customHeight="1" x14ac:dyDescent="0.25">
      <c r="C40" s="84"/>
    </row>
    <row r="41" spans="3:3" ht="15" customHeight="1" x14ac:dyDescent="0.25">
      <c r="C41" s="84"/>
    </row>
    <row r="42" spans="3:3" ht="15" customHeight="1" x14ac:dyDescent="0.25">
      <c r="C42" s="84"/>
    </row>
    <row r="43" spans="3:3" ht="15" customHeight="1" x14ac:dyDescent="0.25">
      <c r="C43" s="84"/>
    </row>
    <row r="44" spans="3:3" ht="15" customHeight="1" x14ac:dyDescent="0.25">
      <c r="C44" s="111"/>
    </row>
    <row r="45" spans="3:3" ht="15" customHeight="1" x14ac:dyDescent="0.25">
      <c r="C45" s="84"/>
    </row>
    <row r="46" spans="3:3" ht="15" customHeight="1" x14ac:dyDescent="0.25">
      <c r="C46" s="84"/>
    </row>
    <row r="47" spans="3:3" ht="15" customHeight="1" x14ac:dyDescent="0.25">
      <c r="C47" s="84"/>
    </row>
    <row r="48" spans="3:3" ht="15" customHeight="1" x14ac:dyDescent="0.25">
      <c r="C48" s="111"/>
    </row>
    <row r="49" spans="3:3" ht="15" customHeight="1" x14ac:dyDescent="0.25">
      <c r="C49" s="84"/>
    </row>
    <row r="50" spans="3:3" ht="15" customHeight="1" x14ac:dyDescent="0.25">
      <c r="C50" s="84"/>
    </row>
    <row r="51" spans="3:3" ht="15" customHeight="1" x14ac:dyDescent="0.25">
      <c r="C51" s="93"/>
    </row>
    <row r="52" spans="3:3" ht="15" customHeight="1" x14ac:dyDescent="0.25">
      <c r="C52" s="84"/>
    </row>
    <row r="53" spans="3:3" ht="15" customHeight="1" x14ac:dyDescent="0.25">
      <c r="C53" s="84"/>
    </row>
    <row r="54" spans="3:3" ht="15.75" customHeight="1" x14ac:dyDescent="0.25">
      <c r="C54" s="91"/>
    </row>
    <row r="55" spans="3:3" ht="15" customHeight="1" x14ac:dyDescent="0.25">
      <c r="C55" s="84"/>
    </row>
    <row r="56" spans="3:3" ht="15" customHeight="1" x14ac:dyDescent="0.25">
      <c r="C56" s="92"/>
    </row>
    <row r="57" spans="3:3" ht="15" customHeight="1" x14ac:dyDescent="0.25">
      <c r="C57" s="93"/>
    </row>
    <row r="58" spans="3:3" ht="15" customHeight="1" x14ac:dyDescent="0.25">
      <c r="C58" s="84"/>
    </row>
    <row r="59" spans="3:3" ht="15" customHeight="1" x14ac:dyDescent="0.25">
      <c r="C59" s="84"/>
    </row>
    <row r="60" spans="3:3" ht="15" customHeight="1" x14ac:dyDescent="0.25">
      <c r="C60" s="92"/>
    </row>
    <row r="61" spans="3:3" ht="15" customHeight="1" x14ac:dyDescent="0.25">
      <c r="C61" s="93"/>
    </row>
    <row r="62" spans="3:3" ht="15" customHeight="1" x14ac:dyDescent="0.25">
      <c r="C62" s="92"/>
    </row>
    <row r="63" spans="3:3" ht="15" customHeight="1" x14ac:dyDescent="0.25">
      <c r="C63" s="84"/>
    </row>
    <row r="64" spans="3:3" ht="15" customHeight="1" x14ac:dyDescent="0.25">
      <c r="C64" s="93"/>
    </row>
    <row r="65" spans="3:3" ht="15" customHeight="1" x14ac:dyDescent="0.25">
      <c r="C65" s="93"/>
    </row>
    <row r="66" spans="3:3" ht="15" customHeight="1" x14ac:dyDescent="0.25">
      <c r="C66" s="84"/>
    </row>
    <row r="67" spans="3:3" ht="15" customHeight="1" x14ac:dyDescent="0.25">
      <c r="C67" s="84"/>
    </row>
    <row r="68" spans="3:3" ht="15" customHeight="1" x14ac:dyDescent="0.25">
      <c r="C68" s="92"/>
    </row>
    <row r="69" spans="3:3" ht="15" customHeight="1" x14ac:dyDescent="0.25">
      <c r="C69" s="84"/>
    </row>
    <row r="70" spans="3:3" ht="15" customHeight="1" x14ac:dyDescent="0.25">
      <c r="C70" s="92"/>
    </row>
    <row r="71" spans="3:3" ht="15" customHeight="1" x14ac:dyDescent="0.25">
      <c r="C71" s="84"/>
    </row>
    <row r="72" spans="3:3" ht="15" customHeight="1" x14ac:dyDescent="0.25">
      <c r="C72" s="84"/>
    </row>
    <row r="73" spans="3:3" ht="15.75" customHeight="1" x14ac:dyDescent="0.25">
      <c r="C73" s="91"/>
    </row>
    <row r="74" spans="3:3" ht="15" customHeight="1" x14ac:dyDescent="0.25">
      <c r="C74" s="84"/>
    </row>
    <row r="75" spans="3:3" ht="15" customHeight="1" x14ac:dyDescent="0.25">
      <c r="C75" s="92"/>
    </row>
    <row r="76" spans="3:3" ht="15" customHeight="1" x14ac:dyDescent="0.25">
      <c r="C76" s="84"/>
    </row>
    <row r="77" spans="3:3" ht="15" customHeight="1" x14ac:dyDescent="0.25">
      <c r="C77" s="84"/>
    </row>
    <row r="78" spans="3:3" ht="15" customHeight="1" x14ac:dyDescent="0.25">
      <c r="C78" s="84"/>
    </row>
    <row r="79" spans="3:3" ht="15" customHeight="1" x14ac:dyDescent="0.25">
      <c r="C79" s="92"/>
    </row>
    <row r="80" spans="3:3" ht="15" customHeight="1" x14ac:dyDescent="0.25">
      <c r="C80" s="84"/>
    </row>
    <row r="81" spans="3:3" ht="15" customHeight="1" x14ac:dyDescent="0.25">
      <c r="C81" s="92"/>
    </row>
    <row r="82" spans="3:3" ht="15" customHeight="1" x14ac:dyDescent="0.25">
      <c r="C82" s="84"/>
    </row>
    <row r="83" spans="3:3" ht="15" customHeight="1" x14ac:dyDescent="0.25">
      <c r="C83" s="84"/>
    </row>
    <row r="84" spans="3:3" ht="15" customHeight="1" x14ac:dyDescent="0.25">
      <c r="C84" s="84"/>
    </row>
    <row r="85" spans="3:3" ht="15" customHeight="1" x14ac:dyDescent="0.25">
      <c r="C85" s="84"/>
    </row>
    <row r="86" spans="3:3" ht="15" customHeight="1" x14ac:dyDescent="0.25">
      <c r="C86" s="84"/>
    </row>
    <row r="87" spans="3:3" ht="15" customHeight="1" x14ac:dyDescent="0.25">
      <c r="C87" s="92"/>
    </row>
    <row r="88" spans="3:3" ht="15" customHeight="1" x14ac:dyDescent="0.25">
      <c r="C88" s="84"/>
    </row>
    <row r="89" spans="3:3" ht="15" customHeight="1" x14ac:dyDescent="0.25">
      <c r="C89" s="84"/>
    </row>
    <row r="90" spans="3:3" ht="15" customHeight="1" x14ac:dyDescent="0.25">
      <c r="C90" s="84"/>
    </row>
    <row r="91" spans="3:3" ht="15" customHeight="1" x14ac:dyDescent="0.25">
      <c r="C91" s="84"/>
    </row>
    <row r="92" spans="3:3" ht="15.75" customHeight="1" x14ac:dyDescent="0.25">
      <c r="C92" s="91"/>
    </row>
    <row r="93" spans="3:3" ht="15" customHeight="1" x14ac:dyDescent="0.25">
      <c r="C93" s="84"/>
    </row>
    <row r="94" spans="3:3" ht="15" customHeight="1" x14ac:dyDescent="0.25">
      <c r="C94" s="92"/>
    </row>
    <row r="95" spans="3:3" ht="15" customHeight="1" x14ac:dyDescent="0.25">
      <c r="C95" s="84"/>
    </row>
    <row r="96" spans="3:3" ht="15" customHeight="1" x14ac:dyDescent="0.25">
      <c r="C96" s="84"/>
    </row>
    <row r="97" spans="3:3" ht="15" customHeight="1" x14ac:dyDescent="0.25">
      <c r="C97" s="84"/>
    </row>
    <row r="98" spans="3:3" ht="15" customHeight="1" x14ac:dyDescent="0.25">
      <c r="C98" s="84"/>
    </row>
    <row r="99" spans="3:3" ht="15" customHeight="1" x14ac:dyDescent="0.25">
      <c r="C99" s="84"/>
    </row>
    <row r="100" spans="3:3" ht="15" customHeight="1" x14ac:dyDescent="0.25">
      <c r="C100" s="84"/>
    </row>
    <row r="101" spans="3:3" ht="15" customHeight="1" x14ac:dyDescent="0.25">
      <c r="C101" s="92"/>
    </row>
    <row r="102" spans="3:3" ht="15" customHeight="1" x14ac:dyDescent="0.25">
      <c r="C102" s="84"/>
    </row>
    <row r="103" spans="3:3" ht="15" customHeight="1" x14ac:dyDescent="0.25">
      <c r="C103" s="84"/>
    </row>
    <row r="104" spans="3:3" ht="15" customHeight="1" x14ac:dyDescent="0.25">
      <c r="C104" s="84"/>
    </row>
    <row r="105" spans="3:3" ht="15" customHeight="1" x14ac:dyDescent="0.25">
      <c r="C105" s="84"/>
    </row>
    <row r="106" spans="3:3" ht="15" customHeight="1" x14ac:dyDescent="0.25">
      <c r="C106" s="92"/>
    </row>
    <row r="107" spans="3:3" ht="15" customHeight="1" x14ac:dyDescent="0.25">
      <c r="C107" s="84"/>
    </row>
    <row r="108" spans="3:3" ht="15" customHeight="1" x14ac:dyDescent="0.25">
      <c r="C108" s="84"/>
    </row>
    <row r="109" spans="3:3" ht="15" customHeight="1" x14ac:dyDescent="0.25">
      <c r="C109" s="92"/>
    </row>
    <row r="110" spans="3:3" ht="15" customHeight="1" x14ac:dyDescent="0.25">
      <c r="C110" s="93"/>
    </row>
    <row r="111" spans="3:3" ht="15" customHeight="1" x14ac:dyDescent="0.25">
      <c r="C111" s="84"/>
    </row>
    <row r="112" spans="3:3" ht="15" customHeight="1" x14ac:dyDescent="0.25">
      <c r="C112" s="92"/>
    </row>
    <row r="113" spans="3:3" ht="15" customHeight="1" x14ac:dyDescent="0.25">
      <c r="C113" s="84"/>
    </row>
    <row r="114" spans="3:3" ht="15" customHeight="1" x14ac:dyDescent="0.25">
      <c r="C114" s="84"/>
    </row>
    <row r="115" spans="3:3" ht="15" customHeight="1" x14ac:dyDescent="0.25">
      <c r="C115" s="84"/>
    </row>
    <row r="116" spans="3:3" ht="15" customHeight="1" x14ac:dyDescent="0.25">
      <c r="C116" s="84"/>
    </row>
    <row r="117" spans="3:3" ht="15" customHeight="1" x14ac:dyDescent="0.25">
      <c r="C117" s="84"/>
    </row>
    <row r="118" spans="3:3" ht="15" customHeight="1" x14ac:dyDescent="0.25">
      <c r="C118" s="84"/>
    </row>
    <row r="119" spans="3:3" ht="15" customHeight="1" x14ac:dyDescent="0.25">
      <c r="C119" s="84"/>
    </row>
    <row r="120" spans="3:3" ht="15" customHeight="1" x14ac:dyDescent="0.25">
      <c r="C120" s="84"/>
    </row>
    <row r="121" spans="3:3" ht="15" customHeight="1" x14ac:dyDescent="0.25">
      <c r="C121" s="84"/>
    </row>
    <row r="122" spans="3:3" ht="15" customHeight="1" x14ac:dyDescent="0.25">
      <c r="C122" s="92"/>
    </row>
    <row r="123" spans="3:3" ht="15" customHeight="1" x14ac:dyDescent="0.25">
      <c r="C123" s="84"/>
    </row>
    <row r="124" spans="3:3" ht="15" customHeight="1" x14ac:dyDescent="0.25">
      <c r="C124" s="92"/>
    </row>
    <row r="125" spans="3:3" ht="15" customHeight="1" x14ac:dyDescent="0.25">
      <c r="C125" s="84"/>
    </row>
    <row r="126" spans="3:3" ht="15" customHeight="1" x14ac:dyDescent="0.25">
      <c r="C126" s="92"/>
    </row>
    <row r="127" spans="3:3" ht="15" customHeight="1" x14ac:dyDescent="0.25">
      <c r="C127" s="84"/>
    </row>
    <row r="128" spans="3:3" ht="15" customHeight="1" x14ac:dyDescent="0.25">
      <c r="C128" s="92"/>
    </row>
    <row r="129" spans="3:3" ht="15" customHeight="1" x14ac:dyDescent="0.25">
      <c r="C129" s="84"/>
    </row>
    <row r="130" spans="3:3" ht="15" customHeight="1" x14ac:dyDescent="0.25">
      <c r="C130" s="84"/>
    </row>
    <row r="131" spans="3:3" ht="15" customHeight="1" x14ac:dyDescent="0.25">
      <c r="C131" s="84"/>
    </row>
    <row r="132" spans="3:3" ht="15" customHeight="1" x14ac:dyDescent="0.25">
      <c r="C132" s="84"/>
    </row>
    <row r="133" spans="3:3" ht="15.75" customHeight="1" x14ac:dyDescent="0.25">
      <c r="C133" s="91"/>
    </row>
    <row r="134" spans="3:3" ht="15" customHeight="1" x14ac:dyDescent="0.25">
      <c r="C134" s="84"/>
    </row>
    <row r="135" spans="3:3" ht="15" customHeight="1" x14ac:dyDescent="0.25">
      <c r="C135" s="92"/>
    </row>
    <row r="136" spans="3:3" ht="15" customHeight="1" x14ac:dyDescent="0.25">
      <c r="C136" s="84"/>
    </row>
    <row r="137" spans="3:3" ht="15" customHeight="1" x14ac:dyDescent="0.25">
      <c r="C137" s="84"/>
    </row>
    <row r="138" spans="3:3" ht="15" customHeight="1" x14ac:dyDescent="0.25">
      <c r="C138" s="84"/>
    </row>
    <row r="139" spans="3:3" ht="15" customHeight="1" x14ac:dyDescent="0.25">
      <c r="C139" s="84"/>
    </row>
    <row r="140" spans="3:3" ht="15" customHeight="1" x14ac:dyDescent="0.25">
      <c r="C140" s="84"/>
    </row>
    <row r="141" spans="3:3" ht="15" customHeight="1" x14ac:dyDescent="0.25">
      <c r="C141" s="84"/>
    </row>
    <row r="142" spans="3:3" ht="15" customHeight="1" x14ac:dyDescent="0.25">
      <c r="C142" s="84"/>
    </row>
    <row r="143" spans="3:3" ht="15" customHeight="1" x14ac:dyDescent="0.25">
      <c r="C143" s="92"/>
    </row>
    <row r="144" spans="3:3" ht="15" customHeight="1" x14ac:dyDescent="0.25">
      <c r="C144" s="93"/>
    </row>
    <row r="145" spans="3:3" ht="15" customHeight="1" x14ac:dyDescent="0.25">
      <c r="C145" s="84"/>
    </row>
    <row r="146" spans="3:3" ht="15" customHeight="1" x14ac:dyDescent="0.25">
      <c r="C146" s="84"/>
    </row>
    <row r="147" spans="3:3" ht="15" customHeight="1" x14ac:dyDescent="0.25">
      <c r="C147" s="84"/>
    </row>
    <row r="148" spans="3:3" ht="15" customHeight="1" x14ac:dyDescent="0.25">
      <c r="C148" s="92"/>
    </row>
    <row r="149" spans="3:3" ht="15" customHeight="1" x14ac:dyDescent="0.25">
      <c r="C149" s="84"/>
    </row>
    <row r="150" spans="3:3" ht="15" customHeight="1" x14ac:dyDescent="0.25">
      <c r="C150" s="84"/>
    </row>
    <row r="151" spans="3:3" ht="15" customHeight="1" x14ac:dyDescent="0.25">
      <c r="C151" s="92"/>
    </row>
    <row r="152" spans="3:3" ht="15" customHeight="1" x14ac:dyDescent="0.25">
      <c r="C152" s="93"/>
    </row>
    <row r="153" spans="3:3" ht="15" customHeight="1" x14ac:dyDescent="0.25">
      <c r="C153" s="84"/>
    </row>
    <row r="154" spans="3:3" ht="15" customHeight="1" x14ac:dyDescent="0.25">
      <c r="C154" s="84"/>
    </row>
    <row r="155" spans="3:3" ht="15" customHeight="1" x14ac:dyDescent="0.25">
      <c r="C155" s="84"/>
    </row>
    <row r="156" spans="3:3" ht="15" customHeight="1" x14ac:dyDescent="0.25">
      <c r="C156" s="84"/>
    </row>
    <row r="157" spans="3:3" ht="15" customHeight="1" x14ac:dyDescent="0.25">
      <c r="C157" s="84"/>
    </row>
    <row r="158" spans="3:3" ht="15" customHeight="1" x14ac:dyDescent="0.25">
      <c r="C158" s="92"/>
    </row>
    <row r="159" spans="3:3" ht="15" customHeight="1" x14ac:dyDescent="0.25">
      <c r="C159" s="84"/>
    </row>
    <row r="160" spans="3:3" ht="15" customHeight="1" x14ac:dyDescent="0.25">
      <c r="C160" s="84"/>
    </row>
    <row r="161" spans="3:3" ht="15" customHeight="1" x14ac:dyDescent="0.25">
      <c r="C161" s="84"/>
    </row>
    <row r="162" spans="3:3" ht="15" customHeight="1" x14ac:dyDescent="0.25">
      <c r="C162" s="84"/>
    </row>
    <row r="163" spans="3:3" ht="15" customHeight="1" x14ac:dyDescent="0.25">
      <c r="C163" s="84"/>
    </row>
    <row r="164" spans="3:3" ht="15" customHeight="1" x14ac:dyDescent="0.25">
      <c r="C164" s="84"/>
    </row>
    <row r="165" spans="3:3" ht="15" customHeight="1" x14ac:dyDescent="0.25">
      <c r="C165" s="84"/>
    </row>
    <row r="166" spans="3:3" ht="15" customHeight="1" x14ac:dyDescent="0.25">
      <c r="C166" s="84"/>
    </row>
    <row r="167" spans="3:3" ht="15" customHeight="1" x14ac:dyDescent="0.25">
      <c r="C167" s="84"/>
    </row>
    <row r="168" spans="3:3" ht="15" customHeight="1" x14ac:dyDescent="0.25">
      <c r="C168" s="92"/>
    </row>
    <row r="169" spans="3:3" ht="15" customHeight="1" x14ac:dyDescent="0.25">
      <c r="C169" s="92"/>
    </row>
    <row r="170" spans="3:3" ht="15" customHeight="1" x14ac:dyDescent="0.25">
      <c r="C170" s="92"/>
    </row>
    <row r="171" spans="3:3" ht="15" customHeight="1" x14ac:dyDescent="0.25">
      <c r="C171" s="84"/>
    </row>
    <row r="172" spans="3:3" ht="15" customHeight="1" x14ac:dyDescent="0.25">
      <c r="C172" s="92"/>
    </row>
    <row r="173" spans="3:3" ht="15" customHeight="1" x14ac:dyDescent="0.25">
      <c r="C173" s="84"/>
    </row>
    <row r="174" spans="3:3" ht="15" customHeight="1" x14ac:dyDescent="0.25">
      <c r="C174" s="92"/>
    </row>
    <row r="175" spans="3:3" ht="15" customHeight="1" x14ac:dyDescent="0.25">
      <c r="C175" s="84"/>
    </row>
    <row r="176" spans="3:3" ht="15" customHeight="1" x14ac:dyDescent="0.25">
      <c r="C176" s="31"/>
    </row>
    <row r="180" spans="3:3" ht="15" customHeight="1" x14ac:dyDescent="0.25">
      <c r="C180" s="94"/>
    </row>
    <row r="181" spans="3:3" ht="15" customHeight="1" x14ac:dyDescent="0.25">
      <c r="C181" s="95"/>
    </row>
    <row r="182" spans="3:3" ht="15" customHeight="1" x14ac:dyDescent="0.25">
      <c r="C182" s="95"/>
    </row>
    <row r="183" spans="3:3" ht="15" customHeight="1" x14ac:dyDescent="0.25">
      <c r="C183" s="95"/>
    </row>
    <row r="184" spans="3:3" ht="15" customHeight="1" x14ac:dyDescent="0.25">
      <c r="C184" s="95"/>
    </row>
    <row r="185" spans="3:3" ht="15" customHeight="1" x14ac:dyDescent="0.25">
      <c r="C185" s="95"/>
    </row>
    <row r="186" spans="3:3" ht="15" customHeight="1" x14ac:dyDescent="0.25">
      <c r="C186" s="95"/>
    </row>
    <row r="187" spans="3:3" ht="15" customHeight="1" x14ac:dyDescent="0.25">
      <c r="C187" s="94"/>
    </row>
    <row r="188" spans="3:3" ht="15" customHeight="1" x14ac:dyDescent="0.25">
      <c r="C188" s="94"/>
    </row>
    <row r="189" spans="3:3" ht="15" customHeight="1" x14ac:dyDescent="0.25">
      <c r="C189" s="96"/>
    </row>
  </sheetData>
  <sheetProtection password="CAC4" sheet="1"/>
  <mergeCells count="10">
    <mergeCell ref="G4:G5"/>
    <mergeCell ref="H4:H5"/>
    <mergeCell ref="I4:I5"/>
    <mergeCell ref="J4:J5"/>
    <mergeCell ref="G20:H20"/>
    <mergeCell ref="A4:A5"/>
    <mergeCell ref="B4:B5"/>
    <mergeCell ref="C4:C5"/>
    <mergeCell ref="D4:D5"/>
    <mergeCell ref="F4:F5"/>
  </mergeCells>
  <conditionalFormatting sqref="E7:I18">
    <cfRule type="expression" dxfId="1" priority="2">
      <formula>AND($E7="A")</formula>
    </cfRule>
    <cfRule type="expression" dxfId="0" priority="3">
      <formula>AND($E7="")</formula>
    </cfRule>
    <cfRule type="expression" priority="4">
      <formula>AND($E7="B")</formula>
    </cfRule>
  </conditionalFormatting>
  <pageMargins left="0.7" right="0.7" top="0.78749999999999998" bottom="0.78749999999999998"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J35"/>
  <sheetViews>
    <sheetView zoomScaleNormal="100" workbookViewId="0">
      <selection activeCell="C32" sqref="C32"/>
    </sheetView>
  </sheetViews>
  <sheetFormatPr baseColWidth="10" defaultColWidth="11.42578125" defaultRowHeight="14.25" x14ac:dyDescent="0.2"/>
  <cols>
    <col min="1" max="1" width="6.85546875" style="120" customWidth="1"/>
    <col min="2" max="2" width="33.140625" style="120" customWidth="1"/>
    <col min="3" max="3" width="82.7109375" style="120" customWidth="1"/>
    <col min="4" max="4" width="14.85546875" style="120" customWidth="1"/>
    <col min="5" max="5" width="14.140625" style="120" customWidth="1"/>
    <col min="6" max="6" width="15" style="120" customWidth="1"/>
    <col min="7" max="7" width="15.140625" style="120" customWidth="1"/>
    <col min="8" max="8" width="13" style="120" customWidth="1"/>
    <col min="9" max="9" width="14.42578125" style="120" customWidth="1"/>
    <col min="10" max="16384" width="11.42578125" style="120"/>
  </cols>
  <sheetData>
    <row r="2" spans="2:10" ht="18" customHeight="1" x14ac:dyDescent="0.25">
      <c r="B2" s="121" t="s">
        <v>809</v>
      </c>
      <c r="F2" s="122"/>
    </row>
    <row r="3" spans="2:10" ht="15" customHeight="1" x14ac:dyDescent="0.2"/>
    <row r="4" spans="2:10" ht="15" customHeight="1" x14ac:dyDescent="0.25">
      <c r="B4" s="123" t="s">
        <v>810</v>
      </c>
      <c r="C4" s="124" t="s">
        <v>811</v>
      </c>
      <c r="D4" s="1" t="s">
        <v>812</v>
      </c>
      <c r="E4" s="1"/>
      <c r="F4" s="1"/>
      <c r="G4" s="1"/>
      <c r="H4" s="420" t="s">
        <v>813</v>
      </c>
      <c r="I4" s="421" t="s">
        <v>814</v>
      </c>
      <c r="J4" s="421" t="s">
        <v>815</v>
      </c>
    </row>
    <row r="5" spans="2:10" ht="16.5" customHeight="1" x14ac:dyDescent="0.2">
      <c r="B5" s="125"/>
      <c r="C5" s="126" t="s">
        <v>816</v>
      </c>
      <c r="D5" s="127" t="s">
        <v>817</v>
      </c>
      <c r="E5" s="128" t="s">
        <v>818</v>
      </c>
      <c r="F5" s="128" t="s">
        <v>819</v>
      </c>
      <c r="G5" s="128" t="s">
        <v>820</v>
      </c>
      <c r="H5" s="420"/>
      <c r="I5" s="420"/>
      <c r="J5" s="420"/>
    </row>
    <row r="6" spans="2:10" ht="15" customHeight="1" x14ac:dyDescent="0.25">
      <c r="B6" s="129" t="s">
        <v>821</v>
      </c>
      <c r="C6" s="130" t="s">
        <v>822</v>
      </c>
      <c r="D6" s="422" t="s">
        <v>823</v>
      </c>
      <c r="E6" s="422" t="s">
        <v>824</v>
      </c>
      <c r="F6" s="422" t="s">
        <v>825</v>
      </c>
      <c r="G6" s="422" t="s">
        <v>826</v>
      </c>
      <c r="H6" s="423"/>
      <c r="I6" s="424">
        <v>30</v>
      </c>
      <c r="J6" s="425">
        <f>H6*I6</f>
        <v>0</v>
      </c>
    </row>
    <row r="7" spans="2:10" ht="28.5" customHeight="1" x14ac:dyDescent="0.2">
      <c r="B7" s="131"/>
      <c r="C7" s="132" t="s">
        <v>827</v>
      </c>
      <c r="D7" s="422"/>
      <c r="E7" s="422"/>
      <c r="F7" s="422"/>
      <c r="G7" s="422"/>
      <c r="H7" s="422"/>
      <c r="I7" s="422"/>
      <c r="J7" s="425"/>
    </row>
    <row r="8" spans="2:10" ht="14.25" customHeight="1" x14ac:dyDescent="0.2">
      <c r="B8" s="131"/>
      <c r="C8" s="120" t="s">
        <v>828</v>
      </c>
      <c r="D8" s="422"/>
      <c r="E8" s="422"/>
      <c r="F8" s="422"/>
      <c r="G8" s="422"/>
      <c r="H8" s="422"/>
      <c r="I8" s="422"/>
      <c r="J8" s="425"/>
    </row>
    <row r="9" spans="2:10" ht="14.25" customHeight="1" x14ac:dyDescent="0.2">
      <c r="B9" s="131"/>
      <c r="C9" s="120" t="s">
        <v>829</v>
      </c>
      <c r="D9" s="422"/>
      <c r="E9" s="422"/>
      <c r="F9" s="422"/>
      <c r="G9" s="422"/>
      <c r="H9" s="422"/>
      <c r="I9" s="422"/>
      <c r="J9" s="425"/>
    </row>
    <row r="10" spans="2:10" ht="14.25" customHeight="1" x14ac:dyDescent="0.2">
      <c r="B10" s="131"/>
      <c r="C10" s="120" t="s">
        <v>830</v>
      </c>
      <c r="D10" s="422"/>
      <c r="E10" s="422"/>
      <c r="F10" s="422"/>
      <c r="G10" s="422"/>
      <c r="H10" s="422"/>
      <c r="I10" s="422"/>
      <c r="J10" s="425"/>
    </row>
    <row r="11" spans="2:10" ht="14.25" customHeight="1" x14ac:dyDescent="0.2">
      <c r="B11" s="131"/>
      <c r="C11" s="120" t="s">
        <v>831</v>
      </c>
      <c r="D11" s="422"/>
      <c r="E11" s="422"/>
      <c r="F11" s="422"/>
      <c r="G11" s="422"/>
      <c r="H11" s="422"/>
      <c r="I11" s="422"/>
      <c r="J11" s="425"/>
    </row>
    <row r="12" spans="2:10" ht="128.25" customHeight="1" x14ac:dyDescent="0.2">
      <c r="B12" s="131"/>
      <c r="C12" s="133" t="s">
        <v>832</v>
      </c>
      <c r="D12" s="422"/>
      <c r="E12" s="422"/>
      <c r="F12" s="422"/>
      <c r="G12" s="422"/>
      <c r="H12" s="422"/>
      <c r="I12" s="422"/>
      <c r="J12" s="425"/>
    </row>
    <row r="13" spans="2:10" ht="15" customHeight="1" x14ac:dyDescent="0.25">
      <c r="B13" s="131"/>
      <c r="C13" s="134" t="s">
        <v>833</v>
      </c>
      <c r="D13" s="426" t="s">
        <v>823</v>
      </c>
      <c r="E13" s="426" t="s">
        <v>834</v>
      </c>
      <c r="F13" s="426" t="s">
        <v>825</v>
      </c>
      <c r="G13" s="426" t="s">
        <v>826</v>
      </c>
      <c r="H13" s="427"/>
      <c r="I13" s="428">
        <v>30</v>
      </c>
      <c r="J13" s="429">
        <f>I13*H13</f>
        <v>0</v>
      </c>
    </row>
    <row r="14" spans="2:10" ht="14.25" customHeight="1" x14ac:dyDescent="0.2">
      <c r="B14" s="131"/>
      <c r="C14" s="430" t="s">
        <v>835</v>
      </c>
      <c r="D14" s="426"/>
      <c r="E14" s="426"/>
      <c r="F14" s="426"/>
      <c r="G14" s="426"/>
      <c r="H14" s="426"/>
      <c r="I14" s="426"/>
      <c r="J14" s="429"/>
    </row>
    <row r="15" spans="2:10" ht="14.25" customHeight="1" x14ac:dyDescent="0.2">
      <c r="B15" s="131"/>
      <c r="C15" s="430"/>
      <c r="D15" s="426"/>
      <c r="E15" s="426"/>
      <c r="F15" s="426"/>
      <c r="G15" s="426"/>
      <c r="H15" s="426"/>
      <c r="I15" s="426"/>
      <c r="J15" s="429"/>
    </row>
    <row r="16" spans="2:10" ht="72.75" customHeight="1" x14ac:dyDescent="0.2">
      <c r="B16" s="131"/>
      <c r="C16" s="430"/>
      <c r="D16" s="426"/>
      <c r="E16" s="426"/>
      <c r="F16" s="426"/>
      <c r="G16" s="426"/>
      <c r="H16" s="426"/>
      <c r="I16" s="426"/>
      <c r="J16" s="429"/>
    </row>
    <row r="17" spans="2:10" ht="15" customHeight="1" x14ac:dyDescent="0.25">
      <c r="B17" s="131"/>
      <c r="C17" s="134" t="s">
        <v>836</v>
      </c>
      <c r="D17" s="426" t="s">
        <v>823</v>
      </c>
      <c r="E17" s="426" t="s">
        <v>834</v>
      </c>
      <c r="F17" s="426" t="s">
        <v>825</v>
      </c>
      <c r="G17" s="426" t="s">
        <v>826</v>
      </c>
      <c r="H17" s="427"/>
      <c r="I17" s="428">
        <v>20</v>
      </c>
      <c r="J17" s="429">
        <f>I17*H17</f>
        <v>0</v>
      </c>
    </row>
    <row r="18" spans="2:10" ht="156.75" customHeight="1" x14ac:dyDescent="0.2">
      <c r="B18" s="131"/>
      <c r="C18" s="136" t="s">
        <v>837</v>
      </c>
      <c r="D18" s="426"/>
      <c r="E18" s="426"/>
      <c r="F18" s="426"/>
      <c r="G18" s="426"/>
      <c r="H18" s="426"/>
      <c r="I18" s="426"/>
      <c r="J18" s="429"/>
    </row>
    <row r="19" spans="2:10" ht="15" customHeight="1" x14ac:dyDescent="0.25">
      <c r="B19" s="131"/>
      <c r="C19" s="137" t="s">
        <v>838</v>
      </c>
      <c r="D19" s="426" t="s">
        <v>823</v>
      </c>
      <c r="E19" s="426" t="s">
        <v>834</v>
      </c>
      <c r="F19" s="426" t="s">
        <v>825</v>
      </c>
      <c r="G19" s="426" t="s">
        <v>826</v>
      </c>
      <c r="H19" s="427"/>
      <c r="I19" s="428">
        <v>20</v>
      </c>
      <c r="J19" s="429">
        <f>I19*H19</f>
        <v>0</v>
      </c>
    </row>
    <row r="20" spans="2:10" ht="114" customHeight="1" x14ac:dyDescent="0.2">
      <c r="B20" s="131"/>
      <c r="C20" s="138" t="s">
        <v>839</v>
      </c>
      <c r="D20" s="426"/>
      <c r="E20" s="426"/>
      <c r="F20" s="426"/>
      <c r="G20" s="426"/>
      <c r="H20" s="426"/>
      <c r="I20" s="426"/>
      <c r="J20" s="429"/>
    </row>
    <row r="21" spans="2:10" ht="15" customHeight="1" x14ac:dyDescent="0.2">
      <c r="B21" s="131"/>
      <c r="C21" s="139" t="s">
        <v>840</v>
      </c>
      <c r="D21" s="431" t="s">
        <v>823</v>
      </c>
      <c r="E21" s="431" t="s">
        <v>834</v>
      </c>
      <c r="F21" s="431" t="s">
        <v>825</v>
      </c>
      <c r="G21" s="431" t="s">
        <v>826</v>
      </c>
      <c r="H21" s="140"/>
      <c r="I21" s="141"/>
      <c r="J21" s="142"/>
    </row>
    <row r="22" spans="2:10" ht="114.75" customHeight="1" x14ac:dyDescent="0.2">
      <c r="B22" s="143"/>
      <c r="C22" s="144" t="s">
        <v>841</v>
      </c>
      <c r="D22" s="431"/>
      <c r="E22" s="431"/>
      <c r="F22" s="431"/>
      <c r="G22" s="431"/>
      <c r="H22" s="145"/>
      <c r="I22" s="146">
        <v>10</v>
      </c>
      <c r="J22" s="147">
        <f>I22*H22</f>
        <v>0</v>
      </c>
    </row>
    <row r="23" spans="2:10" ht="15" customHeight="1" x14ac:dyDescent="0.25">
      <c r="B23" s="148" t="s">
        <v>842</v>
      </c>
      <c r="C23" s="149" t="s">
        <v>843</v>
      </c>
      <c r="D23" s="432" t="s">
        <v>823</v>
      </c>
      <c r="E23" s="432" t="s">
        <v>834</v>
      </c>
      <c r="F23" s="432" t="s">
        <v>825</v>
      </c>
      <c r="G23" s="432" t="s">
        <v>826</v>
      </c>
      <c r="H23" s="433"/>
      <c r="I23" s="434">
        <v>10</v>
      </c>
      <c r="J23" s="435">
        <f>H23*I23</f>
        <v>0</v>
      </c>
    </row>
    <row r="24" spans="2:10" ht="75.75" customHeight="1" x14ac:dyDescent="0.2">
      <c r="B24" s="143"/>
      <c r="C24" s="150" t="s">
        <v>844</v>
      </c>
      <c r="D24" s="432"/>
      <c r="E24" s="432"/>
      <c r="F24" s="432"/>
      <c r="G24" s="432"/>
      <c r="H24" s="432"/>
      <c r="I24" s="432"/>
      <c r="J24" s="435"/>
    </row>
    <row r="25" spans="2:10" ht="15" customHeight="1" x14ac:dyDescent="0.25">
      <c r="B25" s="151" t="s">
        <v>845</v>
      </c>
      <c r="C25" s="152" t="s">
        <v>846</v>
      </c>
      <c r="D25" s="436" t="s">
        <v>823</v>
      </c>
      <c r="E25" s="436" t="s">
        <v>834</v>
      </c>
      <c r="F25" s="436" t="s">
        <v>825</v>
      </c>
      <c r="G25" s="436" t="s">
        <v>826</v>
      </c>
      <c r="H25" s="437"/>
      <c r="I25" s="438">
        <v>20</v>
      </c>
      <c r="J25" s="439">
        <f>I25*H25</f>
        <v>0</v>
      </c>
    </row>
    <row r="26" spans="2:10" ht="71.25" customHeight="1" x14ac:dyDescent="0.25">
      <c r="B26" s="151"/>
      <c r="C26" s="153" t="s">
        <v>847</v>
      </c>
      <c r="D26" s="436"/>
      <c r="E26" s="436"/>
      <c r="F26" s="436"/>
      <c r="G26" s="436"/>
      <c r="H26" s="436"/>
      <c r="I26" s="436"/>
      <c r="J26" s="439"/>
    </row>
    <row r="27" spans="2:10" ht="15" customHeight="1" x14ac:dyDescent="0.25">
      <c r="B27" s="151"/>
      <c r="C27" s="152" t="s">
        <v>848</v>
      </c>
      <c r="D27" s="431" t="s">
        <v>823</v>
      </c>
      <c r="E27" s="431" t="s">
        <v>834</v>
      </c>
      <c r="F27" s="431" t="s">
        <v>825</v>
      </c>
      <c r="G27" s="431" t="s">
        <v>826</v>
      </c>
      <c r="H27" s="440"/>
      <c r="I27" s="441">
        <v>30</v>
      </c>
      <c r="J27" s="442">
        <f>I27*H27</f>
        <v>0</v>
      </c>
    </row>
    <row r="28" spans="2:10" ht="158.25" customHeight="1" x14ac:dyDescent="0.2">
      <c r="B28" s="143"/>
      <c r="C28" s="154" t="s">
        <v>849</v>
      </c>
      <c r="D28" s="431"/>
      <c r="E28" s="431"/>
      <c r="F28" s="431"/>
      <c r="G28" s="431"/>
      <c r="H28" s="431"/>
      <c r="I28" s="431"/>
      <c r="J28" s="442"/>
    </row>
    <row r="29" spans="2:10" ht="15" customHeight="1" x14ac:dyDescent="0.25">
      <c r="B29" s="151" t="s">
        <v>850</v>
      </c>
      <c r="C29" s="152" t="s">
        <v>851</v>
      </c>
      <c r="D29" s="432" t="s">
        <v>823</v>
      </c>
      <c r="E29" s="432" t="s">
        <v>834</v>
      </c>
      <c r="F29" s="432" t="s">
        <v>825</v>
      </c>
      <c r="G29" s="432" t="s">
        <v>826</v>
      </c>
      <c r="H29" s="433"/>
      <c r="I29" s="434">
        <v>30</v>
      </c>
      <c r="J29" s="435">
        <f>I29*H29</f>
        <v>0</v>
      </c>
    </row>
    <row r="30" spans="2:10" ht="243.75" customHeight="1" x14ac:dyDescent="0.2">
      <c r="B30" s="143"/>
      <c r="C30" s="154" t="s">
        <v>852</v>
      </c>
      <c r="D30" s="432"/>
      <c r="E30" s="432"/>
      <c r="F30" s="432"/>
      <c r="G30" s="432"/>
      <c r="H30" s="432"/>
      <c r="I30" s="432"/>
      <c r="J30" s="435"/>
    </row>
    <row r="31" spans="2:10" ht="15" customHeight="1" x14ac:dyDescent="0.25">
      <c r="B31" s="151" t="s">
        <v>853</v>
      </c>
      <c r="C31" s="152" t="s">
        <v>854</v>
      </c>
      <c r="D31" s="432" t="s">
        <v>823</v>
      </c>
      <c r="E31" s="432" t="s">
        <v>834</v>
      </c>
      <c r="F31" s="432" t="s">
        <v>825</v>
      </c>
      <c r="G31" s="432" t="s">
        <v>826</v>
      </c>
      <c r="H31" s="433"/>
      <c r="I31" s="434">
        <v>20</v>
      </c>
      <c r="J31" s="435">
        <f>I31*H31</f>
        <v>0</v>
      </c>
    </row>
    <row r="32" spans="2:10" ht="186.75" customHeight="1" x14ac:dyDescent="0.2">
      <c r="B32" s="143"/>
      <c r="C32" s="154" t="s">
        <v>855</v>
      </c>
      <c r="D32" s="432"/>
      <c r="E32" s="432"/>
      <c r="F32" s="432"/>
      <c r="G32" s="432"/>
      <c r="H32" s="432"/>
      <c r="I32" s="432"/>
      <c r="J32" s="435"/>
    </row>
    <row r="33" spans="2:10" ht="15" customHeight="1" x14ac:dyDescent="0.25">
      <c r="B33" s="151" t="s">
        <v>856</v>
      </c>
      <c r="C33" s="152" t="s">
        <v>857</v>
      </c>
      <c r="D33" s="432" t="s">
        <v>823</v>
      </c>
      <c r="E33" s="432" t="s">
        <v>834</v>
      </c>
      <c r="F33" s="432" t="s">
        <v>825</v>
      </c>
      <c r="G33" s="432" t="s">
        <v>826</v>
      </c>
      <c r="H33" s="433"/>
      <c r="I33" s="434">
        <v>20</v>
      </c>
      <c r="J33" s="435">
        <f>I33*H33</f>
        <v>0</v>
      </c>
    </row>
    <row r="34" spans="2:10" ht="72" customHeight="1" x14ac:dyDescent="0.2">
      <c r="B34" s="143"/>
      <c r="C34" s="150" t="s">
        <v>858</v>
      </c>
      <c r="D34" s="432"/>
      <c r="E34" s="432"/>
      <c r="F34" s="432"/>
      <c r="G34" s="432"/>
      <c r="H34" s="432"/>
      <c r="I34" s="432"/>
      <c r="J34" s="435"/>
    </row>
    <row r="35" spans="2:10" ht="15" customHeight="1" x14ac:dyDescent="0.2">
      <c r="H35" s="443" t="s">
        <v>414</v>
      </c>
      <c r="I35" s="443"/>
      <c r="J35" s="155">
        <f>SUM(J6:J34)</f>
        <v>0</v>
      </c>
    </row>
  </sheetData>
  <sheetProtection password="CAC4" sheet="1"/>
  <mergeCells count="80">
    <mergeCell ref="H35:I35"/>
    <mergeCell ref="I31:I32"/>
    <mergeCell ref="J31:J32"/>
    <mergeCell ref="D33:D34"/>
    <mergeCell ref="E33:E34"/>
    <mergeCell ref="F33:F34"/>
    <mergeCell ref="G33:G34"/>
    <mergeCell ref="H33:H34"/>
    <mergeCell ref="I33:I34"/>
    <mergeCell ref="J33:J34"/>
    <mergeCell ref="D31:D32"/>
    <mergeCell ref="E31:E32"/>
    <mergeCell ref="F31:F32"/>
    <mergeCell ref="G31:G32"/>
    <mergeCell ref="H31:H32"/>
    <mergeCell ref="I27:I28"/>
    <mergeCell ref="J27:J28"/>
    <mergeCell ref="D29:D30"/>
    <mergeCell ref="E29:E30"/>
    <mergeCell ref="F29:F30"/>
    <mergeCell ref="G29:G30"/>
    <mergeCell ref="H29:H30"/>
    <mergeCell ref="I29:I30"/>
    <mergeCell ref="J29:J30"/>
    <mergeCell ref="D27:D28"/>
    <mergeCell ref="E27:E28"/>
    <mergeCell ref="F27:F28"/>
    <mergeCell ref="G27:G28"/>
    <mergeCell ref="H27:H28"/>
    <mergeCell ref="I23:I24"/>
    <mergeCell ref="J23:J24"/>
    <mergeCell ref="D25:D26"/>
    <mergeCell ref="E25:E26"/>
    <mergeCell ref="F25:F26"/>
    <mergeCell ref="G25:G26"/>
    <mergeCell ref="H25:H26"/>
    <mergeCell ref="I25:I26"/>
    <mergeCell ref="J25:J26"/>
    <mergeCell ref="D23:D24"/>
    <mergeCell ref="E23:E24"/>
    <mergeCell ref="F23:F24"/>
    <mergeCell ref="G23:G24"/>
    <mergeCell ref="H23:H24"/>
    <mergeCell ref="I19:I20"/>
    <mergeCell ref="J19:J20"/>
    <mergeCell ref="D21:D22"/>
    <mergeCell ref="E21:E22"/>
    <mergeCell ref="F21:F22"/>
    <mergeCell ref="G21:G22"/>
    <mergeCell ref="D19:D20"/>
    <mergeCell ref="E19:E20"/>
    <mergeCell ref="F19:F20"/>
    <mergeCell ref="G19:G20"/>
    <mergeCell ref="H19:H20"/>
    <mergeCell ref="I13:I16"/>
    <mergeCell ref="J13:J16"/>
    <mergeCell ref="C14:C16"/>
    <mergeCell ref="D17:D18"/>
    <mergeCell ref="E17:E18"/>
    <mergeCell ref="F17:F18"/>
    <mergeCell ref="G17:G18"/>
    <mergeCell ref="H17:H18"/>
    <mergeCell ref="I17:I18"/>
    <mergeCell ref="J17:J18"/>
    <mergeCell ref="D13:D16"/>
    <mergeCell ref="E13:E16"/>
    <mergeCell ref="F13:F16"/>
    <mergeCell ref="G13:G16"/>
    <mergeCell ref="H13:H16"/>
    <mergeCell ref="D4:G4"/>
    <mergeCell ref="H4:H5"/>
    <mergeCell ref="I4:I5"/>
    <mergeCell ref="J4:J5"/>
    <mergeCell ref="D6:D12"/>
    <mergeCell ref="E6:E12"/>
    <mergeCell ref="F6:F12"/>
    <mergeCell ref="G6:G12"/>
    <mergeCell ref="H6:H12"/>
    <mergeCell ref="I6:I12"/>
    <mergeCell ref="J6:J12"/>
  </mergeCells>
  <pageMargins left="0.7" right="0.7" top="0.75" bottom="0.75" header="0.511811023622047" footer="0.511811023622047"/>
  <pageSetup paperSize="9" fitToHeight="0"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E129"/>
  <sheetViews>
    <sheetView topLeftCell="A21" zoomScale="90" zoomScaleNormal="90" workbookViewId="0">
      <selection activeCell="L28" sqref="L28"/>
    </sheetView>
  </sheetViews>
  <sheetFormatPr baseColWidth="10" defaultColWidth="11.42578125" defaultRowHeight="14.25" x14ac:dyDescent="0.2"/>
  <cols>
    <col min="1" max="1" width="3.140625" style="120" customWidth="1"/>
    <col min="2" max="2" width="27.85546875" style="120" customWidth="1"/>
    <col min="3" max="3" width="25.42578125" style="120" customWidth="1"/>
    <col min="4" max="4" width="20.140625" style="120" customWidth="1"/>
    <col min="5" max="5" width="26.85546875" style="120" customWidth="1"/>
    <col min="6" max="6" width="21" style="120" customWidth="1"/>
    <col min="7" max="7" width="24.140625" style="120" customWidth="1"/>
    <col min="8" max="9" width="13.85546875" style="120" customWidth="1"/>
    <col min="10" max="10" width="19.85546875" style="120" customWidth="1"/>
    <col min="11" max="11" width="22.140625" style="120" customWidth="1"/>
    <col min="12" max="12" width="12.5703125" style="120" customWidth="1"/>
    <col min="13" max="13" width="11.28515625" style="120" customWidth="1"/>
    <col min="14" max="14" width="12.85546875" style="120" customWidth="1"/>
    <col min="15" max="15" width="21" style="120" customWidth="1"/>
    <col min="16" max="16" width="15.28515625" style="120" customWidth="1"/>
    <col min="17" max="17" width="21" style="120" customWidth="1"/>
    <col min="18" max="16384" width="11.42578125" style="120"/>
  </cols>
  <sheetData>
    <row r="1" spans="2:17" ht="15" customHeight="1" x14ac:dyDescent="0.2"/>
    <row r="2" spans="2:17" ht="14.25" customHeight="1" x14ac:dyDescent="0.2">
      <c r="L2" s="156" t="s">
        <v>859</v>
      </c>
      <c r="M2" s="157"/>
      <c r="N2" s="157"/>
      <c r="O2" s="157"/>
      <c r="P2" s="157"/>
      <c r="Q2" s="158"/>
    </row>
    <row r="3" spans="2:17" ht="14.25" customHeight="1" x14ac:dyDescent="0.2">
      <c r="L3" s="159" t="s">
        <v>860</v>
      </c>
      <c r="M3" s="160" t="s">
        <v>861</v>
      </c>
      <c r="N3" s="160"/>
      <c r="O3" s="160"/>
      <c r="P3" s="160"/>
      <c r="Q3" s="161"/>
    </row>
    <row r="4" spans="2:17" ht="14.25" customHeight="1" x14ac:dyDescent="0.2">
      <c r="L4" s="162" t="s">
        <v>862</v>
      </c>
      <c r="M4" s="160" t="s">
        <v>863</v>
      </c>
      <c r="N4" s="160"/>
      <c r="O4" s="160"/>
      <c r="P4" s="160"/>
      <c r="Q4" s="161"/>
    </row>
    <row r="5" spans="2:17" ht="15" customHeight="1" x14ac:dyDescent="0.2">
      <c r="L5" s="163" t="s">
        <v>864</v>
      </c>
      <c r="M5" s="164" t="s">
        <v>865</v>
      </c>
      <c r="N5" s="164"/>
      <c r="O5" s="164"/>
      <c r="P5" s="164"/>
      <c r="Q5" s="165"/>
    </row>
    <row r="6" spans="2:17" ht="15" customHeight="1" x14ac:dyDescent="0.2">
      <c r="B6" s="166"/>
      <c r="C6" s="167"/>
      <c r="D6" s="167"/>
      <c r="L6" s="168" t="s">
        <v>866</v>
      </c>
      <c r="M6" s="169" t="s">
        <v>867</v>
      </c>
      <c r="N6" s="170"/>
      <c r="O6" s="171"/>
      <c r="P6" s="172"/>
      <c r="Q6" s="173"/>
    </row>
    <row r="7" spans="2:17" ht="15" customHeight="1" x14ac:dyDescent="0.2">
      <c r="B7" s="166"/>
      <c r="C7" s="167"/>
      <c r="D7" s="167"/>
    </row>
    <row r="8" spans="2:17" ht="15.75" customHeight="1" x14ac:dyDescent="0.2">
      <c r="B8" s="444" t="s">
        <v>868</v>
      </c>
      <c r="C8" s="444"/>
      <c r="D8" s="444"/>
      <c r="E8" s="444"/>
      <c r="F8" s="444"/>
      <c r="G8" s="444"/>
      <c r="H8" s="445" t="s">
        <v>869</v>
      </c>
      <c r="I8" s="445"/>
      <c r="J8" s="445"/>
      <c r="K8" s="445"/>
      <c r="L8" s="445"/>
      <c r="M8" s="445"/>
      <c r="N8" s="445"/>
      <c r="O8" s="445"/>
      <c r="P8" s="445" t="s">
        <v>870</v>
      </c>
      <c r="Q8" s="445"/>
    </row>
    <row r="9" spans="2:17" s="122" customFormat="1" ht="58.5" customHeight="1" x14ac:dyDescent="0.25">
      <c r="B9" s="174" t="s">
        <v>871</v>
      </c>
      <c r="C9" s="175" t="s">
        <v>872</v>
      </c>
      <c r="D9" s="175" t="s">
        <v>873</v>
      </c>
      <c r="E9" s="175" t="s">
        <v>874</v>
      </c>
      <c r="F9" s="175" t="s">
        <v>875</v>
      </c>
      <c r="G9" s="176" t="s">
        <v>876</v>
      </c>
      <c r="H9" s="177" t="s">
        <v>877</v>
      </c>
      <c r="I9" s="175" t="s">
        <v>878</v>
      </c>
      <c r="J9" s="175" t="s">
        <v>879</v>
      </c>
      <c r="K9" s="178" t="s">
        <v>880</v>
      </c>
      <c r="L9" s="179" t="s">
        <v>881</v>
      </c>
      <c r="M9" s="180" t="s">
        <v>881</v>
      </c>
      <c r="N9" s="181" t="s">
        <v>882</v>
      </c>
      <c r="O9" s="181" t="s">
        <v>883</v>
      </c>
      <c r="P9" s="182" t="s">
        <v>884</v>
      </c>
      <c r="Q9" s="183" t="s">
        <v>885</v>
      </c>
    </row>
    <row r="10" spans="2:17" s="122" customFormat="1" ht="15" customHeight="1" x14ac:dyDescent="0.2">
      <c r="B10" s="184"/>
      <c r="C10" s="185"/>
      <c r="D10" s="186"/>
      <c r="E10" s="185"/>
      <c r="F10" s="186" t="s">
        <v>886</v>
      </c>
      <c r="G10" s="187" t="s">
        <v>886</v>
      </c>
      <c r="H10" s="188" t="s">
        <v>887</v>
      </c>
      <c r="I10" s="188" t="s">
        <v>888</v>
      </c>
      <c r="J10" s="188" t="s">
        <v>887</v>
      </c>
      <c r="K10" s="189" t="s">
        <v>888</v>
      </c>
      <c r="L10" s="190" t="s">
        <v>889</v>
      </c>
      <c r="M10" s="191" t="s">
        <v>890</v>
      </c>
      <c r="N10" s="192" t="s">
        <v>886</v>
      </c>
      <c r="O10" s="193" t="s">
        <v>886</v>
      </c>
      <c r="P10" s="194" t="s">
        <v>886</v>
      </c>
      <c r="Q10" s="195" t="s">
        <v>886</v>
      </c>
    </row>
    <row r="11" spans="2:17" s="122" customFormat="1" ht="12" customHeight="1" x14ac:dyDescent="0.25">
      <c r="B11" s="196" t="s">
        <v>891</v>
      </c>
      <c r="C11" s="197"/>
      <c r="D11" s="197"/>
      <c r="E11" s="197"/>
      <c r="F11" s="198"/>
      <c r="G11" s="199"/>
      <c r="H11" s="200"/>
      <c r="I11" s="201"/>
      <c r="J11" s="201"/>
      <c r="K11" s="202"/>
      <c r="L11" s="203"/>
      <c r="M11" s="204"/>
      <c r="N11" s="203"/>
      <c r="O11" s="205"/>
      <c r="P11" s="206"/>
      <c r="Q11" s="205"/>
    </row>
    <row r="12" spans="2:17" ht="14.25" customHeight="1" x14ac:dyDescent="0.2">
      <c r="B12" s="207" t="s">
        <v>892</v>
      </c>
      <c r="C12" s="208" t="s">
        <v>893</v>
      </c>
      <c r="D12" s="208">
        <v>327</v>
      </c>
      <c r="E12" s="209"/>
      <c r="F12" s="210"/>
      <c r="G12" s="211">
        <f>F12*D12</f>
        <v>0</v>
      </c>
      <c r="H12" s="212">
        <v>6642</v>
      </c>
      <c r="I12" s="213"/>
      <c r="J12" s="213">
        <f>H12*D12</f>
        <v>2171934</v>
      </c>
      <c r="K12" s="214"/>
      <c r="L12" s="215"/>
      <c r="M12" s="215"/>
      <c r="N12" s="216">
        <f>(H12*L12)</f>
        <v>0</v>
      </c>
      <c r="O12" s="217">
        <f>D12*N12</f>
        <v>0</v>
      </c>
      <c r="P12" s="216">
        <f>F12+N12</f>
        <v>0</v>
      </c>
      <c r="Q12" s="217">
        <f>P12*D12</f>
        <v>0</v>
      </c>
    </row>
    <row r="13" spans="2:17" ht="14.25" customHeight="1" x14ac:dyDescent="0.2">
      <c r="B13" s="207" t="s">
        <v>894</v>
      </c>
      <c r="C13" s="208" t="s">
        <v>895</v>
      </c>
      <c r="D13" s="208">
        <v>198</v>
      </c>
      <c r="E13" s="209"/>
      <c r="F13" s="210"/>
      <c r="G13" s="211">
        <f>F13*D13</f>
        <v>0</v>
      </c>
      <c r="H13" s="212">
        <v>15607</v>
      </c>
      <c r="I13" s="213"/>
      <c r="J13" s="213">
        <f>H13*D13</f>
        <v>3090186</v>
      </c>
      <c r="K13" s="214"/>
      <c r="L13" s="215"/>
      <c r="M13" s="215"/>
      <c r="N13" s="216">
        <f>(H13*L13)</f>
        <v>0</v>
      </c>
      <c r="O13" s="217">
        <f>D13*N13</f>
        <v>0</v>
      </c>
      <c r="P13" s="216">
        <f>F13+N13</f>
        <v>0</v>
      </c>
      <c r="Q13" s="217">
        <f>P13*D13</f>
        <v>0</v>
      </c>
    </row>
    <row r="14" spans="2:17" ht="15" customHeight="1" x14ac:dyDescent="0.25">
      <c r="B14" s="218" t="s">
        <v>896</v>
      </c>
      <c r="C14" s="219"/>
      <c r="D14" s="219"/>
      <c r="E14" s="220"/>
      <c r="F14" s="221"/>
      <c r="G14" s="222"/>
      <c r="H14" s="223"/>
      <c r="I14" s="224"/>
      <c r="J14" s="224"/>
      <c r="K14" s="225"/>
      <c r="L14" s="215"/>
      <c r="M14" s="215"/>
      <c r="N14" s="226"/>
      <c r="O14" s="222"/>
      <c r="P14" s="227"/>
      <c r="Q14" s="228"/>
    </row>
    <row r="15" spans="2:17" ht="15" customHeight="1" x14ac:dyDescent="0.2">
      <c r="B15" s="229" t="s">
        <v>897</v>
      </c>
      <c r="C15" s="208" t="s">
        <v>898</v>
      </c>
      <c r="D15" s="208">
        <v>11</v>
      </c>
      <c r="E15" s="209"/>
      <c r="F15" s="209"/>
      <c r="G15" s="211">
        <f>F15*D15</f>
        <v>0</v>
      </c>
      <c r="H15" s="212">
        <v>2471</v>
      </c>
      <c r="I15" s="213">
        <v>1350</v>
      </c>
      <c r="J15" s="213">
        <f>H15*D15</f>
        <v>27181</v>
      </c>
      <c r="K15" s="213">
        <f>I15*D15</f>
        <v>14850</v>
      </c>
      <c r="L15" s="215"/>
      <c r="M15" s="215"/>
      <c r="N15" s="230">
        <f>(H15*$L$14)+(I15*M12)</f>
        <v>0</v>
      </c>
      <c r="O15" s="217">
        <f>D15*N15</f>
        <v>0</v>
      </c>
      <c r="P15" s="216">
        <f>F15+N15</f>
        <v>0</v>
      </c>
      <c r="Q15" s="217">
        <f>P15*D15</f>
        <v>0</v>
      </c>
    </row>
    <row r="16" spans="2:17" ht="15" customHeight="1" x14ac:dyDescent="0.2">
      <c r="B16" s="231" t="s">
        <v>899</v>
      </c>
      <c r="C16" s="208" t="s">
        <v>900</v>
      </c>
      <c r="D16" s="208">
        <v>242</v>
      </c>
      <c r="E16" s="209"/>
      <c r="F16" s="210"/>
      <c r="G16" s="211">
        <f>F16*D16</f>
        <v>0</v>
      </c>
      <c r="H16" s="212">
        <v>11256</v>
      </c>
      <c r="I16" s="213">
        <v>4603</v>
      </c>
      <c r="J16" s="213">
        <f>H16*D16</f>
        <v>2723952</v>
      </c>
      <c r="K16" s="213">
        <f>I16*D16</f>
        <v>1113926</v>
      </c>
      <c r="L16" s="215"/>
      <c r="M16" s="215"/>
      <c r="N16" s="230">
        <f>(H16*$L$14)+(I16*M13)</f>
        <v>0</v>
      </c>
      <c r="O16" s="217">
        <f>D16*N16</f>
        <v>0</v>
      </c>
      <c r="P16" s="216">
        <f>F16+N16</f>
        <v>0</v>
      </c>
      <c r="Q16" s="217">
        <f>P16*D16</f>
        <v>0</v>
      </c>
    </row>
    <row r="17" spans="2:17" ht="15" customHeight="1" x14ac:dyDescent="0.2">
      <c r="B17" s="231" t="s">
        <v>901</v>
      </c>
      <c r="C17" s="232" t="s">
        <v>902</v>
      </c>
      <c r="D17" s="232">
        <v>70</v>
      </c>
      <c r="E17" s="233"/>
      <c r="F17" s="234"/>
      <c r="G17" s="235">
        <f>F17*D17</f>
        <v>0</v>
      </c>
      <c r="H17" s="212">
        <v>32305</v>
      </c>
      <c r="I17" s="213">
        <v>16692</v>
      </c>
      <c r="J17" s="213">
        <f>H17*D17</f>
        <v>2261350</v>
      </c>
      <c r="K17" s="213">
        <f>I17*D17</f>
        <v>1168440</v>
      </c>
      <c r="L17" s="215"/>
      <c r="M17" s="215"/>
      <c r="N17" s="230">
        <f>(H17*$L$14)+(I17*M14)</f>
        <v>0</v>
      </c>
      <c r="O17" s="236">
        <f>D17*N17</f>
        <v>0</v>
      </c>
      <c r="P17" s="230">
        <f>F17+N17</f>
        <v>0</v>
      </c>
      <c r="Q17" s="236">
        <f>P17*D17</f>
        <v>0</v>
      </c>
    </row>
    <row r="18" spans="2:17" ht="15.75" customHeight="1" x14ac:dyDescent="0.25">
      <c r="B18" s="237" t="s">
        <v>903</v>
      </c>
      <c r="C18" s="238"/>
      <c r="D18" s="238">
        <f>SUM(D12:D17)</f>
        <v>848</v>
      </c>
      <c r="E18" s="238"/>
      <c r="F18" s="238"/>
      <c r="G18" s="239">
        <f>SUM(G12:G17)</f>
        <v>0</v>
      </c>
      <c r="H18" s="240"/>
      <c r="I18" s="240"/>
      <c r="J18" s="241">
        <f>SUM(J12:J17)</f>
        <v>10274603</v>
      </c>
      <c r="K18" s="241">
        <f>SUM(K12:K17)</f>
        <v>2297216</v>
      </c>
      <c r="L18" s="242"/>
      <c r="M18" s="243"/>
      <c r="N18" s="244"/>
      <c r="O18" s="245">
        <f>SUM(O12:O13,O16:O17)</f>
        <v>0</v>
      </c>
      <c r="P18" s="246"/>
      <c r="Q18" s="247">
        <f>SUM(Q12:Q17)</f>
        <v>0</v>
      </c>
    </row>
    <row r="19" spans="2:17" ht="15.75" customHeight="1" x14ac:dyDescent="0.25">
      <c r="G19" s="248"/>
      <c r="J19" s="249"/>
      <c r="K19" s="249"/>
      <c r="N19" s="250"/>
      <c r="O19" s="248"/>
      <c r="P19" s="251"/>
      <c r="Q19" s="252"/>
    </row>
    <row r="20" spans="2:17" ht="15.75" customHeight="1" x14ac:dyDescent="0.25">
      <c r="B20" s="444" t="s">
        <v>904</v>
      </c>
      <c r="C20" s="444"/>
      <c r="D20" s="444"/>
      <c r="E20" s="444"/>
      <c r="F20" s="444"/>
      <c r="G20" s="444"/>
      <c r="J20" s="249"/>
      <c r="K20" s="249"/>
      <c r="N20" s="250"/>
      <c r="O20" s="248"/>
      <c r="P20" s="251"/>
      <c r="Q20" s="252"/>
    </row>
    <row r="21" spans="2:17" ht="43.5" customHeight="1" x14ac:dyDescent="0.25">
      <c r="B21" s="174" t="s">
        <v>905</v>
      </c>
      <c r="C21" s="175" t="s">
        <v>872</v>
      </c>
      <c r="D21" s="175" t="s">
        <v>906</v>
      </c>
      <c r="E21" s="175" t="s">
        <v>874</v>
      </c>
      <c r="F21" s="175" t="s">
        <v>875</v>
      </c>
      <c r="G21" s="176" t="s">
        <v>876</v>
      </c>
      <c r="J21" s="249"/>
      <c r="K21" s="249"/>
      <c r="N21" s="250"/>
      <c r="O21" s="248"/>
      <c r="P21" s="251"/>
      <c r="Q21" s="252"/>
    </row>
    <row r="22" spans="2:17" ht="15.75" customHeight="1" x14ac:dyDescent="0.25">
      <c r="B22" s="184"/>
      <c r="C22" s="185"/>
      <c r="D22" s="186"/>
      <c r="E22" s="185"/>
      <c r="F22" s="186" t="s">
        <v>886</v>
      </c>
      <c r="G22" s="187" t="s">
        <v>886</v>
      </c>
      <c r="J22" s="249"/>
      <c r="K22" s="249"/>
      <c r="N22" s="250"/>
      <c r="O22" s="248"/>
      <c r="P22" s="251"/>
      <c r="Q22" s="252"/>
    </row>
    <row r="23" spans="2:17" ht="15" customHeight="1" x14ac:dyDescent="0.25">
      <c r="B23" s="207" t="s">
        <v>907</v>
      </c>
      <c r="C23" s="208" t="s">
        <v>893</v>
      </c>
      <c r="D23" s="208">
        <v>327</v>
      </c>
      <c r="E23" s="209"/>
      <c r="F23" s="210"/>
      <c r="G23" s="211">
        <f t="shared" ref="G23:G41" si="0">F23*D23</f>
        <v>0</v>
      </c>
      <c r="J23" s="249"/>
      <c r="K23" s="249"/>
      <c r="N23" s="250"/>
      <c r="O23" s="248"/>
      <c r="P23" s="251"/>
      <c r="Q23" s="252"/>
    </row>
    <row r="24" spans="2:17" ht="15" customHeight="1" x14ac:dyDescent="0.25">
      <c r="B24" s="207" t="s">
        <v>907</v>
      </c>
      <c r="C24" s="208" t="s">
        <v>895</v>
      </c>
      <c r="D24" s="208">
        <v>396</v>
      </c>
      <c r="E24" s="209"/>
      <c r="F24" s="210"/>
      <c r="G24" s="211">
        <f t="shared" si="0"/>
        <v>0</v>
      </c>
      <c r="J24" s="249"/>
      <c r="K24" s="249"/>
      <c r="N24" s="250"/>
      <c r="O24" s="248"/>
      <c r="P24" s="251"/>
      <c r="Q24" s="252"/>
    </row>
    <row r="25" spans="2:17" ht="15" customHeight="1" x14ac:dyDescent="0.25">
      <c r="B25" s="207" t="s">
        <v>907</v>
      </c>
      <c r="C25" s="208" t="s">
        <v>900</v>
      </c>
      <c r="D25" s="208">
        <v>726</v>
      </c>
      <c r="E25" s="209"/>
      <c r="F25" s="210"/>
      <c r="G25" s="211">
        <f t="shared" si="0"/>
        <v>0</v>
      </c>
      <c r="J25" s="249"/>
      <c r="K25" s="249"/>
      <c r="N25" s="250"/>
      <c r="O25" s="248"/>
      <c r="P25" s="251"/>
      <c r="Q25" s="252"/>
    </row>
    <row r="26" spans="2:17" ht="15" customHeight="1" x14ac:dyDescent="0.25">
      <c r="B26" s="207" t="s">
        <v>908</v>
      </c>
      <c r="C26" s="208" t="s">
        <v>893</v>
      </c>
      <c r="D26" s="208"/>
      <c r="E26" s="135"/>
      <c r="F26" s="253"/>
      <c r="G26" s="211">
        <f t="shared" si="0"/>
        <v>0</v>
      </c>
      <c r="J26" s="249"/>
      <c r="K26" s="249"/>
      <c r="N26" s="250"/>
      <c r="O26" s="248"/>
      <c r="P26" s="251"/>
      <c r="Q26" s="252"/>
    </row>
    <row r="27" spans="2:17" ht="15" customHeight="1" x14ac:dyDescent="0.25">
      <c r="B27" s="207" t="s">
        <v>908</v>
      </c>
      <c r="C27" s="208" t="s">
        <v>895</v>
      </c>
      <c r="D27" s="208"/>
      <c r="E27" s="135"/>
      <c r="F27" s="253"/>
      <c r="G27" s="211">
        <f t="shared" si="0"/>
        <v>0</v>
      </c>
      <c r="J27" s="249"/>
      <c r="K27" s="249"/>
      <c r="N27" s="250"/>
      <c r="O27" s="248"/>
      <c r="P27" s="251"/>
      <c r="Q27" s="252"/>
    </row>
    <row r="28" spans="2:17" ht="15" customHeight="1" x14ac:dyDescent="0.25">
      <c r="B28" s="207" t="s">
        <v>908</v>
      </c>
      <c r="C28" s="208" t="s">
        <v>898</v>
      </c>
      <c r="D28" s="208">
        <v>11</v>
      </c>
      <c r="E28" s="209"/>
      <c r="F28" s="210"/>
      <c r="G28" s="211">
        <f t="shared" si="0"/>
        <v>0</v>
      </c>
      <c r="J28" s="249"/>
      <c r="K28" s="249"/>
      <c r="N28" s="250"/>
      <c r="O28" s="248"/>
      <c r="P28" s="251"/>
      <c r="Q28" s="252"/>
    </row>
    <row r="29" spans="2:17" ht="15" customHeight="1" x14ac:dyDescent="0.25">
      <c r="B29" s="207" t="s">
        <v>908</v>
      </c>
      <c r="C29" s="208" t="s">
        <v>900</v>
      </c>
      <c r="D29" s="254"/>
      <c r="E29" s="135"/>
      <c r="F29" s="135"/>
      <c r="G29" s="211">
        <f t="shared" si="0"/>
        <v>0</v>
      </c>
      <c r="J29" s="249"/>
      <c r="K29" s="249"/>
      <c r="N29" s="250"/>
      <c r="O29" s="248"/>
      <c r="P29" s="251"/>
      <c r="Q29" s="252"/>
    </row>
    <row r="30" spans="2:17" ht="15" customHeight="1" x14ac:dyDescent="0.25">
      <c r="B30" s="207" t="s">
        <v>909</v>
      </c>
      <c r="C30" s="208" t="s">
        <v>902</v>
      </c>
      <c r="D30" s="254"/>
      <c r="E30" s="135"/>
      <c r="F30" s="253"/>
      <c r="G30" s="211">
        <f t="shared" si="0"/>
        <v>0</v>
      </c>
      <c r="J30" s="249"/>
      <c r="K30" s="249"/>
      <c r="N30" s="250"/>
      <c r="O30" s="248"/>
      <c r="P30" s="251"/>
      <c r="Q30" s="252"/>
    </row>
    <row r="31" spans="2:17" ht="15" customHeight="1" x14ac:dyDescent="0.25">
      <c r="B31" s="207" t="s">
        <v>910</v>
      </c>
      <c r="C31" s="208" t="s">
        <v>902</v>
      </c>
      <c r="D31" s="254"/>
      <c r="E31" s="140"/>
      <c r="F31" s="255"/>
      <c r="G31" s="211">
        <f t="shared" si="0"/>
        <v>0</v>
      </c>
      <c r="J31" s="249"/>
      <c r="K31" s="249"/>
      <c r="N31" s="250"/>
      <c r="O31" s="248"/>
      <c r="P31" s="251"/>
      <c r="Q31" s="252"/>
    </row>
    <row r="32" spans="2:17" ht="15" customHeight="1" x14ac:dyDescent="0.25">
      <c r="B32" s="207" t="s">
        <v>911</v>
      </c>
      <c r="C32" s="208" t="s">
        <v>893</v>
      </c>
      <c r="D32" s="254"/>
      <c r="E32" s="140"/>
      <c r="F32" s="255"/>
      <c r="G32" s="211">
        <f t="shared" si="0"/>
        <v>0</v>
      </c>
      <c r="J32" s="249"/>
      <c r="K32" s="249"/>
      <c r="N32" s="250"/>
      <c r="O32" s="248"/>
      <c r="P32" s="251"/>
      <c r="Q32" s="252"/>
    </row>
    <row r="33" spans="2:17" ht="15" customHeight="1" x14ac:dyDescent="0.25">
      <c r="B33" s="207" t="s">
        <v>911</v>
      </c>
      <c r="C33" s="208" t="s">
        <v>895</v>
      </c>
      <c r="D33" s="254"/>
      <c r="E33" s="140"/>
      <c r="F33" s="255"/>
      <c r="G33" s="211">
        <f t="shared" si="0"/>
        <v>0</v>
      </c>
      <c r="J33" s="249"/>
      <c r="K33" s="249"/>
      <c r="N33" s="250"/>
      <c r="O33" s="248"/>
      <c r="P33" s="251"/>
      <c r="Q33" s="252"/>
    </row>
    <row r="34" spans="2:17" ht="15" customHeight="1" x14ac:dyDescent="0.25">
      <c r="B34" s="207" t="s">
        <v>911</v>
      </c>
      <c r="C34" s="208" t="s">
        <v>898</v>
      </c>
      <c r="D34" s="254"/>
      <c r="E34" s="140"/>
      <c r="F34" s="255"/>
      <c r="G34" s="211">
        <f t="shared" si="0"/>
        <v>0</v>
      </c>
      <c r="J34" s="249"/>
      <c r="K34" s="249"/>
      <c r="N34" s="250"/>
      <c r="O34" s="248"/>
      <c r="P34" s="251"/>
      <c r="Q34" s="252"/>
    </row>
    <row r="35" spans="2:17" ht="15" customHeight="1" x14ac:dyDescent="0.25">
      <c r="B35" s="207" t="s">
        <v>911</v>
      </c>
      <c r="C35" s="208" t="s">
        <v>900</v>
      </c>
      <c r="D35" s="254">
        <v>26</v>
      </c>
      <c r="E35" s="209"/>
      <c r="F35" s="210"/>
      <c r="G35" s="211">
        <f t="shared" si="0"/>
        <v>0</v>
      </c>
      <c r="J35" s="249"/>
      <c r="K35" s="249"/>
      <c r="N35" s="250"/>
      <c r="O35" s="248"/>
      <c r="P35" s="251"/>
      <c r="Q35" s="252"/>
    </row>
    <row r="36" spans="2:17" ht="15" customHeight="1" x14ac:dyDescent="0.25">
      <c r="B36" s="207" t="s">
        <v>912</v>
      </c>
      <c r="C36" s="208" t="s">
        <v>900</v>
      </c>
      <c r="D36" s="254"/>
      <c r="E36" s="135"/>
      <c r="F36" s="253"/>
      <c r="G36" s="211">
        <f t="shared" si="0"/>
        <v>0</v>
      </c>
      <c r="J36" s="249"/>
      <c r="K36" s="249"/>
      <c r="N36" s="250"/>
      <c r="O36" s="248"/>
      <c r="P36" s="251"/>
      <c r="Q36" s="252"/>
    </row>
    <row r="37" spans="2:17" ht="15" customHeight="1" x14ac:dyDescent="0.25">
      <c r="B37" s="207" t="s">
        <v>912</v>
      </c>
      <c r="C37" s="208" t="s">
        <v>902</v>
      </c>
      <c r="D37" s="254"/>
      <c r="E37" s="135"/>
      <c r="F37" s="253"/>
      <c r="G37" s="211">
        <f t="shared" si="0"/>
        <v>0</v>
      </c>
      <c r="J37" s="249"/>
      <c r="K37" s="249"/>
      <c r="N37" s="250"/>
      <c r="O37" s="248"/>
      <c r="P37" s="251"/>
      <c r="Q37" s="252"/>
    </row>
    <row r="38" spans="2:17" ht="15" customHeight="1" x14ac:dyDescent="0.25">
      <c r="B38" s="207" t="s">
        <v>913</v>
      </c>
      <c r="C38" s="208" t="s">
        <v>900</v>
      </c>
      <c r="D38" s="254"/>
      <c r="E38" s="135"/>
      <c r="F38" s="253"/>
      <c r="G38" s="211">
        <f t="shared" si="0"/>
        <v>0</v>
      </c>
      <c r="J38" s="249"/>
      <c r="K38" s="249"/>
      <c r="N38" s="250"/>
      <c r="O38" s="248"/>
      <c r="P38" s="251"/>
      <c r="Q38" s="252"/>
    </row>
    <row r="39" spans="2:17" ht="15" customHeight="1" x14ac:dyDescent="0.25">
      <c r="B39" s="207" t="s">
        <v>914</v>
      </c>
      <c r="C39" s="208" t="s">
        <v>902</v>
      </c>
      <c r="D39" s="254"/>
      <c r="E39" s="135"/>
      <c r="F39" s="253"/>
      <c r="G39" s="211">
        <f t="shared" si="0"/>
        <v>0</v>
      </c>
      <c r="J39" s="249"/>
      <c r="K39" s="249"/>
      <c r="N39" s="250"/>
      <c r="O39" s="248"/>
      <c r="P39" s="251"/>
      <c r="Q39" s="252"/>
    </row>
    <row r="40" spans="2:17" ht="15" customHeight="1" x14ac:dyDescent="0.25">
      <c r="B40" s="207" t="s">
        <v>408</v>
      </c>
      <c r="C40" s="208" t="s">
        <v>902</v>
      </c>
      <c r="D40" s="254">
        <v>5</v>
      </c>
      <c r="E40" s="209"/>
      <c r="F40" s="210"/>
      <c r="G40" s="211">
        <f t="shared" si="0"/>
        <v>0</v>
      </c>
      <c r="J40" s="249"/>
      <c r="K40" s="249"/>
      <c r="N40" s="250"/>
      <c r="O40" s="248"/>
      <c r="P40" s="251"/>
      <c r="Q40" s="252"/>
    </row>
    <row r="41" spans="2:17" ht="15.75" customHeight="1" x14ac:dyDescent="0.25">
      <c r="B41" s="207" t="s">
        <v>915</v>
      </c>
      <c r="C41" s="208" t="s">
        <v>902</v>
      </c>
      <c r="D41" s="254"/>
      <c r="E41" s="135"/>
      <c r="F41" s="253"/>
      <c r="G41" s="211">
        <f t="shared" si="0"/>
        <v>0</v>
      </c>
      <c r="J41" s="249"/>
      <c r="K41" s="249"/>
      <c r="N41" s="250"/>
      <c r="O41" s="248"/>
      <c r="P41" s="251"/>
      <c r="Q41" s="252"/>
    </row>
    <row r="42" spans="2:17" ht="15.75" customHeight="1" x14ac:dyDescent="0.25">
      <c r="B42" s="237" t="s">
        <v>916</v>
      </c>
      <c r="C42" s="238"/>
      <c r="D42" s="238">
        <f>SUM(D23:D41)</f>
        <v>1491</v>
      </c>
      <c r="E42" s="238"/>
      <c r="F42" s="238"/>
      <c r="G42" s="239">
        <f>SUM(G23:G41)</f>
        <v>0</v>
      </c>
      <c r="J42" s="249"/>
      <c r="K42" s="249"/>
      <c r="N42" s="250"/>
      <c r="O42" s="248"/>
      <c r="P42" s="251"/>
      <c r="Q42" s="252"/>
    </row>
    <row r="43" spans="2:17" ht="14.25" customHeight="1" x14ac:dyDescent="0.2">
      <c r="G43" s="256"/>
      <c r="K43" s="249"/>
      <c r="N43" s="257"/>
      <c r="O43" s="256"/>
      <c r="P43" s="258"/>
      <c r="Q43" s="256"/>
    </row>
    <row r="44" spans="2:17" ht="15" customHeight="1" x14ac:dyDescent="0.2">
      <c r="K44" s="249"/>
    </row>
    <row r="45" spans="2:17" ht="15.75" customHeight="1" x14ac:dyDescent="0.2">
      <c r="B45" s="445" t="s">
        <v>917</v>
      </c>
      <c r="C45" s="445"/>
      <c r="D45" s="445"/>
      <c r="E45" s="445"/>
      <c r="F45" s="445"/>
      <c r="G45" s="445"/>
      <c r="H45" s="446" t="s">
        <v>918</v>
      </c>
      <c r="I45" s="446"/>
      <c r="J45" s="446"/>
      <c r="K45" s="446"/>
      <c r="L45" s="446"/>
      <c r="M45" s="446"/>
      <c r="N45" s="446"/>
      <c r="O45" s="446"/>
      <c r="P45" s="446"/>
      <c r="Q45" s="446"/>
    </row>
    <row r="46" spans="2:17" ht="39" customHeight="1" x14ac:dyDescent="0.2">
      <c r="B46" s="259"/>
      <c r="E46" s="260"/>
      <c r="F46" s="261" t="s">
        <v>919</v>
      </c>
      <c r="G46" s="447"/>
      <c r="H46" s="448"/>
      <c r="I46" s="448"/>
      <c r="J46" s="448"/>
      <c r="K46" s="448"/>
      <c r="L46" s="449" t="s">
        <v>920</v>
      </c>
      <c r="M46" s="449"/>
      <c r="N46" s="450"/>
      <c r="O46" s="450"/>
      <c r="P46" s="450"/>
      <c r="Q46" s="181" t="s">
        <v>921</v>
      </c>
    </row>
    <row r="47" spans="2:17" ht="15" customHeight="1" x14ac:dyDescent="0.2">
      <c r="B47" s="263"/>
      <c r="F47" s="264" t="s">
        <v>886</v>
      </c>
      <c r="G47" s="447"/>
      <c r="H47" s="448"/>
      <c r="I47" s="448"/>
      <c r="J47" s="448"/>
      <c r="K47" s="448"/>
      <c r="L47" s="451" t="s">
        <v>886</v>
      </c>
      <c r="M47" s="451"/>
      <c r="N47" s="450"/>
      <c r="O47" s="450"/>
      <c r="P47" s="450"/>
      <c r="Q47" s="264" t="s">
        <v>886</v>
      </c>
    </row>
    <row r="48" spans="2:17" ht="36" customHeight="1" x14ac:dyDescent="0.25">
      <c r="B48" s="265" t="s">
        <v>922</v>
      </c>
      <c r="C48" s="452" t="s">
        <v>923</v>
      </c>
      <c r="D48" s="452"/>
      <c r="E48" s="452"/>
      <c r="F48" s="266"/>
      <c r="G48" s="447"/>
      <c r="H48" s="448"/>
      <c r="I48" s="448"/>
      <c r="J48" s="448"/>
      <c r="K48" s="448"/>
      <c r="L48" s="453"/>
      <c r="M48" s="453"/>
      <c r="N48" s="450"/>
      <c r="O48" s="450"/>
      <c r="P48" s="450"/>
      <c r="Q48" s="247">
        <f>F48+L48</f>
        <v>0</v>
      </c>
    </row>
    <row r="49" spans="2:17" ht="57.75" customHeight="1" x14ac:dyDescent="0.25">
      <c r="B49" s="267" t="s">
        <v>924</v>
      </c>
      <c r="C49" s="452" t="s">
        <v>925</v>
      </c>
      <c r="D49" s="452"/>
      <c r="E49" s="452"/>
      <c r="F49" s="268"/>
      <c r="G49" s="269">
        <f>F49*D18</f>
        <v>0</v>
      </c>
      <c r="H49" s="262"/>
      <c r="I49" s="270"/>
      <c r="J49" s="270"/>
      <c r="K49" s="270"/>
      <c r="L49" s="454"/>
      <c r="M49" s="454"/>
      <c r="N49" s="271"/>
      <c r="O49" s="271"/>
      <c r="P49" s="271"/>
      <c r="Q49" s="272">
        <f>G49</f>
        <v>0</v>
      </c>
    </row>
    <row r="50" spans="2:17" ht="15" customHeight="1" x14ac:dyDescent="0.2"/>
    <row r="51" spans="2:17" ht="15.75" customHeight="1" x14ac:dyDescent="0.2">
      <c r="B51" s="444" t="s">
        <v>926</v>
      </c>
      <c r="C51" s="444"/>
      <c r="D51" s="444"/>
      <c r="E51" s="444"/>
      <c r="F51" s="444"/>
      <c r="G51" s="444"/>
    </row>
    <row r="52" spans="2:17" ht="15" customHeight="1" x14ac:dyDescent="0.2">
      <c r="B52" s="455" t="s">
        <v>927</v>
      </c>
      <c r="C52" s="455"/>
      <c r="D52" s="455"/>
      <c r="E52" s="455"/>
      <c r="F52" s="455"/>
      <c r="G52" s="455"/>
    </row>
    <row r="53" spans="2:17" ht="30.75" customHeight="1" x14ac:dyDescent="0.2">
      <c r="B53" s="273" t="s">
        <v>928</v>
      </c>
      <c r="C53" s="274">
        <v>0</v>
      </c>
      <c r="D53" s="275" t="s">
        <v>929</v>
      </c>
      <c r="E53" s="276">
        <v>0</v>
      </c>
      <c r="F53" s="277" t="s">
        <v>930</v>
      </c>
      <c r="G53" s="278">
        <f>SUM(C53*E53)</f>
        <v>0</v>
      </c>
    </row>
    <row r="54" spans="2:17" ht="30.75" customHeight="1" x14ac:dyDescent="0.2">
      <c r="B54" s="456" t="s">
        <v>931</v>
      </c>
      <c r="C54" s="456"/>
      <c r="D54" s="456"/>
      <c r="E54" s="456"/>
      <c r="F54" s="456"/>
      <c r="G54" s="456"/>
    </row>
    <row r="55" spans="2:17" ht="30.75" customHeight="1" x14ac:dyDescent="0.2">
      <c r="B55" s="279" t="s">
        <v>932</v>
      </c>
      <c r="C55" s="280">
        <v>0</v>
      </c>
      <c r="D55" s="281" t="s">
        <v>929</v>
      </c>
      <c r="E55" s="282">
        <v>480</v>
      </c>
      <c r="F55" s="283" t="s">
        <v>933</v>
      </c>
      <c r="G55" s="284">
        <f>SUM(C55*E55)</f>
        <v>0</v>
      </c>
    </row>
    <row r="56" spans="2:17" ht="45.75" customHeight="1" x14ac:dyDescent="0.2">
      <c r="B56" s="456" t="s">
        <v>934</v>
      </c>
      <c r="C56" s="456"/>
      <c r="D56" s="456"/>
      <c r="E56" s="456"/>
      <c r="F56" s="456"/>
      <c r="G56" s="456"/>
    </row>
    <row r="57" spans="2:17" ht="30.75" customHeight="1" x14ac:dyDescent="0.2">
      <c r="B57" s="285" t="s">
        <v>928</v>
      </c>
      <c r="C57" s="274">
        <v>0</v>
      </c>
      <c r="D57" s="281" t="s">
        <v>929</v>
      </c>
      <c r="E57" s="286">
        <v>0</v>
      </c>
      <c r="F57" s="287" t="s">
        <v>935</v>
      </c>
      <c r="G57" s="284">
        <f>SUM(C57*E57)</f>
        <v>0</v>
      </c>
    </row>
    <row r="58" spans="2:17" ht="30.75" customHeight="1" x14ac:dyDescent="0.2">
      <c r="B58" s="456" t="s">
        <v>936</v>
      </c>
      <c r="C58" s="456"/>
      <c r="D58" s="456"/>
      <c r="E58" s="456"/>
      <c r="F58" s="456"/>
      <c r="G58" s="456"/>
    </row>
    <row r="59" spans="2:17" ht="30.75" customHeight="1" x14ac:dyDescent="0.2">
      <c r="B59" s="285" t="s">
        <v>928</v>
      </c>
      <c r="C59" s="274">
        <v>0</v>
      </c>
      <c r="D59" s="281" t="s">
        <v>929</v>
      </c>
      <c r="E59" s="286">
        <v>0</v>
      </c>
      <c r="F59" s="287" t="s">
        <v>937</v>
      </c>
      <c r="G59" s="284">
        <f>SUM(C59*E59)</f>
        <v>0</v>
      </c>
    </row>
    <row r="60" spans="2:17" ht="30.75" customHeight="1" x14ac:dyDescent="0.2">
      <c r="B60" s="456" t="s">
        <v>938</v>
      </c>
      <c r="C60" s="456"/>
      <c r="D60" s="456"/>
      <c r="E60" s="456"/>
      <c r="F60" s="456"/>
      <c r="G60" s="456"/>
    </row>
    <row r="61" spans="2:17" ht="30.75" customHeight="1" x14ac:dyDescent="0.2">
      <c r="B61" s="288" t="s">
        <v>932</v>
      </c>
      <c r="C61" s="274">
        <v>0</v>
      </c>
      <c r="D61" s="289" t="s">
        <v>929</v>
      </c>
      <c r="E61" s="282">
        <v>480</v>
      </c>
      <c r="F61" s="290" t="s">
        <v>933</v>
      </c>
      <c r="G61" s="291">
        <f>SUM(C61*E61)</f>
        <v>0</v>
      </c>
    </row>
    <row r="62" spans="2:17" ht="30.75" customHeight="1" x14ac:dyDescent="0.2">
      <c r="B62" s="288"/>
      <c r="C62" s="292"/>
      <c r="D62" s="293"/>
      <c r="E62" s="294"/>
      <c r="F62" s="295"/>
      <c r="G62" s="296">
        <f>SUM(G53+G55+G57+G59+G61)</f>
        <v>0</v>
      </c>
    </row>
    <row r="64" spans="2:17" ht="15" customHeight="1" x14ac:dyDescent="0.2"/>
    <row r="65" spans="2:11" ht="18" customHeight="1" x14ac:dyDescent="0.25">
      <c r="B65" s="457" t="s">
        <v>939</v>
      </c>
      <c r="C65" s="457"/>
      <c r="D65" s="457"/>
      <c r="E65" s="457"/>
      <c r="F65" s="457"/>
      <c r="G65" s="457"/>
      <c r="H65" s="457"/>
      <c r="I65" s="457"/>
      <c r="J65" s="457"/>
      <c r="K65" s="297" t="s">
        <v>940</v>
      </c>
    </row>
    <row r="66" spans="2:11" ht="15" customHeight="1" x14ac:dyDescent="0.25">
      <c r="B66" s="298" t="s">
        <v>941</v>
      </c>
      <c r="C66" s="458" t="s">
        <v>942</v>
      </c>
      <c r="D66" s="458"/>
      <c r="E66" s="458"/>
      <c r="F66" s="458"/>
      <c r="G66" s="458"/>
      <c r="H66" s="458"/>
      <c r="I66" s="458"/>
      <c r="J66" s="458"/>
      <c r="K66" s="299"/>
    </row>
    <row r="67" spans="2:11" ht="15" customHeight="1" x14ac:dyDescent="0.25">
      <c r="B67" s="298" t="s">
        <v>943</v>
      </c>
      <c r="C67" s="459" t="s">
        <v>944</v>
      </c>
      <c r="D67" s="459"/>
      <c r="E67" s="459"/>
      <c r="F67" s="459"/>
      <c r="G67" s="459"/>
      <c r="H67" s="459"/>
      <c r="I67" s="459"/>
      <c r="J67" s="459"/>
      <c r="K67" s="299"/>
    </row>
    <row r="68" spans="2:11" ht="15" customHeight="1" x14ac:dyDescent="0.25">
      <c r="B68" s="298" t="s">
        <v>945</v>
      </c>
      <c r="C68" s="300" t="s">
        <v>946</v>
      </c>
      <c r="D68" s="301"/>
      <c r="E68" s="301"/>
      <c r="F68" s="301"/>
      <c r="G68" s="301"/>
      <c r="H68" s="301"/>
      <c r="I68" s="301"/>
      <c r="J68" s="302"/>
      <c r="K68" s="299"/>
    </row>
    <row r="69" spans="2:11" ht="15" customHeight="1" x14ac:dyDescent="0.25">
      <c r="B69" s="298" t="s">
        <v>947</v>
      </c>
      <c r="C69" s="300" t="s">
        <v>948</v>
      </c>
      <c r="D69" s="301"/>
      <c r="E69" s="301"/>
      <c r="F69" s="301"/>
      <c r="G69" s="301"/>
      <c r="H69" s="301"/>
      <c r="I69" s="301"/>
      <c r="J69" s="302"/>
      <c r="K69" s="299"/>
    </row>
    <row r="70" spans="2:11" ht="15" customHeight="1" x14ac:dyDescent="0.25">
      <c r="B70" s="298" t="s">
        <v>949</v>
      </c>
      <c r="C70" s="300" t="s">
        <v>950</v>
      </c>
      <c r="D70" s="301"/>
      <c r="E70" s="301"/>
      <c r="F70" s="301"/>
      <c r="G70" s="301"/>
      <c r="H70" s="301"/>
      <c r="I70" s="301"/>
      <c r="J70" s="302"/>
      <c r="K70" s="299"/>
    </row>
    <row r="71" spans="2:11" ht="15" customHeight="1" x14ac:dyDescent="0.25">
      <c r="B71" s="298" t="s">
        <v>951</v>
      </c>
      <c r="C71" s="300" t="s">
        <v>952</v>
      </c>
      <c r="D71" s="301"/>
      <c r="E71" s="301"/>
      <c r="F71" s="301"/>
      <c r="G71" s="301"/>
      <c r="H71" s="301"/>
      <c r="I71" s="301"/>
      <c r="J71" s="302"/>
      <c r="K71" s="299"/>
    </row>
    <row r="72" spans="2:11" ht="15" customHeight="1" x14ac:dyDescent="0.25">
      <c r="B72" s="298" t="s">
        <v>953</v>
      </c>
      <c r="C72" s="300" t="s">
        <v>954</v>
      </c>
      <c r="D72" s="301"/>
      <c r="E72" s="301"/>
      <c r="F72" s="301"/>
      <c r="G72" s="301"/>
      <c r="H72" s="301"/>
      <c r="I72" s="301"/>
      <c r="J72" s="302"/>
      <c r="K72" s="299"/>
    </row>
    <row r="73" spans="2:11" ht="15" customHeight="1" x14ac:dyDescent="0.25">
      <c r="B73" s="298" t="s">
        <v>955</v>
      </c>
      <c r="C73" s="458" t="s">
        <v>956</v>
      </c>
      <c r="D73" s="458"/>
      <c r="E73" s="458"/>
      <c r="F73" s="458"/>
      <c r="G73" s="458"/>
      <c r="H73" s="458"/>
      <c r="I73" s="458"/>
      <c r="J73" s="458"/>
      <c r="K73" s="299"/>
    </row>
    <row r="74" spans="2:11" ht="15" customHeight="1" x14ac:dyDescent="0.25">
      <c r="B74" s="298" t="s">
        <v>957</v>
      </c>
      <c r="C74" s="458" t="s">
        <v>958</v>
      </c>
      <c r="D74" s="458"/>
      <c r="E74" s="458"/>
      <c r="F74" s="458"/>
      <c r="G74" s="458"/>
      <c r="H74" s="458"/>
      <c r="I74" s="458"/>
      <c r="J74" s="458"/>
      <c r="K74" s="299"/>
    </row>
    <row r="75" spans="2:11" ht="15" customHeight="1" x14ac:dyDescent="0.25">
      <c r="B75" s="298" t="s">
        <v>959</v>
      </c>
      <c r="C75" s="458" t="s">
        <v>960</v>
      </c>
      <c r="D75" s="458"/>
      <c r="E75" s="458"/>
      <c r="F75" s="458"/>
      <c r="G75" s="458"/>
      <c r="H75" s="458"/>
      <c r="I75" s="458"/>
      <c r="J75" s="458"/>
      <c r="K75" s="299"/>
    </row>
    <row r="76" spans="2:11" ht="15" customHeight="1" x14ac:dyDescent="0.25">
      <c r="B76" s="298" t="s">
        <v>961</v>
      </c>
      <c r="C76" s="458" t="s">
        <v>962</v>
      </c>
      <c r="D76" s="458"/>
      <c r="E76" s="458"/>
      <c r="F76" s="458"/>
      <c r="G76" s="458"/>
      <c r="H76" s="458"/>
      <c r="I76" s="458"/>
      <c r="J76" s="458"/>
      <c r="K76" s="299"/>
    </row>
    <row r="77" spans="2:11" ht="15" customHeight="1" x14ac:dyDescent="0.25">
      <c r="B77" s="298" t="s">
        <v>963</v>
      </c>
      <c r="C77" s="303" t="s">
        <v>964</v>
      </c>
      <c r="D77" s="304"/>
      <c r="E77" s="304"/>
      <c r="F77" s="304"/>
      <c r="G77" s="304"/>
      <c r="H77" s="304"/>
      <c r="I77" s="304"/>
      <c r="J77" s="305"/>
      <c r="K77" s="299"/>
    </row>
    <row r="78" spans="2:11" ht="15" customHeight="1" x14ac:dyDescent="0.25">
      <c r="B78" s="298" t="s">
        <v>965</v>
      </c>
      <c r="C78" s="303" t="s">
        <v>966</v>
      </c>
      <c r="D78" s="304"/>
      <c r="E78" s="304"/>
      <c r="F78" s="304"/>
      <c r="G78" s="304"/>
      <c r="H78" s="304"/>
      <c r="I78" s="304"/>
      <c r="J78" s="304"/>
      <c r="K78" s="299"/>
    </row>
    <row r="79" spans="2:11" ht="15" customHeight="1" x14ac:dyDescent="0.25">
      <c r="B79" s="298" t="s">
        <v>967</v>
      </c>
      <c r="C79" s="460" t="s">
        <v>968</v>
      </c>
      <c r="D79" s="460"/>
      <c r="E79" s="460"/>
      <c r="F79" s="460"/>
      <c r="G79" s="460"/>
      <c r="H79" s="460"/>
      <c r="I79" s="460"/>
      <c r="J79" s="460"/>
      <c r="K79" s="299"/>
    </row>
    <row r="80" spans="2:11" ht="15" customHeight="1" x14ac:dyDescent="0.25">
      <c r="B80" s="298" t="s">
        <v>969</v>
      </c>
      <c r="C80" s="461" t="s">
        <v>970</v>
      </c>
      <c r="D80" s="461"/>
      <c r="E80" s="461"/>
      <c r="F80" s="461"/>
      <c r="G80" s="461"/>
      <c r="H80" s="461"/>
      <c r="I80" s="461"/>
      <c r="J80" s="461"/>
      <c r="K80" s="299"/>
    </row>
    <row r="81" spans="2:14" ht="15" customHeight="1" x14ac:dyDescent="0.25">
      <c r="B81" s="298" t="s">
        <v>971</v>
      </c>
      <c r="C81" s="460" t="s">
        <v>972</v>
      </c>
      <c r="D81" s="460"/>
      <c r="E81" s="460"/>
      <c r="F81" s="460"/>
      <c r="G81" s="460"/>
      <c r="H81" s="460"/>
      <c r="I81" s="460"/>
      <c r="J81" s="460"/>
      <c r="K81" s="299"/>
    </row>
    <row r="82" spans="2:14" ht="15" customHeight="1" x14ac:dyDescent="0.25">
      <c r="B82" s="298" t="s">
        <v>973</v>
      </c>
      <c r="C82" s="458" t="s">
        <v>974</v>
      </c>
      <c r="D82" s="458"/>
      <c r="E82" s="458"/>
      <c r="F82" s="458"/>
      <c r="G82" s="458"/>
      <c r="H82" s="458"/>
      <c r="I82" s="458"/>
      <c r="J82" s="458"/>
      <c r="K82" s="299"/>
    </row>
    <row r="83" spans="2:14" ht="15" customHeight="1" x14ac:dyDescent="0.25">
      <c r="B83" s="298" t="s">
        <v>975</v>
      </c>
      <c r="C83" s="460" t="s">
        <v>976</v>
      </c>
      <c r="D83" s="460"/>
      <c r="E83" s="460"/>
      <c r="F83" s="460"/>
      <c r="G83" s="460"/>
      <c r="H83" s="460"/>
      <c r="I83" s="460"/>
      <c r="J83" s="460"/>
      <c r="K83" s="299"/>
    </row>
    <row r="84" spans="2:14" ht="15" customHeight="1" x14ac:dyDescent="0.25">
      <c r="B84" s="298" t="s">
        <v>977</v>
      </c>
      <c r="C84" s="458" t="s">
        <v>978</v>
      </c>
      <c r="D84" s="458"/>
      <c r="E84" s="458"/>
      <c r="F84" s="458"/>
      <c r="G84" s="458"/>
      <c r="H84" s="458"/>
      <c r="I84" s="458"/>
      <c r="J84" s="458"/>
      <c r="K84" s="299"/>
    </row>
    <row r="85" spans="2:14" ht="15" customHeight="1" x14ac:dyDescent="0.25">
      <c r="B85" s="298" t="s">
        <v>979</v>
      </c>
      <c r="C85" s="120" t="s">
        <v>980</v>
      </c>
      <c r="K85" s="299"/>
    </row>
    <row r="86" spans="2:14" ht="15" customHeight="1" x14ac:dyDescent="0.25">
      <c r="B86" s="298" t="s">
        <v>981</v>
      </c>
      <c r="C86" s="306" t="s">
        <v>982</v>
      </c>
      <c r="D86" s="307"/>
      <c r="E86" s="307"/>
      <c r="F86" s="307"/>
      <c r="G86" s="307"/>
      <c r="H86" s="307"/>
      <c r="I86" s="307"/>
      <c r="J86" s="308"/>
      <c r="K86" s="299"/>
    </row>
    <row r="87" spans="2:14" ht="15" customHeight="1" x14ac:dyDescent="0.25">
      <c r="B87" s="298" t="s">
        <v>983</v>
      </c>
      <c r="C87" s="306" t="s">
        <v>984</v>
      </c>
      <c r="D87" s="307"/>
      <c r="E87" s="307"/>
      <c r="F87" s="307"/>
      <c r="G87" s="307"/>
      <c r="H87" s="307"/>
      <c r="I87" s="307"/>
      <c r="J87" s="308"/>
      <c r="K87" s="299"/>
      <c r="N87" s="309"/>
    </row>
    <row r="88" spans="2:14" ht="15" customHeight="1" x14ac:dyDescent="0.25">
      <c r="B88" s="298" t="s">
        <v>985</v>
      </c>
      <c r="C88" s="306" t="s">
        <v>986</v>
      </c>
      <c r="D88" s="307"/>
      <c r="E88" s="307"/>
      <c r="F88" s="307"/>
      <c r="G88" s="307"/>
      <c r="H88" s="307"/>
      <c r="I88" s="307"/>
      <c r="J88" s="308"/>
      <c r="K88" s="299"/>
      <c r="N88" s="309"/>
    </row>
    <row r="89" spans="2:14" ht="15" customHeight="1" x14ac:dyDescent="0.25">
      <c r="B89" s="298" t="s">
        <v>987</v>
      </c>
      <c r="C89" s="306" t="s">
        <v>988</v>
      </c>
      <c r="D89" s="307"/>
      <c r="E89" s="307"/>
      <c r="F89" s="307"/>
      <c r="G89" s="307"/>
      <c r="H89" s="307"/>
      <c r="I89" s="307"/>
      <c r="J89" s="308"/>
      <c r="K89" s="299"/>
    </row>
    <row r="90" spans="2:14" ht="15" customHeight="1" x14ac:dyDescent="0.25">
      <c r="B90" s="298" t="s">
        <v>989</v>
      </c>
      <c r="C90" s="310" t="s">
        <v>990</v>
      </c>
      <c r="D90" s="311"/>
      <c r="E90" s="311"/>
      <c r="F90" s="311"/>
      <c r="G90" s="311"/>
      <c r="H90" s="311"/>
      <c r="I90" s="311"/>
      <c r="J90" s="312"/>
      <c r="K90" s="299"/>
    </row>
    <row r="91" spans="2:14" ht="15" customHeight="1" x14ac:dyDescent="0.25">
      <c r="B91" s="298" t="s">
        <v>991</v>
      </c>
      <c r="C91" s="313" t="s">
        <v>992</v>
      </c>
      <c r="D91" s="314"/>
      <c r="E91" s="314"/>
      <c r="F91" s="314"/>
      <c r="G91" s="314"/>
      <c r="H91" s="314"/>
      <c r="I91" s="314"/>
      <c r="J91" s="315"/>
      <c r="K91" s="299"/>
    </row>
    <row r="92" spans="2:14" ht="15" customHeight="1" x14ac:dyDescent="0.25">
      <c r="B92" s="298" t="s">
        <v>993</v>
      </c>
      <c r="C92" s="313" t="s">
        <v>994</v>
      </c>
      <c r="D92" s="314"/>
      <c r="E92" s="314"/>
      <c r="F92" s="314"/>
      <c r="G92" s="314"/>
      <c r="H92" s="314"/>
      <c r="I92" s="314"/>
      <c r="J92" s="315"/>
      <c r="K92" s="299"/>
    </row>
    <row r="93" spans="2:14" ht="15" customHeight="1" x14ac:dyDescent="0.25">
      <c r="B93" s="298" t="s">
        <v>995</v>
      </c>
      <c r="C93" s="313" t="s">
        <v>996</v>
      </c>
      <c r="D93" s="314"/>
      <c r="E93" s="314"/>
      <c r="F93" s="314"/>
      <c r="G93" s="314"/>
      <c r="H93" s="314"/>
      <c r="I93" s="314"/>
      <c r="J93" s="315"/>
      <c r="K93" s="299"/>
    </row>
    <row r="94" spans="2:14" ht="15" customHeight="1" x14ac:dyDescent="0.25">
      <c r="B94" s="298" t="s">
        <v>997</v>
      </c>
      <c r="C94" s="313" t="s">
        <v>998</v>
      </c>
      <c r="D94" s="314"/>
      <c r="E94" s="314"/>
      <c r="F94" s="314"/>
      <c r="G94" s="314"/>
      <c r="H94" s="314"/>
      <c r="I94" s="314"/>
      <c r="J94" s="315"/>
      <c r="K94" s="299"/>
    </row>
    <row r="95" spans="2:14" ht="15" customHeight="1" x14ac:dyDescent="0.25">
      <c r="B95" s="298" t="s">
        <v>999</v>
      </c>
      <c r="C95" s="313" t="s">
        <v>1000</v>
      </c>
      <c r="D95" s="314"/>
      <c r="E95" s="314"/>
      <c r="F95" s="314"/>
      <c r="G95" s="314"/>
      <c r="H95" s="314"/>
      <c r="I95" s="314"/>
      <c r="J95" s="315"/>
      <c r="K95" s="299"/>
    </row>
    <row r="96" spans="2:14" ht="15" customHeight="1" x14ac:dyDescent="0.25">
      <c r="B96" s="298" t="s">
        <v>1001</v>
      </c>
      <c r="C96" s="313" t="s">
        <v>1002</v>
      </c>
      <c r="D96" s="314"/>
      <c r="E96" s="314"/>
      <c r="F96" s="314"/>
      <c r="G96" s="314"/>
      <c r="H96" s="314"/>
      <c r="I96" s="314"/>
      <c r="J96" s="315"/>
      <c r="K96" s="299"/>
    </row>
    <row r="97" spans="1:31" ht="15" customHeight="1" x14ac:dyDescent="0.25">
      <c r="B97" s="298" t="s">
        <v>1003</v>
      </c>
      <c r="C97" s="313" t="s">
        <v>1004</v>
      </c>
      <c r="K97" s="299"/>
    </row>
    <row r="98" spans="1:31" ht="15" customHeight="1" x14ac:dyDescent="0.25">
      <c r="B98" s="298" t="s">
        <v>1005</v>
      </c>
      <c r="C98" s="310" t="s">
        <v>1006</v>
      </c>
      <c r="D98" s="310"/>
      <c r="E98" s="311"/>
      <c r="F98" s="311"/>
      <c r="G98" s="311"/>
      <c r="H98" s="311"/>
      <c r="I98" s="311"/>
      <c r="J98" s="312"/>
      <c r="K98" s="299"/>
    </row>
    <row r="99" spans="1:31" ht="15" customHeight="1" x14ac:dyDescent="0.25">
      <c r="B99" s="298" t="s">
        <v>1007</v>
      </c>
      <c r="C99" s="313" t="s">
        <v>1008</v>
      </c>
      <c r="D99" s="314"/>
      <c r="E99" s="314"/>
      <c r="F99" s="314"/>
      <c r="G99" s="314"/>
      <c r="H99" s="314"/>
      <c r="I99" s="314"/>
      <c r="J99" s="315"/>
      <c r="K99" s="299"/>
    </row>
    <row r="100" spans="1:31" ht="15" customHeight="1" x14ac:dyDescent="0.25">
      <c r="B100" s="298" t="s">
        <v>1009</v>
      </c>
      <c r="C100" s="313" t="s">
        <v>1010</v>
      </c>
      <c r="D100" s="314"/>
      <c r="E100" s="314"/>
      <c r="F100" s="314"/>
      <c r="G100" s="314"/>
      <c r="H100" s="314"/>
      <c r="I100" s="314"/>
      <c r="J100" s="315"/>
      <c r="K100" s="299"/>
    </row>
    <row r="101" spans="1:31" ht="15" customHeight="1" x14ac:dyDescent="0.25">
      <c r="B101" s="298" t="s">
        <v>1011</v>
      </c>
      <c r="C101" s="458" t="s">
        <v>1012</v>
      </c>
      <c r="D101" s="458"/>
      <c r="E101" s="458"/>
      <c r="F101" s="458"/>
      <c r="G101" s="458"/>
      <c r="H101" s="458"/>
      <c r="I101" s="458"/>
      <c r="J101" s="458"/>
      <c r="K101" s="299"/>
    </row>
    <row r="102" spans="1:31" ht="15" customHeight="1" x14ac:dyDescent="0.25">
      <c r="B102" s="298" t="s">
        <v>1013</v>
      </c>
      <c r="C102" s="316" t="s">
        <v>1014</v>
      </c>
      <c r="D102" s="314"/>
      <c r="E102" s="314"/>
      <c r="F102" s="314"/>
      <c r="G102" s="314"/>
      <c r="H102" s="314"/>
      <c r="I102" s="314"/>
      <c r="J102" s="315"/>
      <c r="K102" s="299"/>
    </row>
    <row r="103" spans="1:31" ht="15.75" customHeight="1" x14ac:dyDescent="0.25">
      <c r="B103" s="298" t="s">
        <v>1015</v>
      </c>
      <c r="C103" s="462" t="s">
        <v>1016</v>
      </c>
      <c r="D103" s="462"/>
      <c r="E103" s="462"/>
      <c r="F103" s="462"/>
      <c r="G103" s="462"/>
      <c r="H103" s="462"/>
      <c r="I103" s="462"/>
      <c r="J103" s="462"/>
      <c r="K103" s="317"/>
    </row>
    <row r="104" spans="1:31" ht="15.75" customHeight="1" x14ac:dyDescent="0.25">
      <c r="B104" s="318"/>
      <c r="C104" s="319"/>
      <c r="D104" s="319"/>
      <c r="E104" s="319"/>
      <c r="F104" s="319"/>
      <c r="G104" s="319"/>
      <c r="H104" s="319"/>
      <c r="I104" s="319"/>
      <c r="J104" s="319"/>
      <c r="K104" s="320">
        <f>SUM(K66:K103)</f>
        <v>0</v>
      </c>
    </row>
    <row r="106" spans="1:31" ht="18.75" customHeight="1" x14ac:dyDescent="0.25">
      <c r="B106" s="463" t="s">
        <v>1017</v>
      </c>
      <c r="C106" s="463"/>
      <c r="D106" s="463"/>
      <c r="E106" s="322">
        <f>G18+(G18*19%)</f>
        <v>0</v>
      </c>
      <c r="G106" s="463" t="s">
        <v>1018</v>
      </c>
      <c r="H106" s="463"/>
      <c r="I106" s="322">
        <f>G18</f>
        <v>0</v>
      </c>
    </row>
    <row r="107" spans="1:31" ht="18.75" customHeight="1" x14ac:dyDescent="0.25">
      <c r="B107" s="463" t="s">
        <v>1019</v>
      </c>
      <c r="C107" s="463"/>
      <c r="D107" s="463"/>
      <c r="E107" s="322">
        <f>G42+(G42*19%)</f>
        <v>0</v>
      </c>
      <c r="G107" s="463" t="s">
        <v>1020</v>
      </c>
      <c r="H107" s="463"/>
      <c r="I107" s="322">
        <f>G42</f>
        <v>0</v>
      </c>
    </row>
    <row r="108" spans="1:31" ht="18.75" customHeight="1" x14ac:dyDescent="0.25">
      <c r="B108" s="323" t="s">
        <v>1021</v>
      </c>
      <c r="C108" s="324"/>
      <c r="D108" s="325"/>
      <c r="E108" s="322">
        <f>K104+(K104*19%)</f>
        <v>0</v>
      </c>
      <c r="G108" s="321" t="s">
        <v>1022</v>
      </c>
      <c r="H108" s="321"/>
      <c r="I108" s="322">
        <f>K104</f>
        <v>0</v>
      </c>
    </row>
    <row r="109" spans="1:31" ht="18" customHeight="1" x14ac:dyDescent="0.25">
      <c r="B109" s="463" t="s">
        <v>1023</v>
      </c>
      <c r="C109" s="463"/>
      <c r="D109" s="463"/>
      <c r="E109" s="322">
        <f>Q48+(Q48*19%)</f>
        <v>0</v>
      </c>
      <c r="G109" s="463" t="s">
        <v>1024</v>
      </c>
      <c r="H109" s="463"/>
      <c r="I109" s="322">
        <f>Q48</f>
        <v>0</v>
      </c>
      <c r="M109" s="464"/>
      <c r="N109" s="464"/>
      <c r="O109" s="464"/>
      <c r="P109" s="465"/>
      <c r="Q109" s="465"/>
      <c r="AE109" s="326"/>
    </row>
    <row r="110" spans="1:31" ht="18.75" customHeight="1" x14ac:dyDescent="0.25">
      <c r="B110" s="463" t="s">
        <v>1025</v>
      </c>
      <c r="C110" s="463"/>
      <c r="D110" s="463"/>
      <c r="E110" s="322">
        <f>Q49+(Q49*19%)</f>
        <v>0</v>
      </c>
      <c r="G110" s="463" t="s">
        <v>1024</v>
      </c>
      <c r="H110" s="463"/>
      <c r="I110" s="322">
        <f>Q49</f>
        <v>0</v>
      </c>
      <c r="M110" s="466"/>
      <c r="N110" s="466"/>
      <c r="O110" s="466"/>
      <c r="P110" s="467"/>
      <c r="Q110" s="467"/>
      <c r="AE110" s="326"/>
    </row>
    <row r="111" spans="1:31" ht="18.75" customHeight="1" x14ac:dyDescent="0.25">
      <c r="B111" s="463" t="s">
        <v>1026</v>
      </c>
      <c r="C111" s="463"/>
      <c r="D111" s="463"/>
      <c r="E111" s="322">
        <f>O18+(O18*19%)</f>
        <v>0</v>
      </c>
      <c r="G111" s="463" t="s">
        <v>1027</v>
      </c>
      <c r="H111" s="463"/>
      <c r="I111" s="322">
        <f>O18</f>
        <v>0</v>
      </c>
      <c r="M111" s="468" t="s">
        <v>1028</v>
      </c>
      <c r="N111" s="468"/>
      <c r="O111" s="468"/>
      <c r="P111" s="469">
        <f>SUM(I106:I112)</f>
        <v>0</v>
      </c>
      <c r="Q111" s="469"/>
    </row>
    <row r="112" spans="1:31" ht="18.75" customHeight="1" x14ac:dyDescent="0.25">
      <c r="A112" s="327"/>
      <c r="B112" s="463" t="s">
        <v>1029</v>
      </c>
      <c r="C112" s="463"/>
      <c r="D112" s="463"/>
      <c r="E112" s="328">
        <f>G62+(G62*19%)</f>
        <v>0</v>
      </c>
      <c r="F112" s="329"/>
      <c r="G112" s="463" t="s">
        <v>1030</v>
      </c>
      <c r="H112" s="463"/>
      <c r="I112" s="322">
        <f>G62</f>
        <v>0</v>
      </c>
      <c r="M112" s="470" t="s">
        <v>1031</v>
      </c>
      <c r="N112" s="470"/>
      <c r="O112" s="470"/>
      <c r="P112" s="471">
        <f>P111+(P111*19%)</f>
        <v>0</v>
      </c>
      <c r="Q112" s="471"/>
    </row>
    <row r="113" spans="2:9" ht="14.25" customHeight="1" x14ac:dyDescent="0.2">
      <c r="H113" s="307"/>
    </row>
    <row r="116" spans="2:9" ht="18" customHeight="1" x14ac:dyDescent="0.25">
      <c r="B116" s="121" t="s">
        <v>1032</v>
      </c>
      <c r="C116" s="121"/>
    </row>
    <row r="117" spans="2:9" ht="15" customHeight="1" x14ac:dyDescent="0.2">
      <c r="B117" s="330"/>
      <c r="C117" s="331" t="str">
        <f>'1. Gerätespezifikationen LKx'!A3</f>
        <v>1. Druckerspezifikation/Leistungsklassen</v>
      </c>
      <c r="D117" s="332">
        <f>'1. Gerätespezifikationen LKx'!I229</f>
        <v>0</v>
      </c>
    </row>
    <row r="118" spans="2:9" ht="15" customHeight="1" x14ac:dyDescent="0.2">
      <c r="B118" s="333"/>
      <c r="C118" s="331" t="str">
        <f>'2. Softwarelösung'!A3</f>
        <v>2. Software-Lösung</v>
      </c>
      <c r="D118" s="332">
        <f>'2. Softwarelösung'!I107</f>
        <v>0</v>
      </c>
    </row>
    <row r="119" spans="2:9" ht="15" customHeight="1" x14ac:dyDescent="0.2">
      <c r="B119" s="333"/>
      <c r="C119" s="331" t="str">
        <f>'3. Sicherheit'!A3</f>
        <v>3. Sicherheit</v>
      </c>
      <c r="D119" s="334">
        <f>'3. Sicherheit'!I40</f>
        <v>0</v>
      </c>
    </row>
    <row r="120" spans="2:9" ht="15" customHeight="1" x14ac:dyDescent="0.2">
      <c r="B120" s="333"/>
      <c r="C120" s="331" t="str">
        <f>'4. Rollout und Service'!A3</f>
        <v>4. Rollout &amp; Service</v>
      </c>
      <c r="D120" s="335">
        <f>'4. Rollout und Service'!I48</f>
        <v>0</v>
      </c>
    </row>
    <row r="121" spans="2:9" ht="15" customHeight="1" x14ac:dyDescent="0.2">
      <c r="B121" s="333"/>
      <c r="C121" s="331" t="str">
        <f>'5. Umwelt'!A3</f>
        <v>5. Umwelt</v>
      </c>
      <c r="D121" s="334">
        <f>'5. Umwelt'!I12</f>
        <v>0</v>
      </c>
    </row>
    <row r="122" spans="2:9" ht="15" customHeight="1" x14ac:dyDescent="0.2">
      <c r="B122" s="333"/>
      <c r="C122" s="331" t="str">
        <f>'6. Vertrag und Abrechnung'!A3</f>
        <v>6. Vertrags- und Abrechnungswesen</v>
      </c>
      <c r="D122" s="334">
        <f>'6. Vertrag und Abrechnung'!I20</f>
        <v>0</v>
      </c>
    </row>
    <row r="123" spans="2:9" ht="15.75" customHeight="1" x14ac:dyDescent="0.2">
      <c r="B123" s="336"/>
      <c r="C123" s="337" t="str">
        <f>'7. Konzepte'!B2</f>
        <v>7. Konzepte</v>
      </c>
      <c r="D123" s="338">
        <f>'7. Konzepte'!J35</f>
        <v>0</v>
      </c>
    </row>
    <row r="124" spans="2:9" ht="15" customHeight="1" x14ac:dyDescent="0.25">
      <c r="C124" s="339" t="s">
        <v>1033</v>
      </c>
      <c r="D124" s="332">
        <f>SUM(D117:D123)</f>
        <v>0</v>
      </c>
    </row>
    <row r="127" spans="2:9" ht="18" customHeight="1" x14ac:dyDescent="0.25">
      <c r="B127" s="340" t="s">
        <v>1034</v>
      </c>
      <c r="C127" s="341" t="s">
        <v>1035</v>
      </c>
      <c r="D127" s="342" t="s">
        <v>1036</v>
      </c>
      <c r="E127" s="342"/>
      <c r="F127" s="20"/>
      <c r="H127" s="343" t="s">
        <v>1037</v>
      </c>
      <c r="I127" s="344"/>
    </row>
    <row r="128" spans="2:9" ht="15.75" customHeight="1" x14ac:dyDescent="0.25">
      <c r="H128" s="343" t="s">
        <v>1038</v>
      </c>
      <c r="I128" s="345"/>
    </row>
    <row r="129" spans="3:4" ht="18.75" customHeight="1" x14ac:dyDescent="0.25">
      <c r="C129" s="346" t="s">
        <v>1039</v>
      </c>
      <c r="D129" s="347" t="e">
        <f>(I127/P112*50)+(D124/I128*50)</f>
        <v>#DIV/0!</v>
      </c>
    </row>
  </sheetData>
  <sheetProtection password="CAC4" sheet="1"/>
  <mergeCells count="56">
    <mergeCell ref="B111:D111"/>
    <mergeCell ref="G111:H111"/>
    <mergeCell ref="M111:O111"/>
    <mergeCell ref="P111:Q111"/>
    <mergeCell ref="B112:D112"/>
    <mergeCell ref="G112:H112"/>
    <mergeCell ref="M112:O112"/>
    <mergeCell ref="P112:Q112"/>
    <mergeCell ref="M109:O109"/>
    <mergeCell ref="P109:Q109"/>
    <mergeCell ref="B110:D110"/>
    <mergeCell ref="G110:H110"/>
    <mergeCell ref="M110:O110"/>
    <mergeCell ref="P110:Q110"/>
    <mergeCell ref="B106:D106"/>
    <mergeCell ref="G106:H106"/>
    <mergeCell ref="B107:D107"/>
    <mergeCell ref="G107:H107"/>
    <mergeCell ref="B109:D109"/>
    <mergeCell ref="G109:H109"/>
    <mergeCell ref="C82:J82"/>
    <mergeCell ref="C83:J83"/>
    <mergeCell ref="C84:J84"/>
    <mergeCell ref="C101:J101"/>
    <mergeCell ref="C103:J103"/>
    <mergeCell ref="C75:J75"/>
    <mergeCell ref="C76:J76"/>
    <mergeCell ref="C79:J79"/>
    <mergeCell ref="C80:J80"/>
    <mergeCell ref="C81:J81"/>
    <mergeCell ref="B65:J65"/>
    <mergeCell ref="C66:J66"/>
    <mergeCell ref="C67:J67"/>
    <mergeCell ref="C73:J73"/>
    <mergeCell ref="C74:J74"/>
    <mergeCell ref="B52:G52"/>
    <mergeCell ref="B54:G54"/>
    <mergeCell ref="B56:G56"/>
    <mergeCell ref="B58:G58"/>
    <mergeCell ref="B60:G60"/>
    <mergeCell ref="C48:E48"/>
    <mergeCell ref="L48:M48"/>
    <mergeCell ref="C49:E49"/>
    <mergeCell ref="L49:M49"/>
    <mergeCell ref="B51:G51"/>
    <mergeCell ref="G46:G48"/>
    <mergeCell ref="H46:K48"/>
    <mergeCell ref="L46:M46"/>
    <mergeCell ref="N46:P48"/>
    <mergeCell ref="L47:M47"/>
    <mergeCell ref="B8:G8"/>
    <mergeCell ref="H8:O8"/>
    <mergeCell ref="P8:Q8"/>
    <mergeCell ref="B20:G20"/>
    <mergeCell ref="B45:G45"/>
    <mergeCell ref="H45:Q45"/>
  </mergeCells>
  <pageMargins left="0.7" right="0.7" top="0.78749999999999998" bottom="0.78749999999999998"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E160"/>
  <sheetViews>
    <sheetView zoomScale="85" zoomScaleNormal="85" workbookViewId="0">
      <selection activeCell="M123" sqref="M123"/>
    </sheetView>
  </sheetViews>
  <sheetFormatPr baseColWidth="10" defaultColWidth="11.42578125" defaultRowHeight="14.25" x14ac:dyDescent="0.2"/>
  <cols>
    <col min="1" max="1" width="3.140625" style="120" customWidth="1"/>
    <col min="2" max="2" width="27.85546875" style="120" customWidth="1"/>
    <col min="3" max="3" width="25.42578125" style="120" customWidth="1"/>
    <col min="4" max="4" width="20.140625" style="120" customWidth="1"/>
    <col min="5" max="5" width="26.85546875" style="120" customWidth="1"/>
    <col min="6" max="6" width="21" style="120" customWidth="1"/>
    <col min="7" max="7" width="24.140625" style="120" customWidth="1"/>
    <col min="8" max="9" width="13.85546875" style="120" customWidth="1"/>
    <col min="10" max="10" width="19.85546875" style="120" customWidth="1"/>
    <col min="11" max="11" width="22.140625" style="120" customWidth="1"/>
    <col min="12" max="12" width="12.5703125" style="120" customWidth="1"/>
    <col min="13" max="13" width="11.28515625" style="120" customWidth="1"/>
    <col min="14" max="14" width="12.85546875" style="120" customWidth="1"/>
    <col min="15" max="15" width="21" style="120" customWidth="1"/>
    <col min="16" max="16" width="15.28515625" style="120" customWidth="1"/>
    <col min="17" max="17" width="21" style="120" customWidth="1"/>
    <col min="18" max="16384" width="11.42578125" style="120"/>
  </cols>
  <sheetData>
    <row r="1" spans="2:17" ht="15" customHeight="1" x14ac:dyDescent="0.2"/>
    <row r="2" spans="2:17" ht="14.25" customHeight="1" x14ac:dyDescent="0.2">
      <c r="L2" s="156" t="s">
        <v>859</v>
      </c>
      <c r="M2" s="157"/>
      <c r="N2" s="157"/>
      <c r="O2" s="157"/>
      <c r="P2" s="157"/>
      <c r="Q2" s="158"/>
    </row>
    <row r="3" spans="2:17" ht="14.25" customHeight="1" x14ac:dyDescent="0.2">
      <c r="L3" s="159" t="s">
        <v>860</v>
      </c>
      <c r="M3" s="160" t="s">
        <v>861</v>
      </c>
      <c r="N3" s="160"/>
      <c r="O3" s="160"/>
      <c r="P3" s="160"/>
      <c r="Q3" s="161"/>
    </row>
    <row r="4" spans="2:17" ht="14.25" customHeight="1" x14ac:dyDescent="0.2">
      <c r="L4" s="162" t="s">
        <v>862</v>
      </c>
      <c r="M4" s="160" t="s">
        <v>863</v>
      </c>
      <c r="N4" s="160"/>
      <c r="O4" s="160"/>
      <c r="P4" s="160"/>
      <c r="Q4" s="161"/>
    </row>
    <row r="5" spans="2:17" ht="15" customHeight="1" x14ac:dyDescent="0.2">
      <c r="L5" s="163" t="s">
        <v>864</v>
      </c>
      <c r="M5" s="164" t="s">
        <v>865</v>
      </c>
      <c r="N5" s="164"/>
      <c r="O5" s="164"/>
      <c r="P5" s="164"/>
      <c r="Q5" s="165"/>
    </row>
    <row r="6" spans="2:17" ht="15" customHeight="1" x14ac:dyDescent="0.2">
      <c r="B6" s="166"/>
      <c r="C6" s="167"/>
      <c r="D6" s="167"/>
      <c r="L6" s="168" t="s">
        <v>866</v>
      </c>
      <c r="M6" s="169" t="s">
        <v>867</v>
      </c>
      <c r="N6" s="170"/>
      <c r="O6" s="171"/>
      <c r="P6" s="172"/>
      <c r="Q6" s="173"/>
    </row>
    <row r="7" spans="2:17" ht="15" customHeight="1" x14ac:dyDescent="0.2">
      <c r="B7" s="166"/>
      <c r="C7" s="167"/>
      <c r="D7" s="167"/>
    </row>
    <row r="8" spans="2:17" ht="15.75" customHeight="1" x14ac:dyDescent="0.2">
      <c r="B8" s="444" t="s">
        <v>868</v>
      </c>
      <c r="C8" s="444"/>
      <c r="D8" s="444"/>
      <c r="E8" s="444"/>
      <c r="F8" s="444"/>
      <c r="G8" s="444"/>
      <c r="H8" s="445" t="s">
        <v>869</v>
      </c>
      <c r="I8" s="445"/>
      <c r="J8" s="445"/>
      <c r="K8" s="445"/>
      <c r="L8" s="445"/>
      <c r="M8" s="445"/>
      <c r="N8" s="445"/>
      <c r="O8" s="445"/>
      <c r="P8" s="445" t="s">
        <v>870</v>
      </c>
      <c r="Q8" s="445"/>
    </row>
    <row r="9" spans="2:17" s="122" customFormat="1" ht="58.5" customHeight="1" x14ac:dyDescent="0.25">
      <c r="B9" s="174" t="s">
        <v>871</v>
      </c>
      <c r="C9" s="175" t="s">
        <v>872</v>
      </c>
      <c r="D9" s="175" t="s">
        <v>873</v>
      </c>
      <c r="E9" s="175" t="s">
        <v>874</v>
      </c>
      <c r="F9" s="175" t="s">
        <v>875</v>
      </c>
      <c r="G9" s="176" t="s">
        <v>876</v>
      </c>
      <c r="H9" s="177" t="s">
        <v>877</v>
      </c>
      <c r="I9" s="175" t="s">
        <v>878</v>
      </c>
      <c r="J9" s="175" t="s">
        <v>879</v>
      </c>
      <c r="K9" s="178" t="s">
        <v>880</v>
      </c>
      <c r="L9" s="179" t="s">
        <v>881</v>
      </c>
      <c r="M9" s="180" t="s">
        <v>881</v>
      </c>
      <c r="N9" s="181" t="s">
        <v>882</v>
      </c>
      <c r="O9" s="181" t="s">
        <v>883</v>
      </c>
      <c r="P9" s="182" t="s">
        <v>884</v>
      </c>
      <c r="Q9" s="183" t="s">
        <v>885</v>
      </c>
    </row>
    <row r="10" spans="2:17" s="122" customFormat="1" ht="15" customHeight="1" x14ac:dyDescent="0.2">
      <c r="B10" s="184"/>
      <c r="C10" s="185"/>
      <c r="D10" s="186"/>
      <c r="E10" s="185"/>
      <c r="F10" s="186" t="s">
        <v>886</v>
      </c>
      <c r="G10" s="187" t="s">
        <v>886</v>
      </c>
      <c r="H10" s="188" t="s">
        <v>887</v>
      </c>
      <c r="I10" s="188" t="s">
        <v>888</v>
      </c>
      <c r="J10" s="188" t="s">
        <v>887</v>
      </c>
      <c r="K10" s="189" t="s">
        <v>888</v>
      </c>
      <c r="L10" s="190" t="s">
        <v>889</v>
      </c>
      <c r="M10" s="191" t="s">
        <v>890</v>
      </c>
      <c r="N10" s="192" t="s">
        <v>886</v>
      </c>
      <c r="O10" s="193" t="s">
        <v>886</v>
      </c>
      <c r="P10" s="194" t="s">
        <v>886</v>
      </c>
      <c r="Q10" s="195" t="s">
        <v>886</v>
      </c>
    </row>
    <row r="11" spans="2:17" s="122" customFormat="1" ht="12" customHeight="1" x14ac:dyDescent="0.25">
      <c r="B11" s="196" t="s">
        <v>891</v>
      </c>
      <c r="C11" s="197"/>
      <c r="D11" s="197"/>
      <c r="E11" s="197"/>
      <c r="F11" s="198"/>
      <c r="G11" s="199"/>
      <c r="H11" s="200"/>
      <c r="I11" s="201"/>
      <c r="J11" s="201"/>
      <c r="K11" s="202"/>
      <c r="L11" s="203"/>
      <c r="M11" s="204"/>
      <c r="N11" s="203"/>
      <c r="O11" s="205"/>
      <c r="P11" s="206"/>
      <c r="Q11" s="205"/>
    </row>
    <row r="12" spans="2:17" ht="14.25" customHeight="1" x14ac:dyDescent="0.2">
      <c r="B12" s="207" t="s">
        <v>892</v>
      </c>
      <c r="C12" s="208" t="s">
        <v>893</v>
      </c>
      <c r="D12" s="208">
        <v>395</v>
      </c>
      <c r="E12" s="209"/>
      <c r="F12" s="210"/>
      <c r="G12" s="211">
        <f>F12*D12</f>
        <v>0</v>
      </c>
      <c r="H12" s="348">
        <f>J12/D12</f>
        <v>6642.3215189873417</v>
      </c>
      <c r="I12" s="349"/>
      <c r="J12" s="350">
        <v>2623717</v>
      </c>
      <c r="K12" s="351"/>
      <c r="L12" s="215"/>
      <c r="M12" s="215"/>
      <c r="N12" s="216">
        <f>(H12*L12)</f>
        <v>0</v>
      </c>
      <c r="O12" s="217">
        <f>D12*N12</f>
        <v>0</v>
      </c>
      <c r="P12" s="216">
        <f>F12+N12</f>
        <v>0</v>
      </c>
      <c r="Q12" s="217">
        <f>P12*D12</f>
        <v>0</v>
      </c>
    </row>
    <row r="13" spans="2:17" ht="14.25" customHeight="1" x14ac:dyDescent="0.2">
      <c r="B13" s="207" t="s">
        <v>894</v>
      </c>
      <c r="C13" s="208" t="s">
        <v>895</v>
      </c>
      <c r="D13" s="208">
        <v>58</v>
      </c>
      <c r="E13" s="209"/>
      <c r="F13" s="210"/>
      <c r="G13" s="211">
        <f>F13*D13</f>
        <v>0</v>
      </c>
      <c r="H13" s="348">
        <f>J13/D13</f>
        <v>15607.344827586207</v>
      </c>
      <c r="I13" s="349"/>
      <c r="J13" s="350">
        <v>905226</v>
      </c>
      <c r="K13" s="351"/>
      <c r="L13" s="215"/>
      <c r="M13" s="215"/>
      <c r="N13" s="216">
        <f>(H13*L13)</f>
        <v>0</v>
      </c>
      <c r="O13" s="217">
        <f>D13*N13</f>
        <v>0</v>
      </c>
      <c r="P13" s="216">
        <f>F13+N13</f>
        <v>0</v>
      </c>
      <c r="Q13" s="217">
        <f>P13*D13</f>
        <v>0</v>
      </c>
    </row>
    <row r="14" spans="2:17" ht="15" customHeight="1" x14ac:dyDescent="0.25">
      <c r="B14" s="218" t="s">
        <v>896</v>
      </c>
      <c r="C14" s="219"/>
      <c r="D14" s="219"/>
      <c r="E14" s="220"/>
      <c r="F14" s="221"/>
      <c r="G14" s="222"/>
      <c r="H14" s="352"/>
      <c r="I14" s="353"/>
      <c r="J14" s="353"/>
      <c r="K14" s="354"/>
      <c r="L14" s="215"/>
      <c r="M14" s="215"/>
      <c r="N14" s="226"/>
      <c r="O14" s="222"/>
      <c r="P14" s="227"/>
      <c r="Q14" s="228"/>
    </row>
    <row r="15" spans="2:17" ht="15" customHeight="1" x14ac:dyDescent="0.2">
      <c r="B15" s="229" t="s">
        <v>897</v>
      </c>
      <c r="C15" s="208" t="s">
        <v>898</v>
      </c>
      <c r="D15" s="208">
        <v>35</v>
      </c>
      <c r="E15" s="209"/>
      <c r="F15" s="209"/>
      <c r="G15" s="211">
        <f>F15*D15</f>
        <v>0</v>
      </c>
      <c r="H15" s="348">
        <f>J15/D15</f>
        <v>2470.8285714285716</v>
      </c>
      <c r="I15" s="349">
        <f>K15/D15</f>
        <v>1349.8571428571429</v>
      </c>
      <c r="J15" s="349">
        <v>86479</v>
      </c>
      <c r="K15" s="349">
        <v>47245</v>
      </c>
      <c r="L15" s="215"/>
      <c r="M15" s="215"/>
      <c r="N15" s="230">
        <f>(H15*$L$14)+(I15*M12)</f>
        <v>0</v>
      </c>
      <c r="O15" s="217">
        <f>D15*N15</f>
        <v>0</v>
      </c>
      <c r="P15" s="216">
        <f>F15+N15</f>
        <v>0</v>
      </c>
      <c r="Q15" s="217">
        <f>P15*D15</f>
        <v>0</v>
      </c>
    </row>
    <row r="16" spans="2:17" ht="15" customHeight="1" x14ac:dyDescent="0.2">
      <c r="B16" s="231" t="s">
        <v>899</v>
      </c>
      <c r="C16" s="208" t="s">
        <v>900</v>
      </c>
      <c r="D16" s="208">
        <v>500</v>
      </c>
      <c r="E16" s="209"/>
      <c r="F16" s="210"/>
      <c r="G16" s="211">
        <f>F16*D16</f>
        <v>0</v>
      </c>
      <c r="H16" s="348">
        <f>J16/D16</f>
        <v>11256.36</v>
      </c>
      <c r="I16" s="349">
        <f>K16/D16</f>
        <v>4603.0460000000003</v>
      </c>
      <c r="J16" s="350">
        <v>5628180</v>
      </c>
      <c r="K16" s="349">
        <v>2301523</v>
      </c>
      <c r="L16" s="215"/>
      <c r="M16" s="215"/>
      <c r="N16" s="230">
        <f>(H16*$L$14)+(I16*M13)</f>
        <v>0</v>
      </c>
      <c r="O16" s="217">
        <f>D16*N16</f>
        <v>0</v>
      </c>
      <c r="P16" s="216">
        <f>F16+N16</f>
        <v>0</v>
      </c>
      <c r="Q16" s="217">
        <f>P16*D16</f>
        <v>0</v>
      </c>
    </row>
    <row r="17" spans="2:17" ht="15" customHeight="1" x14ac:dyDescent="0.2">
      <c r="B17" s="231" t="s">
        <v>901</v>
      </c>
      <c r="C17" s="232" t="s">
        <v>902</v>
      </c>
      <c r="D17" s="232">
        <v>87</v>
      </c>
      <c r="E17" s="233"/>
      <c r="F17" s="234"/>
      <c r="G17" s="235">
        <f>F17*D17</f>
        <v>0</v>
      </c>
      <c r="H17" s="348">
        <f>J17/D17</f>
        <v>32305.057471264368</v>
      </c>
      <c r="I17" s="349">
        <f>K17/D17</f>
        <v>16692.356321839081</v>
      </c>
      <c r="J17" s="350">
        <v>2810540</v>
      </c>
      <c r="K17" s="349">
        <v>1452235</v>
      </c>
      <c r="L17" s="215"/>
      <c r="M17" s="215"/>
      <c r="N17" s="230">
        <f>(H17*$L$14)+(I17*M14)</f>
        <v>0</v>
      </c>
      <c r="O17" s="236">
        <f>D17*N17</f>
        <v>0</v>
      </c>
      <c r="P17" s="230">
        <f>F17+N17</f>
        <v>0</v>
      </c>
      <c r="Q17" s="236">
        <f>P17*D17</f>
        <v>0</v>
      </c>
    </row>
    <row r="18" spans="2:17" ht="15.75" customHeight="1" x14ac:dyDescent="0.25">
      <c r="B18" s="237" t="s">
        <v>903</v>
      </c>
      <c r="C18" s="238"/>
      <c r="D18" s="238">
        <f>SUM(D12:D17)</f>
        <v>1075</v>
      </c>
      <c r="E18" s="238"/>
      <c r="F18" s="238"/>
      <c r="G18" s="239">
        <f>SUM(G12:G17)</f>
        <v>0</v>
      </c>
      <c r="H18" s="238"/>
      <c r="I18" s="238"/>
      <c r="J18" s="355">
        <f>SUM(J12:J17)</f>
        <v>12054142</v>
      </c>
      <c r="K18" s="355">
        <f>SUM(K12:K17)</f>
        <v>3801003</v>
      </c>
      <c r="L18" s="242"/>
      <c r="M18" s="243"/>
      <c r="N18" s="244"/>
      <c r="O18" s="245">
        <f>SUM(O12:O13,O16:O17)</f>
        <v>0</v>
      </c>
      <c r="P18" s="246"/>
      <c r="Q18" s="247">
        <f>SUM(Q12:Q17)</f>
        <v>0</v>
      </c>
    </row>
    <row r="19" spans="2:17" ht="15.75" customHeight="1" x14ac:dyDescent="0.25">
      <c r="G19" s="248"/>
      <c r="J19" s="249"/>
      <c r="K19" s="249"/>
      <c r="N19" s="250"/>
      <c r="O19" s="248"/>
      <c r="P19" s="251"/>
      <c r="Q19" s="252"/>
    </row>
    <row r="20" spans="2:17" ht="15.75" customHeight="1" x14ac:dyDescent="0.25">
      <c r="B20" s="444" t="s">
        <v>904</v>
      </c>
      <c r="C20" s="444"/>
      <c r="D20" s="444"/>
      <c r="E20" s="444"/>
      <c r="F20" s="444"/>
      <c r="G20" s="444"/>
      <c r="J20" s="249"/>
      <c r="K20" s="249"/>
      <c r="N20" s="250"/>
      <c r="O20" s="248"/>
      <c r="P20" s="251"/>
      <c r="Q20" s="252"/>
    </row>
    <row r="21" spans="2:17" ht="43.5" customHeight="1" x14ac:dyDescent="0.25">
      <c r="B21" s="174" t="s">
        <v>905</v>
      </c>
      <c r="C21" s="175" t="s">
        <v>872</v>
      </c>
      <c r="D21" s="175" t="s">
        <v>906</v>
      </c>
      <c r="E21" s="175" t="s">
        <v>874</v>
      </c>
      <c r="F21" s="175" t="s">
        <v>875</v>
      </c>
      <c r="G21" s="176" t="s">
        <v>876</v>
      </c>
      <c r="J21" s="249"/>
      <c r="K21" s="249"/>
      <c r="N21" s="250"/>
      <c r="O21" s="248"/>
      <c r="P21" s="251"/>
      <c r="Q21" s="252"/>
    </row>
    <row r="22" spans="2:17" ht="15.75" customHeight="1" x14ac:dyDescent="0.25">
      <c r="B22" s="184"/>
      <c r="C22" s="185"/>
      <c r="D22" s="186"/>
      <c r="E22" s="185"/>
      <c r="F22" s="186" t="s">
        <v>886</v>
      </c>
      <c r="G22" s="187" t="s">
        <v>886</v>
      </c>
      <c r="J22" s="249"/>
      <c r="K22" s="249"/>
      <c r="N22" s="250"/>
      <c r="O22" s="248"/>
      <c r="P22" s="251"/>
      <c r="Q22" s="252"/>
    </row>
    <row r="23" spans="2:17" ht="15" customHeight="1" x14ac:dyDescent="0.25">
      <c r="B23" s="207" t="s">
        <v>907</v>
      </c>
      <c r="C23" s="208" t="s">
        <v>893</v>
      </c>
      <c r="D23" s="208">
        <v>82</v>
      </c>
      <c r="E23" s="209"/>
      <c r="F23" s="210"/>
      <c r="G23" s="211">
        <f t="shared" ref="G23:G41" si="0">F23*D23</f>
        <v>0</v>
      </c>
      <c r="J23" s="249"/>
      <c r="K23" s="249"/>
      <c r="N23" s="250"/>
      <c r="O23" s="248"/>
      <c r="P23" s="251"/>
      <c r="Q23" s="252"/>
    </row>
    <row r="24" spans="2:17" ht="15" customHeight="1" x14ac:dyDescent="0.25">
      <c r="B24" s="207" t="s">
        <v>907</v>
      </c>
      <c r="C24" s="208" t="s">
        <v>895</v>
      </c>
      <c r="D24" s="208">
        <v>43</v>
      </c>
      <c r="E24" s="209"/>
      <c r="F24" s="210"/>
      <c r="G24" s="211">
        <f t="shared" si="0"/>
        <v>0</v>
      </c>
      <c r="J24" s="249"/>
      <c r="K24" s="249"/>
      <c r="N24" s="250"/>
      <c r="O24" s="248"/>
      <c r="P24" s="251"/>
      <c r="Q24" s="252"/>
    </row>
    <row r="25" spans="2:17" ht="15" customHeight="1" x14ac:dyDescent="0.25">
      <c r="B25" s="207" t="s">
        <v>907</v>
      </c>
      <c r="C25" s="208" t="s">
        <v>900</v>
      </c>
      <c r="D25" s="208">
        <v>471</v>
      </c>
      <c r="E25" s="209"/>
      <c r="F25" s="210"/>
      <c r="G25" s="211">
        <f t="shared" si="0"/>
        <v>0</v>
      </c>
      <c r="J25" s="249"/>
      <c r="K25" s="249"/>
      <c r="N25" s="250"/>
      <c r="O25" s="248"/>
      <c r="P25" s="251"/>
      <c r="Q25" s="252"/>
    </row>
    <row r="26" spans="2:17" ht="15" customHeight="1" x14ac:dyDescent="0.25">
      <c r="B26" s="207" t="s">
        <v>908</v>
      </c>
      <c r="C26" s="208" t="s">
        <v>893</v>
      </c>
      <c r="D26" s="208">
        <v>502</v>
      </c>
      <c r="E26" s="209"/>
      <c r="F26" s="210"/>
      <c r="G26" s="211">
        <f t="shared" si="0"/>
        <v>0</v>
      </c>
      <c r="J26" s="249"/>
      <c r="K26" s="249"/>
      <c r="N26" s="250"/>
      <c r="O26" s="248"/>
      <c r="P26" s="251"/>
      <c r="Q26" s="252"/>
    </row>
    <row r="27" spans="2:17" ht="15" customHeight="1" x14ac:dyDescent="0.25">
      <c r="B27" s="207" t="s">
        <v>908</v>
      </c>
      <c r="C27" s="208" t="s">
        <v>895</v>
      </c>
      <c r="D27" s="208">
        <v>92</v>
      </c>
      <c r="E27" s="209"/>
      <c r="F27" s="210"/>
      <c r="G27" s="211">
        <f t="shared" si="0"/>
        <v>0</v>
      </c>
      <c r="J27" s="249"/>
      <c r="K27" s="249"/>
      <c r="N27" s="250"/>
      <c r="O27" s="248"/>
      <c r="P27" s="251"/>
      <c r="Q27" s="252"/>
    </row>
    <row r="28" spans="2:17" ht="15" customHeight="1" x14ac:dyDescent="0.25">
      <c r="B28" s="207" t="s">
        <v>908</v>
      </c>
      <c r="C28" s="208" t="s">
        <v>898</v>
      </c>
      <c r="D28" s="208">
        <v>36</v>
      </c>
      <c r="E28" s="209"/>
      <c r="F28" s="210"/>
      <c r="G28" s="211">
        <f t="shared" si="0"/>
        <v>0</v>
      </c>
      <c r="J28" s="249"/>
      <c r="K28" s="249"/>
      <c r="N28" s="250"/>
      <c r="O28" s="248"/>
      <c r="P28" s="251"/>
      <c r="Q28" s="252"/>
    </row>
    <row r="29" spans="2:17" ht="15" customHeight="1" x14ac:dyDescent="0.25">
      <c r="B29" s="207" t="s">
        <v>908</v>
      </c>
      <c r="C29" s="208" t="s">
        <v>900</v>
      </c>
      <c r="D29" s="208">
        <v>209</v>
      </c>
      <c r="E29" s="209"/>
      <c r="F29" s="209"/>
      <c r="G29" s="211">
        <f t="shared" si="0"/>
        <v>0</v>
      </c>
      <c r="J29" s="249"/>
      <c r="K29" s="249"/>
      <c r="N29" s="250"/>
      <c r="O29" s="248"/>
      <c r="P29" s="251"/>
      <c r="Q29" s="252"/>
    </row>
    <row r="30" spans="2:17" ht="15" customHeight="1" x14ac:dyDescent="0.25">
      <c r="B30" s="207" t="s">
        <v>909</v>
      </c>
      <c r="C30" s="208" t="s">
        <v>902</v>
      </c>
      <c r="D30" s="208">
        <v>318</v>
      </c>
      <c r="E30" s="209"/>
      <c r="F30" s="210"/>
      <c r="G30" s="211">
        <f t="shared" si="0"/>
        <v>0</v>
      </c>
      <c r="J30" s="249"/>
      <c r="K30" s="249"/>
      <c r="N30" s="250"/>
      <c r="O30" s="248"/>
      <c r="P30" s="251"/>
      <c r="Q30" s="252"/>
    </row>
    <row r="31" spans="2:17" ht="15" customHeight="1" x14ac:dyDescent="0.25">
      <c r="B31" s="207" t="s">
        <v>910</v>
      </c>
      <c r="C31" s="208" t="s">
        <v>902</v>
      </c>
      <c r="D31" s="208">
        <v>15</v>
      </c>
      <c r="E31" s="233"/>
      <c r="F31" s="234"/>
      <c r="G31" s="211">
        <f t="shared" si="0"/>
        <v>0</v>
      </c>
      <c r="J31" s="249"/>
      <c r="K31" s="249"/>
      <c r="N31" s="250"/>
      <c r="O31" s="248"/>
      <c r="P31" s="251"/>
      <c r="Q31" s="252"/>
    </row>
    <row r="32" spans="2:17" ht="15" customHeight="1" x14ac:dyDescent="0.25">
      <c r="B32" s="207" t="s">
        <v>911</v>
      </c>
      <c r="C32" s="208" t="s">
        <v>893</v>
      </c>
      <c r="D32" s="208">
        <v>11</v>
      </c>
      <c r="E32" s="233"/>
      <c r="F32" s="234"/>
      <c r="G32" s="211">
        <f t="shared" si="0"/>
        <v>0</v>
      </c>
      <c r="J32" s="249"/>
      <c r="K32" s="249"/>
      <c r="N32" s="250"/>
      <c r="O32" s="248"/>
      <c r="P32" s="251"/>
      <c r="Q32" s="252"/>
    </row>
    <row r="33" spans="2:17" ht="15" customHeight="1" x14ac:dyDescent="0.25">
      <c r="B33" s="207" t="s">
        <v>911</v>
      </c>
      <c r="C33" s="208" t="s">
        <v>895</v>
      </c>
      <c r="D33" s="208">
        <v>24</v>
      </c>
      <c r="E33" s="233"/>
      <c r="F33" s="234"/>
      <c r="G33" s="211">
        <f t="shared" si="0"/>
        <v>0</v>
      </c>
      <c r="J33" s="249"/>
      <c r="K33" s="249"/>
      <c r="N33" s="250"/>
      <c r="O33" s="248"/>
      <c r="P33" s="251"/>
      <c r="Q33" s="252"/>
    </row>
    <row r="34" spans="2:17" ht="15" customHeight="1" x14ac:dyDescent="0.25">
      <c r="B34" s="207" t="s">
        <v>911</v>
      </c>
      <c r="C34" s="208" t="s">
        <v>898</v>
      </c>
      <c r="D34" s="208">
        <v>4</v>
      </c>
      <c r="E34" s="233"/>
      <c r="F34" s="234"/>
      <c r="G34" s="211">
        <f t="shared" si="0"/>
        <v>0</v>
      </c>
      <c r="J34" s="249"/>
      <c r="K34" s="249"/>
      <c r="N34" s="250"/>
      <c r="O34" s="248"/>
      <c r="P34" s="251"/>
      <c r="Q34" s="252"/>
    </row>
    <row r="35" spans="2:17" ht="15" customHeight="1" x14ac:dyDescent="0.25">
      <c r="B35" s="207" t="s">
        <v>911</v>
      </c>
      <c r="C35" s="208" t="s">
        <v>900</v>
      </c>
      <c r="D35" s="208">
        <v>52</v>
      </c>
      <c r="E35" s="209"/>
      <c r="F35" s="210"/>
      <c r="G35" s="211">
        <f t="shared" si="0"/>
        <v>0</v>
      </c>
      <c r="J35" s="249"/>
      <c r="K35" s="249"/>
      <c r="N35" s="250"/>
      <c r="O35" s="248"/>
      <c r="P35" s="251"/>
      <c r="Q35" s="252"/>
    </row>
    <row r="36" spans="2:17" ht="15" customHeight="1" x14ac:dyDescent="0.25">
      <c r="B36" s="207" t="s">
        <v>912</v>
      </c>
      <c r="C36" s="208" t="s">
        <v>900</v>
      </c>
      <c r="D36" s="208">
        <v>2</v>
      </c>
      <c r="E36" s="209"/>
      <c r="F36" s="210"/>
      <c r="G36" s="211">
        <f t="shared" si="0"/>
        <v>0</v>
      </c>
      <c r="J36" s="249"/>
      <c r="K36" s="249"/>
      <c r="N36" s="250"/>
      <c r="O36" s="248"/>
      <c r="P36" s="251"/>
      <c r="Q36" s="252"/>
    </row>
    <row r="37" spans="2:17" ht="15" customHeight="1" x14ac:dyDescent="0.25">
      <c r="B37" s="207" t="s">
        <v>912</v>
      </c>
      <c r="C37" s="208" t="s">
        <v>902</v>
      </c>
      <c r="D37" s="208">
        <v>2</v>
      </c>
      <c r="E37" s="209"/>
      <c r="F37" s="210"/>
      <c r="G37" s="211">
        <f t="shared" si="0"/>
        <v>0</v>
      </c>
      <c r="J37" s="249"/>
      <c r="K37" s="249"/>
      <c r="N37" s="250"/>
      <c r="O37" s="248"/>
      <c r="P37" s="251"/>
      <c r="Q37" s="252"/>
    </row>
    <row r="38" spans="2:17" ht="15" customHeight="1" x14ac:dyDescent="0.25">
      <c r="B38" s="207" t="s">
        <v>913</v>
      </c>
      <c r="C38" s="208" t="s">
        <v>900</v>
      </c>
      <c r="D38" s="208">
        <v>2</v>
      </c>
      <c r="E38" s="209"/>
      <c r="F38" s="210"/>
      <c r="G38" s="211">
        <f t="shared" si="0"/>
        <v>0</v>
      </c>
      <c r="J38" s="249"/>
      <c r="K38" s="249"/>
      <c r="N38" s="250"/>
      <c r="O38" s="248"/>
      <c r="P38" s="251"/>
      <c r="Q38" s="252"/>
    </row>
    <row r="39" spans="2:17" ht="15" customHeight="1" x14ac:dyDescent="0.25">
      <c r="B39" s="207" t="s">
        <v>914</v>
      </c>
      <c r="C39" s="208" t="s">
        <v>902</v>
      </c>
      <c r="D39" s="208">
        <v>1</v>
      </c>
      <c r="E39" s="209"/>
      <c r="F39" s="210"/>
      <c r="G39" s="211">
        <f t="shared" si="0"/>
        <v>0</v>
      </c>
      <c r="J39" s="249"/>
      <c r="K39" s="249"/>
      <c r="N39" s="250"/>
      <c r="O39" s="248"/>
      <c r="P39" s="251"/>
      <c r="Q39" s="252"/>
    </row>
    <row r="40" spans="2:17" ht="15" customHeight="1" x14ac:dyDescent="0.25">
      <c r="B40" s="207" t="s">
        <v>408</v>
      </c>
      <c r="C40" s="208" t="s">
        <v>902</v>
      </c>
      <c r="D40" s="208">
        <v>19</v>
      </c>
      <c r="E40" s="209"/>
      <c r="F40" s="210"/>
      <c r="G40" s="211">
        <f t="shared" si="0"/>
        <v>0</v>
      </c>
      <c r="J40" s="249"/>
      <c r="K40" s="249"/>
      <c r="N40" s="250"/>
      <c r="O40" s="248"/>
      <c r="P40" s="251"/>
      <c r="Q40" s="252"/>
    </row>
    <row r="41" spans="2:17" ht="15.75" customHeight="1" x14ac:dyDescent="0.25">
      <c r="B41" s="207" t="s">
        <v>915</v>
      </c>
      <c r="C41" s="208" t="s">
        <v>902</v>
      </c>
      <c r="D41" s="208">
        <v>19</v>
      </c>
      <c r="E41" s="209"/>
      <c r="F41" s="210"/>
      <c r="G41" s="211">
        <f t="shared" si="0"/>
        <v>0</v>
      </c>
      <c r="J41" s="249"/>
      <c r="K41" s="249"/>
      <c r="N41" s="250"/>
      <c r="O41" s="248"/>
      <c r="P41" s="251"/>
      <c r="Q41" s="252"/>
    </row>
    <row r="42" spans="2:17" ht="15.75" customHeight="1" x14ac:dyDescent="0.25">
      <c r="B42" s="237" t="s">
        <v>916</v>
      </c>
      <c r="C42" s="238"/>
      <c r="D42" s="238">
        <f>SUM(D23:D41)</f>
        <v>1904</v>
      </c>
      <c r="E42" s="238"/>
      <c r="F42" s="238"/>
      <c r="G42" s="239">
        <f>SUM(G23:G41)</f>
        <v>0</v>
      </c>
      <c r="J42" s="249"/>
      <c r="K42" s="249"/>
      <c r="N42" s="250"/>
      <c r="O42" s="248"/>
      <c r="P42" s="251"/>
      <c r="Q42" s="252"/>
    </row>
    <row r="43" spans="2:17" ht="15" customHeight="1" x14ac:dyDescent="0.2">
      <c r="G43" s="256"/>
      <c r="K43" s="249"/>
      <c r="N43" s="257"/>
      <c r="O43" s="256"/>
      <c r="P43" s="258"/>
      <c r="Q43" s="256"/>
    </row>
    <row r="44" spans="2:17" ht="15.75" customHeight="1" x14ac:dyDescent="0.2">
      <c r="B44" s="472" t="s">
        <v>1040</v>
      </c>
      <c r="C44" s="472"/>
      <c r="D44" s="472"/>
      <c r="E44" s="472"/>
      <c r="F44" s="472"/>
      <c r="G44" s="472"/>
      <c r="H44" s="445" t="s">
        <v>869</v>
      </c>
      <c r="I44" s="445"/>
      <c r="J44" s="445"/>
      <c r="K44" s="445"/>
      <c r="L44" s="445"/>
      <c r="M44" s="445"/>
      <c r="N44" s="445"/>
      <c r="O44" s="445"/>
      <c r="P44" s="445" t="s">
        <v>1041</v>
      </c>
      <c r="Q44" s="445"/>
    </row>
    <row r="45" spans="2:17" s="122" customFormat="1" ht="44.25" customHeight="1" x14ac:dyDescent="0.25">
      <c r="B45" s="174" t="s">
        <v>871</v>
      </c>
      <c r="C45" s="175" t="s">
        <v>872</v>
      </c>
      <c r="D45" s="175" t="s">
        <v>873</v>
      </c>
      <c r="E45" s="175" t="s">
        <v>874</v>
      </c>
      <c r="F45" s="175" t="s">
        <v>875</v>
      </c>
      <c r="G45" s="356" t="s">
        <v>876</v>
      </c>
      <c r="H45" s="177" t="s">
        <v>877</v>
      </c>
      <c r="I45" s="175" t="s">
        <v>878</v>
      </c>
      <c r="J45" s="175" t="s">
        <v>879</v>
      </c>
      <c r="K45" s="178" t="s">
        <v>880</v>
      </c>
      <c r="L45" s="179" t="s">
        <v>1042</v>
      </c>
      <c r="M45" s="180" t="s">
        <v>1042</v>
      </c>
      <c r="N45" s="357" t="s">
        <v>882</v>
      </c>
      <c r="O45" s="357" t="s">
        <v>883</v>
      </c>
      <c r="P45" s="358" t="s">
        <v>884</v>
      </c>
      <c r="Q45" s="359" t="s">
        <v>885</v>
      </c>
    </row>
    <row r="46" spans="2:17" s="122" customFormat="1" ht="15" customHeight="1" x14ac:dyDescent="0.25">
      <c r="B46" s="184"/>
      <c r="C46" s="185"/>
      <c r="D46" s="360"/>
      <c r="E46" s="185"/>
      <c r="F46" s="360" t="s">
        <v>886</v>
      </c>
      <c r="G46" s="361" t="s">
        <v>886</v>
      </c>
      <c r="H46" s="362" t="s">
        <v>887</v>
      </c>
      <c r="I46" s="362" t="s">
        <v>888</v>
      </c>
      <c r="J46" s="362" t="s">
        <v>887</v>
      </c>
      <c r="K46" s="363" t="s">
        <v>888</v>
      </c>
      <c r="L46" s="190" t="s">
        <v>889</v>
      </c>
      <c r="M46" s="191" t="s">
        <v>890</v>
      </c>
      <c r="N46" s="364" t="s">
        <v>886</v>
      </c>
      <c r="O46" s="365" t="s">
        <v>886</v>
      </c>
      <c r="P46" s="366" t="s">
        <v>886</v>
      </c>
      <c r="Q46" s="367" t="s">
        <v>886</v>
      </c>
    </row>
    <row r="47" spans="2:17" s="122" customFormat="1" ht="15" customHeight="1" x14ac:dyDescent="0.25">
      <c r="B47" s="368" t="s">
        <v>891</v>
      </c>
      <c r="C47" s="197"/>
      <c r="D47" s="197"/>
      <c r="E47" s="197"/>
      <c r="F47" s="369"/>
      <c r="G47" s="370"/>
      <c r="H47" s="371"/>
      <c r="I47" s="372"/>
      <c r="J47" s="372"/>
      <c r="K47" s="373"/>
      <c r="L47" s="203"/>
      <c r="M47" s="204"/>
      <c r="N47" s="374"/>
      <c r="O47" s="375"/>
      <c r="P47" s="376"/>
      <c r="Q47" s="375"/>
    </row>
    <row r="48" spans="2:17" ht="14.25" customHeight="1" x14ac:dyDescent="0.2">
      <c r="B48" s="207" t="s">
        <v>892</v>
      </c>
      <c r="C48" s="208" t="s">
        <v>893</v>
      </c>
      <c r="D48" s="208">
        <v>93</v>
      </c>
      <c r="E48" s="377"/>
      <c r="F48" s="378"/>
      <c r="G48" s="379">
        <f>F48*D48</f>
        <v>0</v>
      </c>
      <c r="H48" s="348">
        <f>J48/D48</f>
        <v>376.94623655913978</v>
      </c>
      <c r="I48" s="349"/>
      <c r="J48" s="350">
        <v>35056</v>
      </c>
      <c r="K48" s="351"/>
      <c r="L48" s="380"/>
      <c r="M48" s="380"/>
      <c r="N48" s="381">
        <f>(H48*L48)</f>
        <v>0</v>
      </c>
      <c r="O48" s="382">
        <f>D48*N48</f>
        <v>0</v>
      </c>
      <c r="P48" s="381">
        <f>F48+N48</f>
        <v>0</v>
      </c>
      <c r="Q48" s="382">
        <f>P48*D48</f>
        <v>0</v>
      </c>
    </row>
    <row r="49" spans="2:17" ht="14.25" customHeight="1" x14ac:dyDescent="0.2">
      <c r="B49" s="207" t="s">
        <v>894</v>
      </c>
      <c r="C49" s="208" t="s">
        <v>895</v>
      </c>
      <c r="D49" s="208">
        <v>4</v>
      </c>
      <c r="E49" s="377"/>
      <c r="F49" s="378"/>
      <c r="G49" s="379">
        <f>F49*D49</f>
        <v>0</v>
      </c>
      <c r="H49" s="348">
        <f>J49/D49</f>
        <v>431.5</v>
      </c>
      <c r="I49" s="349"/>
      <c r="J49" s="349">
        <v>1726</v>
      </c>
      <c r="K49" s="351"/>
      <c r="L49" s="380"/>
      <c r="M49" s="380"/>
      <c r="N49" s="381">
        <f>(H49*L49)</f>
        <v>0</v>
      </c>
      <c r="O49" s="382">
        <f>D49*N49</f>
        <v>0</v>
      </c>
      <c r="P49" s="381">
        <f>F49+N49</f>
        <v>0</v>
      </c>
      <c r="Q49" s="382">
        <f>P49*D49</f>
        <v>0</v>
      </c>
    </row>
    <row r="50" spans="2:17" ht="15" customHeight="1" x14ac:dyDescent="0.25">
      <c r="B50" s="383" t="s">
        <v>896</v>
      </c>
      <c r="C50" s="219"/>
      <c r="D50" s="219"/>
      <c r="E50" s="384"/>
      <c r="F50" s="385"/>
      <c r="G50" s="386"/>
      <c r="H50" s="353"/>
      <c r="I50" s="353"/>
      <c r="J50" s="353"/>
      <c r="K50" s="354"/>
      <c r="L50" s="380"/>
      <c r="M50" s="380"/>
      <c r="N50" s="387"/>
      <c r="O50" s="386"/>
      <c r="P50" s="388"/>
      <c r="Q50" s="389"/>
    </row>
    <row r="51" spans="2:17" ht="15" customHeight="1" x14ac:dyDescent="0.2">
      <c r="B51" s="229" t="s">
        <v>897</v>
      </c>
      <c r="C51" s="208" t="s">
        <v>898</v>
      </c>
      <c r="D51" s="208">
        <v>6</v>
      </c>
      <c r="E51" s="377"/>
      <c r="F51" s="377"/>
      <c r="G51" s="379">
        <f>F51*D51</f>
        <v>0</v>
      </c>
      <c r="H51" s="348">
        <f>J51/D51</f>
        <v>204.33333333333334</v>
      </c>
      <c r="I51" s="349">
        <f>K51/D51</f>
        <v>140</v>
      </c>
      <c r="J51" s="349">
        <v>1226</v>
      </c>
      <c r="K51" s="351">
        <v>840</v>
      </c>
      <c r="L51" s="380"/>
      <c r="M51" s="380"/>
      <c r="N51" s="390">
        <f>(H51*$L$14)+(I51*M48)</f>
        <v>0</v>
      </c>
      <c r="O51" s="382">
        <f>D51*N51</f>
        <v>0</v>
      </c>
      <c r="P51" s="381">
        <f>F51+N51</f>
        <v>0</v>
      </c>
      <c r="Q51" s="382">
        <f>P51*D51</f>
        <v>0</v>
      </c>
    </row>
    <row r="52" spans="2:17" ht="15" customHeight="1" x14ac:dyDescent="0.2">
      <c r="B52" s="391" t="s">
        <v>899</v>
      </c>
      <c r="C52" s="208" t="s">
        <v>900</v>
      </c>
      <c r="D52" s="208">
        <v>25</v>
      </c>
      <c r="E52" s="377"/>
      <c r="F52" s="378"/>
      <c r="G52" s="379">
        <f>F52*D52</f>
        <v>0</v>
      </c>
      <c r="H52" s="348">
        <f>J52/D52</f>
        <v>523.76</v>
      </c>
      <c r="I52" s="349">
        <f>K52/D52</f>
        <v>197.2</v>
      </c>
      <c r="J52" s="349">
        <v>13094</v>
      </c>
      <c r="K52" s="351">
        <v>4930</v>
      </c>
      <c r="L52" s="380"/>
      <c r="M52" s="380"/>
      <c r="N52" s="390">
        <f>(H52*$L$14)+(I52*M49)</f>
        <v>0</v>
      </c>
      <c r="O52" s="382">
        <f>D52*N52</f>
        <v>0</v>
      </c>
      <c r="P52" s="381">
        <f>F52+N52</f>
        <v>0</v>
      </c>
      <c r="Q52" s="382">
        <f>P52*D52</f>
        <v>0</v>
      </c>
    </row>
    <row r="53" spans="2:17" ht="15" customHeight="1" x14ac:dyDescent="0.2">
      <c r="B53" s="391" t="s">
        <v>901</v>
      </c>
      <c r="C53" s="232" t="s">
        <v>902</v>
      </c>
      <c r="D53" s="232">
        <v>1</v>
      </c>
      <c r="E53" s="392"/>
      <c r="F53" s="393"/>
      <c r="G53" s="394">
        <f>F53*D53</f>
        <v>0</v>
      </c>
      <c r="H53" s="348">
        <f>J53/D53</f>
        <v>237</v>
      </c>
      <c r="I53" s="349">
        <f>K53/D53</f>
        <v>98</v>
      </c>
      <c r="J53" s="349">
        <v>237</v>
      </c>
      <c r="K53" s="351">
        <v>98</v>
      </c>
      <c r="L53" s="380"/>
      <c r="M53" s="380"/>
      <c r="N53" s="390">
        <f>(H53*$L$14)+(I53*M50)</f>
        <v>0</v>
      </c>
      <c r="O53" s="395">
        <f>D53*N53</f>
        <v>0</v>
      </c>
      <c r="P53" s="390">
        <f>F53+N53</f>
        <v>0</v>
      </c>
      <c r="Q53" s="395">
        <f>P53*D53</f>
        <v>0</v>
      </c>
    </row>
    <row r="54" spans="2:17" ht="15.75" customHeight="1" x14ac:dyDescent="0.25">
      <c r="B54" s="237" t="s">
        <v>916</v>
      </c>
      <c r="C54" s="238"/>
      <c r="D54" s="238">
        <f>SUM(D48:D53)</f>
        <v>129</v>
      </c>
      <c r="E54" s="238"/>
      <c r="F54" s="238"/>
      <c r="G54" s="396">
        <f>SUM(G48:G53)</f>
        <v>0</v>
      </c>
      <c r="H54" s="238"/>
      <c r="I54" s="238"/>
      <c r="J54" s="355">
        <f>SUM(J48:J53)</f>
        <v>51339</v>
      </c>
      <c r="K54" s="355">
        <f>SUM(K48:K53)</f>
        <v>5868</v>
      </c>
      <c r="L54" s="242"/>
      <c r="M54" s="243"/>
      <c r="N54" s="397"/>
      <c r="O54" s="398">
        <f>SUM(O48:O49,O52:O53)</f>
        <v>0</v>
      </c>
      <c r="P54" s="399"/>
      <c r="Q54" s="400">
        <f>SUM(Q48:Q53)</f>
        <v>0</v>
      </c>
    </row>
    <row r="55" spans="2:17" ht="15.75" customHeight="1" x14ac:dyDescent="0.25">
      <c r="G55" s="401"/>
      <c r="J55" s="249"/>
      <c r="K55" s="249"/>
      <c r="N55" s="402"/>
      <c r="O55" s="401"/>
      <c r="P55" s="403"/>
      <c r="Q55" s="404"/>
    </row>
    <row r="56" spans="2:17" ht="15.75" customHeight="1" x14ac:dyDescent="0.25">
      <c r="B56" s="445" t="s">
        <v>1043</v>
      </c>
      <c r="C56" s="445"/>
      <c r="D56" s="445"/>
      <c r="E56" s="445"/>
      <c r="F56" s="445"/>
      <c r="G56" s="445"/>
      <c r="J56" s="249"/>
      <c r="K56" s="249"/>
      <c r="N56" s="402"/>
      <c r="O56" s="401"/>
      <c r="P56" s="403"/>
      <c r="Q56" s="404"/>
    </row>
    <row r="57" spans="2:17" ht="43.5" customHeight="1" x14ac:dyDescent="0.25">
      <c r="B57" s="174" t="s">
        <v>905</v>
      </c>
      <c r="C57" s="175" t="s">
        <v>872</v>
      </c>
      <c r="D57" s="175" t="s">
        <v>906</v>
      </c>
      <c r="E57" s="175" t="s">
        <v>874</v>
      </c>
      <c r="F57" s="175" t="s">
        <v>875</v>
      </c>
      <c r="G57" s="356" t="s">
        <v>876</v>
      </c>
      <c r="J57" s="249"/>
      <c r="K57" s="249"/>
      <c r="N57" s="402"/>
      <c r="O57" s="401"/>
      <c r="P57" s="403"/>
      <c r="Q57" s="404"/>
    </row>
    <row r="58" spans="2:17" ht="15.75" customHeight="1" x14ac:dyDescent="0.25">
      <c r="B58" s="184"/>
      <c r="C58" s="185"/>
      <c r="D58" s="360"/>
      <c r="E58" s="185"/>
      <c r="F58" s="360" t="s">
        <v>886</v>
      </c>
      <c r="G58" s="361" t="s">
        <v>886</v>
      </c>
      <c r="J58" s="249"/>
      <c r="K58" s="249"/>
      <c r="N58" s="402"/>
      <c r="O58" s="401"/>
      <c r="P58" s="403"/>
      <c r="Q58" s="404"/>
    </row>
    <row r="59" spans="2:17" ht="15" customHeight="1" x14ac:dyDescent="0.25">
      <c r="B59" s="207" t="s">
        <v>907</v>
      </c>
      <c r="C59" s="208" t="s">
        <v>893</v>
      </c>
      <c r="D59" s="208">
        <v>16</v>
      </c>
      <c r="E59" s="377"/>
      <c r="F59" s="378"/>
      <c r="G59" s="379">
        <f t="shared" ref="G59:G71" si="1">F59*D59</f>
        <v>0</v>
      </c>
      <c r="J59" s="249"/>
      <c r="K59" s="249"/>
      <c r="N59" s="402"/>
      <c r="O59" s="401"/>
      <c r="P59" s="403"/>
      <c r="Q59" s="404"/>
    </row>
    <row r="60" spans="2:17" ht="15" customHeight="1" x14ac:dyDescent="0.25">
      <c r="B60" s="207" t="s">
        <v>907</v>
      </c>
      <c r="C60" s="208" t="s">
        <v>900</v>
      </c>
      <c r="D60" s="208">
        <v>23</v>
      </c>
      <c r="E60" s="377"/>
      <c r="F60" s="378"/>
      <c r="G60" s="379">
        <f t="shared" si="1"/>
        <v>0</v>
      </c>
      <c r="J60" s="249"/>
      <c r="K60" s="249"/>
      <c r="N60" s="402"/>
      <c r="O60" s="401"/>
      <c r="P60" s="403"/>
      <c r="Q60" s="404"/>
    </row>
    <row r="61" spans="2:17" ht="15" customHeight="1" x14ac:dyDescent="0.25">
      <c r="B61" s="207" t="s">
        <v>908</v>
      </c>
      <c r="C61" s="208" t="s">
        <v>893</v>
      </c>
      <c r="D61" s="208">
        <v>107</v>
      </c>
      <c r="E61" s="377"/>
      <c r="F61" s="378"/>
      <c r="G61" s="379">
        <f t="shared" si="1"/>
        <v>0</v>
      </c>
      <c r="J61" s="249"/>
      <c r="K61" s="249"/>
      <c r="N61" s="402"/>
      <c r="O61" s="401"/>
      <c r="P61" s="403"/>
      <c r="Q61" s="404"/>
    </row>
    <row r="62" spans="2:17" ht="15" customHeight="1" x14ac:dyDescent="0.25">
      <c r="B62" s="207" t="s">
        <v>908</v>
      </c>
      <c r="C62" s="208" t="s">
        <v>895</v>
      </c>
      <c r="D62" s="208">
        <v>5</v>
      </c>
      <c r="E62" s="377"/>
      <c r="F62" s="378"/>
      <c r="G62" s="379">
        <f t="shared" si="1"/>
        <v>0</v>
      </c>
      <c r="J62" s="249"/>
      <c r="K62" s="249"/>
      <c r="N62" s="402"/>
      <c r="O62" s="401"/>
      <c r="P62" s="403"/>
      <c r="Q62" s="404"/>
    </row>
    <row r="63" spans="2:17" ht="15" customHeight="1" x14ac:dyDescent="0.25">
      <c r="B63" s="207" t="s">
        <v>908</v>
      </c>
      <c r="C63" s="208" t="s">
        <v>898</v>
      </c>
      <c r="D63" s="208">
        <v>6</v>
      </c>
      <c r="E63" s="377"/>
      <c r="F63" s="378"/>
      <c r="G63" s="379">
        <f t="shared" si="1"/>
        <v>0</v>
      </c>
      <c r="J63" s="249"/>
      <c r="K63" s="249"/>
      <c r="N63" s="402"/>
      <c r="O63" s="401"/>
      <c r="P63" s="403"/>
      <c r="Q63" s="404"/>
    </row>
    <row r="64" spans="2:17" ht="15" customHeight="1" x14ac:dyDescent="0.25">
      <c r="B64" s="207" t="s">
        <v>908</v>
      </c>
      <c r="C64" s="208" t="s">
        <v>900</v>
      </c>
      <c r="D64" s="208">
        <v>7</v>
      </c>
      <c r="E64" s="377"/>
      <c r="F64" s="377"/>
      <c r="G64" s="379">
        <f t="shared" si="1"/>
        <v>0</v>
      </c>
      <c r="J64" s="249"/>
      <c r="K64" s="249"/>
      <c r="N64" s="402"/>
      <c r="O64" s="401"/>
      <c r="P64" s="403"/>
      <c r="Q64" s="404"/>
    </row>
    <row r="65" spans="2:17" ht="15" customHeight="1" x14ac:dyDescent="0.25">
      <c r="B65" s="207" t="s">
        <v>909</v>
      </c>
      <c r="C65" s="208" t="s">
        <v>902</v>
      </c>
      <c r="D65" s="208">
        <v>4</v>
      </c>
      <c r="E65" s="377"/>
      <c r="F65" s="378"/>
      <c r="G65" s="379">
        <f t="shared" si="1"/>
        <v>0</v>
      </c>
      <c r="J65" s="249"/>
      <c r="K65" s="249"/>
      <c r="N65" s="402"/>
      <c r="O65" s="401"/>
      <c r="P65" s="403"/>
      <c r="Q65" s="404"/>
    </row>
    <row r="66" spans="2:17" ht="15" customHeight="1" x14ac:dyDescent="0.25">
      <c r="B66" s="207" t="s">
        <v>911</v>
      </c>
      <c r="C66" s="208" t="s">
        <v>893</v>
      </c>
      <c r="D66" s="208">
        <v>1</v>
      </c>
      <c r="E66" s="392"/>
      <c r="F66" s="393"/>
      <c r="G66" s="379">
        <f t="shared" si="1"/>
        <v>0</v>
      </c>
      <c r="J66" s="249"/>
      <c r="K66" s="249"/>
      <c r="N66" s="402"/>
      <c r="O66" s="401"/>
      <c r="P66" s="403"/>
      <c r="Q66" s="404"/>
    </row>
    <row r="67" spans="2:17" ht="15" customHeight="1" x14ac:dyDescent="0.25">
      <c r="B67" s="207" t="s">
        <v>911</v>
      </c>
      <c r="C67" s="208" t="s">
        <v>895</v>
      </c>
      <c r="D67" s="208">
        <v>2</v>
      </c>
      <c r="E67" s="392"/>
      <c r="F67" s="393"/>
      <c r="G67" s="379">
        <f t="shared" si="1"/>
        <v>0</v>
      </c>
      <c r="J67" s="249"/>
      <c r="K67" s="249"/>
      <c r="N67" s="402"/>
      <c r="O67" s="401"/>
      <c r="P67" s="403"/>
      <c r="Q67" s="404"/>
    </row>
    <row r="68" spans="2:17" ht="15" customHeight="1" x14ac:dyDescent="0.25">
      <c r="B68" s="207" t="s">
        <v>911</v>
      </c>
      <c r="C68" s="208" t="s">
        <v>898</v>
      </c>
      <c r="D68" s="208">
        <v>1</v>
      </c>
      <c r="E68" s="392"/>
      <c r="F68" s="393"/>
      <c r="G68" s="379">
        <f t="shared" si="1"/>
        <v>0</v>
      </c>
      <c r="J68" s="249"/>
      <c r="K68" s="249"/>
      <c r="N68" s="402"/>
      <c r="O68" s="401"/>
      <c r="P68" s="403"/>
      <c r="Q68" s="404"/>
    </row>
    <row r="69" spans="2:17" ht="15" customHeight="1" x14ac:dyDescent="0.25">
      <c r="B69" s="207" t="s">
        <v>911</v>
      </c>
      <c r="C69" s="208" t="s">
        <v>900</v>
      </c>
      <c r="D69" s="208">
        <v>2</v>
      </c>
      <c r="E69" s="377"/>
      <c r="F69" s="378"/>
      <c r="G69" s="379">
        <f t="shared" si="1"/>
        <v>0</v>
      </c>
      <c r="J69" s="249"/>
      <c r="K69" s="249"/>
      <c r="N69" s="402"/>
      <c r="O69" s="401"/>
      <c r="P69" s="403"/>
      <c r="Q69" s="404"/>
    </row>
    <row r="70" spans="2:17" ht="15" customHeight="1" x14ac:dyDescent="0.25">
      <c r="B70" s="207" t="s">
        <v>912</v>
      </c>
      <c r="C70" s="208" t="s">
        <v>902</v>
      </c>
      <c r="D70" s="208">
        <v>1</v>
      </c>
      <c r="E70" s="377"/>
      <c r="F70" s="378"/>
      <c r="G70" s="379">
        <f t="shared" si="1"/>
        <v>0</v>
      </c>
      <c r="J70" s="249"/>
      <c r="K70" s="249"/>
      <c r="N70" s="402"/>
      <c r="O70" s="401"/>
      <c r="P70" s="403"/>
      <c r="Q70" s="404"/>
    </row>
    <row r="71" spans="2:17" ht="15.75" customHeight="1" x14ac:dyDescent="0.25">
      <c r="B71" s="207" t="s">
        <v>408</v>
      </c>
      <c r="C71" s="208" t="s">
        <v>902</v>
      </c>
      <c r="D71" s="208">
        <v>1</v>
      </c>
      <c r="E71" s="377"/>
      <c r="F71" s="378"/>
      <c r="G71" s="379">
        <f t="shared" si="1"/>
        <v>0</v>
      </c>
      <c r="J71" s="249"/>
      <c r="K71" s="249"/>
      <c r="N71" s="402"/>
      <c r="O71" s="401"/>
      <c r="P71" s="403"/>
      <c r="Q71" s="404"/>
    </row>
    <row r="72" spans="2:17" ht="15.75" customHeight="1" x14ac:dyDescent="0.25">
      <c r="B72" s="237" t="s">
        <v>916</v>
      </c>
      <c r="C72" s="238"/>
      <c r="D72" s="238">
        <f>SUM(D59:D71)</f>
        <v>176</v>
      </c>
      <c r="E72" s="238"/>
      <c r="F72" s="238"/>
      <c r="G72" s="396">
        <f>SUM(G59:G71)</f>
        <v>0</v>
      </c>
      <c r="J72" s="249"/>
      <c r="K72" s="249"/>
      <c r="N72" s="402"/>
      <c r="O72" s="401"/>
      <c r="P72" s="403"/>
      <c r="Q72" s="404"/>
    </row>
    <row r="73" spans="2:17" ht="15" customHeight="1" x14ac:dyDescent="0.2">
      <c r="K73" s="249"/>
    </row>
    <row r="74" spans="2:17" ht="15.75" customHeight="1" x14ac:dyDescent="0.2">
      <c r="B74" s="445" t="s">
        <v>917</v>
      </c>
      <c r="C74" s="445"/>
      <c r="D74" s="445"/>
      <c r="E74" s="445"/>
      <c r="F74" s="445"/>
      <c r="G74" s="445"/>
      <c r="H74" s="446" t="s">
        <v>918</v>
      </c>
      <c r="I74" s="446"/>
      <c r="J74" s="446"/>
      <c r="K74" s="446"/>
      <c r="L74" s="446"/>
      <c r="M74" s="446"/>
      <c r="N74" s="446"/>
      <c r="O74" s="446"/>
      <c r="P74" s="446"/>
      <c r="Q74" s="446"/>
    </row>
    <row r="75" spans="2:17" ht="39" customHeight="1" x14ac:dyDescent="0.2">
      <c r="B75" s="259"/>
      <c r="E75" s="260"/>
      <c r="F75" s="261" t="s">
        <v>919</v>
      </c>
      <c r="G75" s="447"/>
      <c r="H75" s="448"/>
      <c r="I75" s="448"/>
      <c r="J75" s="448"/>
      <c r="K75" s="448"/>
      <c r="L75" s="449" t="s">
        <v>920</v>
      </c>
      <c r="M75" s="449"/>
      <c r="N75" s="450"/>
      <c r="O75" s="450"/>
      <c r="P75" s="450"/>
      <c r="Q75" s="181" t="s">
        <v>921</v>
      </c>
    </row>
    <row r="76" spans="2:17" ht="15" customHeight="1" x14ac:dyDescent="0.2">
      <c r="B76" s="263"/>
      <c r="F76" s="264" t="s">
        <v>886</v>
      </c>
      <c r="G76" s="447"/>
      <c r="H76" s="448"/>
      <c r="I76" s="448"/>
      <c r="J76" s="448"/>
      <c r="K76" s="448"/>
      <c r="L76" s="451" t="s">
        <v>886</v>
      </c>
      <c r="M76" s="451"/>
      <c r="N76" s="450"/>
      <c r="O76" s="450"/>
      <c r="P76" s="450"/>
      <c r="Q76" s="264" t="s">
        <v>886</v>
      </c>
    </row>
    <row r="77" spans="2:17" ht="36" customHeight="1" x14ac:dyDescent="0.25">
      <c r="B77" s="265" t="s">
        <v>922</v>
      </c>
      <c r="C77" s="452" t="s">
        <v>923</v>
      </c>
      <c r="D77" s="452"/>
      <c r="E77" s="452"/>
      <c r="F77" s="266"/>
      <c r="G77" s="447"/>
      <c r="H77" s="448"/>
      <c r="I77" s="448"/>
      <c r="J77" s="448"/>
      <c r="K77" s="448"/>
      <c r="L77" s="453"/>
      <c r="M77" s="453"/>
      <c r="N77" s="450"/>
      <c r="O77" s="450"/>
      <c r="P77" s="450"/>
      <c r="Q77" s="247">
        <f>F77+L77</f>
        <v>0</v>
      </c>
    </row>
    <row r="78" spans="2:17" ht="57.75" customHeight="1" x14ac:dyDescent="0.25">
      <c r="B78" s="267" t="s">
        <v>924</v>
      </c>
      <c r="C78" s="452" t="s">
        <v>925</v>
      </c>
      <c r="D78" s="452"/>
      <c r="E78" s="452"/>
      <c r="F78" s="268"/>
      <c r="G78" s="269">
        <f>F78*(D18+D54)</f>
        <v>0</v>
      </c>
      <c r="H78" s="262"/>
      <c r="I78" s="270"/>
      <c r="J78" s="270"/>
      <c r="K78" s="270"/>
      <c r="L78" s="454"/>
      <c r="M78" s="454"/>
      <c r="N78" s="271"/>
      <c r="O78" s="271"/>
      <c r="P78" s="271"/>
      <c r="Q78" s="272">
        <f>G78</f>
        <v>0</v>
      </c>
    </row>
    <row r="79" spans="2:17" ht="15" customHeight="1" x14ac:dyDescent="0.2"/>
    <row r="80" spans="2:17" ht="15.75" customHeight="1" x14ac:dyDescent="0.2">
      <c r="B80" s="444" t="s">
        <v>926</v>
      </c>
      <c r="C80" s="444"/>
      <c r="D80" s="444"/>
      <c r="E80" s="444"/>
      <c r="F80" s="444"/>
      <c r="G80" s="444"/>
    </row>
    <row r="81" spans="2:11" ht="15" customHeight="1" x14ac:dyDescent="0.2">
      <c r="B81" s="455" t="s">
        <v>927</v>
      </c>
      <c r="C81" s="455"/>
      <c r="D81" s="455"/>
      <c r="E81" s="455"/>
      <c r="F81" s="455"/>
      <c r="G81" s="455"/>
    </row>
    <row r="82" spans="2:11" ht="30.75" customHeight="1" x14ac:dyDescent="0.2">
      <c r="B82" s="273" t="s">
        <v>928</v>
      </c>
      <c r="C82" s="274">
        <v>0</v>
      </c>
      <c r="D82" s="275" t="s">
        <v>929</v>
      </c>
      <c r="E82" s="276">
        <v>0</v>
      </c>
      <c r="F82" s="277" t="s">
        <v>930</v>
      </c>
      <c r="G82" s="278">
        <f>SUM(C82*E82)</f>
        <v>0</v>
      </c>
    </row>
    <row r="83" spans="2:11" ht="30.75" customHeight="1" x14ac:dyDescent="0.2">
      <c r="B83" s="456" t="s">
        <v>1044</v>
      </c>
      <c r="C83" s="456"/>
      <c r="D83" s="456"/>
      <c r="E83" s="456"/>
      <c r="F83" s="456"/>
      <c r="G83" s="456"/>
    </row>
    <row r="84" spans="2:11" ht="30.75" customHeight="1" x14ac:dyDescent="0.2">
      <c r="B84" s="279" t="s">
        <v>1045</v>
      </c>
      <c r="C84" s="280">
        <v>0</v>
      </c>
      <c r="D84" s="281" t="s">
        <v>929</v>
      </c>
      <c r="E84" s="282">
        <v>480</v>
      </c>
      <c r="F84" s="283" t="s">
        <v>1046</v>
      </c>
      <c r="G84" s="284">
        <f>SUM(C84*E84)</f>
        <v>0</v>
      </c>
    </row>
    <row r="85" spans="2:11" ht="45.75" customHeight="1" x14ac:dyDescent="0.2">
      <c r="B85" s="456" t="s">
        <v>1047</v>
      </c>
      <c r="C85" s="456"/>
      <c r="D85" s="456"/>
      <c r="E85" s="456"/>
      <c r="F85" s="456"/>
      <c r="G85" s="456"/>
    </row>
    <row r="86" spans="2:11" ht="30.75" customHeight="1" x14ac:dyDescent="0.2">
      <c r="B86" s="285" t="s">
        <v>928</v>
      </c>
      <c r="C86" s="274">
        <v>0</v>
      </c>
      <c r="D86" s="281" t="s">
        <v>929</v>
      </c>
      <c r="E86" s="286">
        <v>0</v>
      </c>
      <c r="F86" s="287" t="s">
        <v>935</v>
      </c>
      <c r="G86" s="284">
        <f>SUM(C86*E86)</f>
        <v>0</v>
      </c>
    </row>
    <row r="87" spans="2:11" ht="30.75" customHeight="1" x14ac:dyDescent="0.2">
      <c r="B87" s="456" t="s">
        <v>936</v>
      </c>
      <c r="C87" s="456"/>
      <c r="D87" s="456"/>
      <c r="E87" s="456"/>
      <c r="F87" s="456"/>
      <c r="G87" s="456"/>
    </row>
    <row r="88" spans="2:11" ht="30.75" customHeight="1" x14ac:dyDescent="0.2">
      <c r="B88" s="285" t="s">
        <v>928</v>
      </c>
      <c r="C88" s="274">
        <v>0</v>
      </c>
      <c r="D88" s="281" t="s">
        <v>929</v>
      </c>
      <c r="E88" s="286">
        <v>0</v>
      </c>
      <c r="F88" s="287" t="s">
        <v>937</v>
      </c>
      <c r="G88" s="284">
        <f>SUM(C88*E88)</f>
        <v>0</v>
      </c>
    </row>
    <row r="89" spans="2:11" ht="30.75" customHeight="1" x14ac:dyDescent="0.2">
      <c r="B89" s="456" t="s">
        <v>1048</v>
      </c>
      <c r="C89" s="456"/>
      <c r="D89" s="456"/>
      <c r="E89" s="456"/>
      <c r="F89" s="456"/>
      <c r="G89" s="456"/>
    </row>
    <row r="90" spans="2:11" ht="30.75" customHeight="1" x14ac:dyDescent="0.2">
      <c r="B90" s="288" t="s">
        <v>1045</v>
      </c>
      <c r="C90" s="274">
        <v>0</v>
      </c>
      <c r="D90" s="289" t="s">
        <v>929</v>
      </c>
      <c r="E90" s="282">
        <v>480</v>
      </c>
      <c r="F90" s="290" t="s">
        <v>1046</v>
      </c>
      <c r="G90" s="291">
        <f>SUM(C90*E90)</f>
        <v>0</v>
      </c>
    </row>
    <row r="91" spans="2:11" ht="30.75" customHeight="1" x14ac:dyDescent="0.2">
      <c r="B91" s="288"/>
      <c r="C91" s="292"/>
      <c r="D91" s="293"/>
      <c r="E91" s="294"/>
      <c r="F91" s="295"/>
      <c r="G91" s="296">
        <f>SUM(G82+G84+G86+G88+G90)</f>
        <v>0</v>
      </c>
    </row>
    <row r="93" spans="2:11" ht="15" customHeight="1" x14ac:dyDescent="0.2"/>
    <row r="94" spans="2:11" ht="18" customHeight="1" x14ac:dyDescent="0.25">
      <c r="B94" s="457" t="s">
        <v>939</v>
      </c>
      <c r="C94" s="457"/>
      <c r="D94" s="457"/>
      <c r="E94" s="457"/>
      <c r="F94" s="457"/>
      <c r="G94" s="457"/>
      <c r="H94" s="457"/>
      <c r="I94" s="457"/>
      <c r="J94" s="457"/>
      <c r="K94" s="297" t="s">
        <v>940</v>
      </c>
    </row>
    <row r="95" spans="2:11" ht="15" customHeight="1" x14ac:dyDescent="0.25">
      <c r="B95" s="298" t="s">
        <v>941</v>
      </c>
      <c r="C95" s="458" t="s">
        <v>942</v>
      </c>
      <c r="D95" s="458"/>
      <c r="E95" s="458"/>
      <c r="F95" s="458"/>
      <c r="G95" s="458"/>
      <c r="H95" s="458"/>
      <c r="I95" s="458"/>
      <c r="J95" s="458"/>
      <c r="K95" s="299"/>
    </row>
    <row r="96" spans="2:11" ht="15" customHeight="1" x14ac:dyDescent="0.25">
      <c r="B96" s="298" t="s">
        <v>943</v>
      </c>
      <c r="C96" s="459" t="s">
        <v>944</v>
      </c>
      <c r="D96" s="459"/>
      <c r="E96" s="459"/>
      <c r="F96" s="459"/>
      <c r="G96" s="459"/>
      <c r="H96" s="459"/>
      <c r="I96" s="459"/>
      <c r="J96" s="459"/>
      <c r="K96" s="299"/>
    </row>
    <row r="97" spans="2:11" ht="15" customHeight="1" x14ac:dyDescent="0.25">
      <c r="B97" s="298" t="s">
        <v>945</v>
      </c>
      <c r="C97" s="300" t="s">
        <v>946</v>
      </c>
      <c r="D97" s="301"/>
      <c r="E97" s="301"/>
      <c r="F97" s="301"/>
      <c r="G97" s="301"/>
      <c r="H97" s="301"/>
      <c r="I97" s="301"/>
      <c r="J97" s="302"/>
      <c r="K97" s="299"/>
    </row>
    <row r="98" spans="2:11" ht="15" customHeight="1" x14ac:dyDescent="0.25">
      <c r="B98" s="298" t="s">
        <v>947</v>
      </c>
      <c r="C98" s="300" t="s">
        <v>948</v>
      </c>
      <c r="D98" s="301"/>
      <c r="E98" s="301"/>
      <c r="F98" s="301"/>
      <c r="G98" s="301"/>
      <c r="H98" s="301"/>
      <c r="I98" s="301"/>
      <c r="J98" s="302"/>
      <c r="K98" s="299"/>
    </row>
    <row r="99" spans="2:11" ht="15" customHeight="1" x14ac:dyDescent="0.25">
      <c r="B99" s="298" t="s">
        <v>949</v>
      </c>
      <c r="C99" s="300" t="s">
        <v>950</v>
      </c>
      <c r="D99" s="301"/>
      <c r="E99" s="301"/>
      <c r="F99" s="301"/>
      <c r="G99" s="301"/>
      <c r="H99" s="301"/>
      <c r="I99" s="301"/>
      <c r="J99" s="302"/>
      <c r="K99" s="299"/>
    </row>
    <row r="100" spans="2:11" ht="15" customHeight="1" x14ac:dyDescent="0.25">
      <c r="B100" s="298" t="s">
        <v>951</v>
      </c>
      <c r="C100" s="300" t="s">
        <v>952</v>
      </c>
      <c r="D100" s="301"/>
      <c r="E100" s="301"/>
      <c r="F100" s="301"/>
      <c r="G100" s="301"/>
      <c r="H100" s="301"/>
      <c r="I100" s="301"/>
      <c r="J100" s="302"/>
      <c r="K100" s="299"/>
    </row>
    <row r="101" spans="2:11" ht="15" customHeight="1" x14ac:dyDescent="0.25">
      <c r="B101" s="298" t="s">
        <v>953</v>
      </c>
      <c r="C101" s="300" t="s">
        <v>954</v>
      </c>
      <c r="D101" s="301"/>
      <c r="E101" s="301"/>
      <c r="F101" s="301"/>
      <c r="G101" s="301"/>
      <c r="H101" s="301"/>
      <c r="I101" s="301"/>
      <c r="J101" s="302"/>
      <c r="K101" s="299"/>
    </row>
    <row r="102" spans="2:11" ht="15" customHeight="1" x14ac:dyDescent="0.25">
      <c r="B102" s="298" t="s">
        <v>955</v>
      </c>
      <c r="C102" s="458" t="s">
        <v>1049</v>
      </c>
      <c r="D102" s="458"/>
      <c r="E102" s="458"/>
      <c r="F102" s="458"/>
      <c r="G102" s="458"/>
      <c r="H102" s="458"/>
      <c r="I102" s="458"/>
      <c r="J102" s="458"/>
      <c r="K102" s="299"/>
    </row>
    <row r="103" spans="2:11" ht="15" customHeight="1" x14ac:dyDescent="0.25">
      <c r="B103" s="298" t="s">
        <v>957</v>
      </c>
      <c r="C103" s="458" t="s">
        <v>1050</v>
      </c>
      <c r="D103" s="458"/>
      <c r="E103" s="458"/>
      <c r="F103" s="458"/>
      <c r="G103" s="458"/>
      <c r="H103" s="458"/>
      <c r="I103" s="458"/>
      <c r="J103" s="458"/>
      <c r="K103" s="299"/>
    </row>
    <row r="104" spans="2:11" ht="15" customHeight="1" x14ac:dyDescent="0.25">
      <c r="B104" s="298" t="s">
        <v>959</v>
      </c>
      <c r="C104" s="458" t="s">
        <v>960</v>
      </c>
      <c r="D104" s="458"/>
      <c r="E104" s="458"/>
      <c r="F104" s="458"/>
      <c r="G104" s="458"/>
      <c r="H104" s="458"/>
      <c r="I104" s="458"/>
      <c r="J104" s="458"/>
      <c r="K104" s="299"/>
    </row>
    <row r="105" spans="2:11" ht="15" customHeight="1" x14ac:dyDescent="0.25">
      <c r="B105" s="298" t="s">
        <v>961</v>
      </c>
      <c r="C105" s="458" t="s">
        <v>1051</v>
      </c>
      <c r="D105" s="458"/>
      <c r="E105" s="458"/>
      <c r="F105" s="458"/>
      <c r="G105" s="458"/>
      <c r="H105" s="458"/>
      <c r="I105" s="458"/>
      <c r="J105" s="458"/>
      <c r="K105" s="299"/>
    </row>
    <row r="106" spans="2:11" ht="15" customHeight="1" x14ac:dyDescent="0.25">
      <c r="B106" s="298" t="s">
        <v>963</v>
      </c>
      <c r="C106" s="303" t="s">
        <v>1052</v>
      </c>
      <c r="D106" s="304"/>
      <c r="E106" s="304"/>
      <c r="F106" s="304"/>
      <c r="G106" s="304"/>
      <c r="H106" s="304"/>
      <c r="I106" s="304"/>
      <c r="J106" s="305"/>
      <c r="K106" s="299"/>
    </row>
    <row r="107" spans="2:11" ht="15" customHeight="1" x14ac:dyDescent="0.25">
      <c r="B107" s="298" t="s">
        <v>965</v>
      </c>
      <c r="C107" s="303" t="s">
        <v>966</v>
      </c>
      <c r="D107" s="304"/>
      <c r="E107" s="304"/>
      <c r="F107" s="304"/>
      <c r="G107" s="304"/>
      <c r="H107" s="304"/>
      <c r="I107" s="304"/>
      <c r="J107" s="304"/>
      <c r="K107" s="299"/>
    </row>
    <row r="108" spans="2:11" ht="15" customHeight="1" x14ac:dyDescent="0.25">
      <c r="B108" s="298" t="s">
        <v>967</v>
      </c>
      <c r="C108" s="460" t="s">
        <v>968</v>
      </c>
      <c r="D108" s="460"/>
      <c r="E108" s="460"/>
      <c r="F108" s="460"/>
      <c r="G108" s="460"/>
      <c r="H108" s="460"/>
      <c r="I108" s="460"/>
      <c r="J108" s="460"/>
      <c r="K108" s="299"/>
    </row>
    <row r="109" spans="2:11" ht="15" customHeight="1" x14ac:dyDescent="0.25">
      <c r="B109" s="298" t="s">
        <v>969</v>
      </c>
      <c r="C109" s="461" t="s">
        <v>970</v>
      </c>
      <c r="D109" s="461"/>
      <c r="E109" s="461"/>
      <c r="F109" s="461"/>
      <c r="G109" s="461"/>
      <c r="H109" s="461"/>
      <c r="I109" s="461"/>
      <c r="J109" s="461"/>
      <c r="K109" s="299"/>
    </row>
    <row r="110" spans="2:11" ht="15" customHeight="1" x14ac:dyDescent="0.25">
      <c r="B110" s="298" t="s">
        <v>971</v>
      </c>
      <c r="C110" s="460" t="s">
        <v>972</v>
      </c>
      <c r="D110" s="460"/>
      <c r="E110" s="460"/>
      <c r="F110" s="460"/>
      <c r="G110" s="460"/>
      <c r="H110" s="460"/>
      <c r="I110" s="460"/>
      <c r="J110" s="460"/>
      <c r="K110" s="299"/>
    </row>
    <row r="111" spans="2:11" ht="15" customHeight="1" x14ac:dyDescent="0.25">
      <c r="B111" s="298" t="s">
        <v>973</v>
      </c>
      <c r="C111" s="458" t="s">
        <v>974</v>
      </c>
      <c r="D111" s="458"/>
      <c r="E111" s="458"/>
      <c r="F111" s="458"/>
      <c r="G111" s="458"/>
      <c r="H111" s="458"/>
      <c r="I111" s="458"/>
      <c r="J111" s="458"/>
      <c r="K111" s="299"/>
    </row>
    <row r="112" spans="2:11" ht="15" customHeight="1" x14ac:dyDescent="0.25">
      <c r="B112" s="298" t="s">
        <v>975</v>
      </c>
      <c r="C112" s="460" t="s">
        <v>976</v>
      </c>
      <c r="D112" s="460"/>
      <c r="E112" s="460"/>
      <c r="F112" s="460"/>
      <c r="G112" s="460"/>
      <c r="H112" s="460"/>
      <c r="I112" s="460"/>
      <c r="J112" s="460"/>
      <c r="K112" s="299"/>
    </row>
    <row r="113" spans="2:14" ht="15" customHeight="1" x14ac:dyDescent="0.25">
      <c r="B113" s="298" t="s">
        <v>977</v>
      </c>
      <c r="C113" s="458" t="s">
        <v>978</v>
      </c>
      <c r="D113" s="458"/>
      <c r="E113" s="458"/>
      <c r="F113" s="458"/>
      <c r="G113" s="458"/>
      <c r="H113" s="458"/>
      <c r="I113" s="458"/>
      <c r="J113" s="458"/>
      <c r="K113" s="299"/>
    </row>
    <row r="114" spans="2:14" ht="15" customHeight="1" x14ac:dyDescent="0.25">
      <c r="B114" s="298" t="s">
        <v>979</v>
      </c>
      <c r="C114" s="120" t="s">
        <v>980</v>
      </c>
      <c r="K114" s="299"/>
    </row>
    <row r="115" spans="2:14" ht="15" customHeight="1" x14ac:dyDescent="0.25">
      <c r="B115" s="298" t="s">
        <v>981</v>
      </c>
      <c r="C115" s="306" t="s">
        <v>982</v>
      </c>
      <c r="D115" s="307"/>
      <c r="E115" s="307"/>
      <c r="F115" s="307"/>
      <c r="G115" s="307"/>
      <c r="H115" s="307"/>
      <c r="I115" s="307"/>
      <c r="J115" s="308"/>
      <c r="K115" s="299"/>
    </row>
    <row r="116" spans="2:14" ht="15" customHeight="1" x14ac:dyDescent="0.25">
      <c r="B116" s="298" t="s">
        <v>983</v>
      </c>
      <c r="C116" s="306" t="s">
        <v>984</v>
      </c>
      <c r="D116" s="307"/>
      <c r="E116" s="307"/>
      <c r="F116" s="307"/>
      <c r="G116" s="307"/>
      <c r="H116" s="307"/>
      <c r="I116" s="307"/>
      <c r="J116" s="308"/>
      <c r="K116" s="299"/>
      <c r="N116" s="309"/>
    </row>
    <row r="117" spans="2:14" ht="15" customHeight="1" x14ac:dyDescent="0.25">
      <c r="B117" s="298" t="s">
        <v>985</v>
      </c>
      <c r="C117" s="306" t="s">
        <v>986</v>
      </c>
      <c r="D117" s="307"/>
      <c r="E117" s="307"/>
      <c r="F117" s="307"/>
      <c r="G117" s="307"/>
      <c r="H117" s="307"/>
      <c r="I117" s="307"/>
      <c r="J117" s="308"/>
      <c r="K117" s="299"/>
      <c r="N117" s="309"/>
    </row>
    <row r="118" spans="2:14" ht="15" customHeight="1" x14ac:dyDescent="0.25">
      <c r="B118" s="298" t="s">
        <v>987</v>
      </c>
      <c r="C118" s="306" t="s">
        <v>988</v>
      </c>
      <c r="D118" s="307"/>
      <c r="E118" s="307"/>
      <c r="F118" s="307"/>
      <c r="G118" s="307"/>
      <c r="H118" s="307"/>
      <c r="I118" s="307"/>
      <c r="J118" s="308"/>
      <c r="K118" s="299"/>
    </row>
    <row r="119" spans="2:14" ht="15" customHeight="1" x14ac:dyDescent="0.25">
      <c r="B119" s="298" t="s">
        <v>989</v>
      </c>
      <c r="C119" s="310" t="s">
        <v>990</v>
      </c>
      <c r="D119" s="311"/>
      <c r="E119" s="311"/>
      <c r="F119" s="311"/>
      <c r="G119" s="311"/>
      <c r="H119" s="311"/>
      <c r="I119" s="311"/>
      <c r="J119" s="312"/>
      <c r="K119" s="299"/>
    </row>
    <row r="120" spans="2:14" ht="15" customHeight="1" x14ac:dyDescent="0.25">
      <c r="B120" s="298" t="s">
        <v>991</v>
      </c>
      <c r="C120" s="313" t="s">
        <v>992</v>
      </c>
      <c r="D120" s="314"/>
      <c r="E120" s="314"/>
      <c r="F120" s="314"/>
      <c r="G120" s="314"/>
      <c r="H120" s="314"/>
      <c r="I120" s="314"/>
      <c r="J120" s="315"/>
      <c r="K120" s="299"/>
    </row>
    <row r="121" spans="2:14" ht="15" customHeight="1" x14ac:dyDescent="0.25">
      <c r="B121" s="298" t="s">
        <v>993</v>
      </c>
      <c r="C121" s="313" t="s">
        <v>994</v>
      </c>
      <c r="D121" s="314"/>
      <c r="E121" s="314"/>
      <c r="F121" s="314"/>
      <c r="G121" s="314"/>
      <c r="H121" s="314"/>
      <c r="I121" s="314"/>
      <c r="J121" s="315"/>
      <c r="K121" s="299"/>
    </row>
    <row r="122" spans="2:14" ht="15" customHeight="1" x14ac:dyDescent="0.25">
      <c r="B122" s="298" t="s">
        <v>995</v>
      </c>
      <c r="C122" s="313" t="s">
        <v>996</v>
      </c>
      <c r="D122" s="314"/>
      <c r="E122" s="314"/>
      <c r="F122" s="314"/>
      <c r="G122" s="314"/>
      <c r="H122" s="314"/>
      <c r="I122" s="314"/>
      <c r="J122" s="315"/>
      <c r="K122" s="299"/>
    </row>
    <row r="123" spans="2:14" ht="15" customHeight="1" x14ac:dyDescent="0.25">
      <c r="B123" s="298" t="s">
        <v>997</v>
      </c>
      <c r="C123" s="313" t="s">
        <v>998</v>
      </c>
      <c r="D123" s="314"/>
      <c r="E123" s="314"/>
      <c r="F123" s="314"/>
      <c r="G123" s="314"/>
      <c r="H123" s="314"/>
      <c r="I123" s="314"/>
      <c r="J123" s="315"/>
      <c r="K123" s="299"/>
    </row>
    <row r="124" spans="2:14" ht="15" customHeight="1" x14ac:dyDescent="0.25">
      <c r="B124" s="298" t="s">
        <v>999</v>
      </c>
      <c r="C124" s="313" t="s">
        <v>1000</v>
      </c>
      <c r="D124" s="314"/>
      <c r="E124" s="314"/>
      <c r="F124" s="314"/>
      <c r="G124" s="314"/>
      <c r="H124" s="314"/>
      <c r="I124" s="314"/>
      <c r="J124" s="315"/>
      <c r="K124" s="299"/>
    </row>
    <row r="125" spans="2:14" ht="15" customHeight="1" x14ac:dyDescent="0.25">
      <c r="B125" s="298" t="s">
        <v>1001</v>
      </c>
      <c r="C125" s="313" t="s">
        <v>1002</v>
      </c>
      <c r="D125" s="314"/>
      <c r="E125" s="314"/>
      <c r="F125" s="314"/>
      <c r="G125" s="314"/>
      <c r="H125" s="314"/>
      <c r="I125" s="314"/>
      <c r="J125" s="315"/>
      <c r="K125" s="299"/>
    </row>
    <row r="126" spans="2:14" ht="15" customHeight="1" x14ac:dyDescent="0.25">
      <c r="B126" s="298" t="s">
        <v>1003</v>
      </c>
      <c r="C126" s="313" t="s">
        <v>1004</v>
      </c>
      <c r="K126" s="299"/>
    </row>
    <row r="127" spans="2:14" ht="15" customHeight="1" x14ac:dyDescent="0.25">
      <c r="B127" s="298" t="s">
        <v>1005</v>
      </c>
      <c r="C127" s="310" t="s">
        <v>1006</v>
      </c>
      <c r="D127" s="310"/>
      <c r="E127" s="311"/>
      <c r="F127" s="311"/>
      <c r="G127" s="311"/>
      <c r="H127" s="311"/>
      <c r="I127" s="311"/>
      <c r="J127" s="312"/>
      <c r="K127" s="299"/>
    </row>
    <row r="128" spans="2:14" ht="15" customHeight="1" x14ac:dyDescent="0.25">
      <c r="B128" s="298" t="s">
        <v>1007</v>
      </c>
      <c r="C128" s="313" t="s">
        <v>1008</v>
      </c>
      <c r="D128" s="314"/>
      <c r="E128" s="314"/>
      <c r="F128" s="314"/>
      <c r="G128" s="314"/>
      <c r="H128" s="314"/>
      <c r="I128" s="314"/>
      <c r="J128" s="315"/>
      <c r="K128" s="299"/>
    </row>
    <row r="129" spans="1:31" ht="15" customHeight="1" x14ac:dyDescent="0.25">
      <c r="B129" s="298" t="s">
        <v>1009</v>
      </c>
      <c r="C129" s="313" t="s">
        <v>1010</v>
      </c>
      <c r="D129" s="314"/>
      <c r="E129" s="314"/>
      <c r="F129" s="314"/>
      <c r="G129" s="314"/>
      <c r="H129" s="314"/>
      <c r="I129" s="314"/>
      <c r="J129" s="315"/>
      <c r="K129" s="299"/>
    </row>
    <row r="130" spans="1:31" ht="15" customHeight="1" x14ac:dyDescent="0.25">
      <c r="B130" s="298" t="s">
        <v>1011</v>
      </c>
      <c r="C130" s="458" t="s">
        <v>1012</v>
      </c>
      <c r="D130" s="458"/>
      <c r="E130" s="458"/>
      <c r="F130" s="458"/>
      <c r="G130" s="458"/>
      <c r="H130" s="458"/>
      <c r="I130" s="458"/>
      <c r="J130" s="458"/>
      <c r="K130" s="299"/>
    </row>
    <row r="131" spans="1:31" ht="15" customHeight="1" x14ac:dyDescent="0.25">
      <c r="B131" s="298" t="s">
        <v>1013</v>
      </c>
      <c r="C131" s="316" t="s">
        <v>1014</v>
      </c>
      <c r="D131" s="314"/>
      <c r="E131" s="314"/>
      <c r="F131" s="314"/>
      <c r="G131" s="314"/>
      <c r="H131" s="314"/>
      <c r="I131" s="314"/>
      <c r="J131" s="315"/>
      <c r="K131" s="299"/>
    </row>
    <row r="132" spans="1:31" ht="15.75" customHeight="1" x14ac:dyDescent="0.25">
      <c r="B132" s="298" t="s">
        <v>1015</v>
      </c>
      <c r="C132" s="462" t="s">
        <v>1016</v>
      </c>
      <c r="D132" s="462"/>
      <c r="E132" s="462"/>
      <c r="F132" s="462"/>
      <c r="G132" s="462"/>
      <c r="H132" s="462"/>
      <c r="I132" s="462"/>
      <c r="J132" s="462"/>
      <c r="K132" s="317"/>
    </row>
    <row r="133" spans="1:31" ht="15.75" customHeight="1" x14ac:dyDescent="0.25">
      <c r="B133" s="318"/>
      <c r="C133" s="319"/>
      <c r="D133" s="319"/>
      <c r="E133" s="319"/>
      <c r="F133" s="319"/>
      <c r="G133" s="319"/>
      <c r="H133" s="319"/>
      <c r="I133" s="319"/>
      <c r="J133" s="319"/>
      <c r="K133" s="320">
        <f>SUM(K95:K132)</f>
        <v>0</v>
      </c>
    </row>
    <row r="135" spans="1:31" ht="18.75" customHeight="1" x14ac:dyDescent="0.25">
      <c r="B135" s="463" t="s">
        <v>1017</v>
      </c>
      <c r="C135" s="463"/>
      <c r="D135" s="463"/>
      <c r="E135" s="322">
        <f>G18+(G18*19%)</f>
        <v>0</v>
      </c>
      <c r="G135" s="463" t="s">
        <v>1018</v>
      </c>
      <c r="H135" s="463"/>
      <c r="I135" s="322">
        <f>G18</f>
        <v>0</v>
      </c>
    </row>
    <row r="136" spans="1:31" ht="18.75" customHeight="1" x14ac:dyDescent="0.25">
      <c r="B136" s="463" t="s">
        <v>1019</v>
      </c>
      <c r="C136" s="463"/>
      <c r="D136" s="463"/>
      <c r="E136" s="322">
        <f>G42+(G42*19%)</f>
        <v>0</v>
      </c>
      <c r="G136" s="463" t="s">
        <v>1020</v>
      </c>
      <c r="H136" s="463"/>
      <c r="I136" s="322">
        <f>G42</f>
        <v>0</v>
      </c>
    </row>
    <row r="137" spans="1:31" ht="18.75" customHeight="1" x14ac:dyDescent="0.25">
      <c r="B137" s="323" t="s">
        <v>1053</v>
      </c>
      <c r="C137" s="324"/>
      <c r="D137" s="325"/>
      <c r="E137" s="322">
        <f>G54+(G54*19%)</f>
        <v>0</v>
      </c>
      <c r="G137" s="321" t="s">
        <v>1054</v>
      </c>
      <c r="H137" s="321"/>
      <c r="I137" s="322">
        <f>G54</f>
        <v>0</v>
      </c>
    </row>
    <row r="138" spans="1:31" ht="18.75" customHeight="1" x14ac:dyDescent="0.25">
      <c r="B138" s="323" t="s">
        <v>1055</v>
      </c>
      <c r="C138" s="324"/>
      <c r="D138" s="325"/>
      <c r="E138" s="322">
        <f>G72+(G72*19%)</f>
        <v>0</v>
      </c>
      <c r="G138" s="321" t="s">
        <v>1056</v>
      </c>
      <c r="H138" s="321"/>
      <c r="I138" s="322">
        <f>G72</f>
        <v>0</v>
      </c>
    </row>
    <row r="139" spans="1:31" ht="18.75" customHeight="1" x14ac:dyDescent="0.25">
      <c r="B139" s="323" t="s">
        <v>1021</v>
      </c>
      <c r="C139" s="324"/>
      <c r="D139" s="325"/>
      <c r="E139" s="322">
        <f>K133+(K133*19%)</f>
        <v>0</v>
      </c>
      <c r="G139" s="321" t="s">
        <v>1022</v>
      </c>
      <c r="H139" s="321"/>
      <c r="I139" s="322">
        <f>K133</f>
        <v>0</v>
      </c>
    </row>
    <row r="140" spans="1:31" ht="18" customHeight="1" x14ac:dyDescent="0.25">
      <c r="B140" s="463" t="s">
        <v>1023</v>
      </c>
      <c r="C140" s="463"/>
      <c r="D140" s="463"/>
      <c r="E140" s="322">
        <f>Q77+(Q77*19%)</f>
        <v>0</v>
      </c>
      <c r="G140" s="463" t="s">
        <v>1024</v>
      </c>
      <c r="H140" s="463"/>
      <c r="I140" s="322">
        <f>Q77</f>
        <v>0</v>
      </c>
      <c r="M140" s="464"/>
      <c r="N140" s="464"/>
      <c r="O140" s="464"/>
      <c r="P140" s="465"/>
      <c r="Q140" s="465"/>
      <c r="AE140" s="326"/>
    </row>
    <row r="141" spans="1:31" ht="18.75" customHeight="1" x14ac:dyDescent="0.25">
      <c r="B141" s="463" t="s">
        <v>1025</v>
      </c>
      <c r="C141" s="463"/>
      <c r="D141" s="463"/>
      <c r="E141" s="322">
        <f>Q78+(Q78*19%)</f>
        <v>0</v>
      </c>
      <c r="G141" s="463" t="s">
        <v>1024</v>
      </c>
      <c r="H141" s="463"/>
      <c r="I141" s="322">
        <f>Q78</f>
        <v>0</v>
      </c>
      <c r="M141" s="466"/>
      <c r="N141" s="466"/>
      <c r="O141" s="466"/>
      <c r="P141" s="467"/>
      <c r="Q141" s="467"/>
      <c r="AE141" s="326"/>
    </row>
    <row r="142" spans="1:31" ht="18.75" customHeight="1" x14ac:dyDescent="0.25">
      <c r="B142" s="463" t="s">
        <v>1026</v>
      </c>
      <c r="C142" s="463"/>
      <c r="D142" s="463"/>
      <c r="E142" s="322">
        <f>O18+(O18*19%)</f>
        <v>0</v>
      </c>
      <c r="G142" s="463" t="s">
        <v>1027</v>
      </c>
      <c r="H142" s="463"/>
      <c r="I142" s="322">
        <f>O18</f>
        <v>0</v>
      </c>
      <c r="M142" s="468" t="s">
        <v>1028</v>
      </c>
      <c r="N142" s="468"/>
      <c r="O142" s="468"/>
      <c r="P142" s="469">
        <f>SUM(I135:I143)</f>
        <v>0</v>
      </c>
      <c r="Q142" s="469"/>
    </row>
    <row r="143" spans="1:31" ht="18.75" customHeight="1" x14ac:dyDescent="0.25">
      <c r="A143" s="327"/>
      <c r="B143" s="463" t="s">
        <v>1029</v>
      </c>
      <c r="C143" s="463"/>
      <c r="D143" s="463"/>
      <c r="E143" s="328">
        <f>G91+(G91*19%)</f>
        <v>0</v>
      </c>
      <c r="F143" s="329"/>
      <c r="G143" s="463" t="s">
        <v>1030</v>
      </c>
      <c r="H143" s="463"/>
      <c r="I143" s="322">
        <f>G91</f>
        <v>0</v>
      </c>
      <c r="M143" s="470" t="s">
        <v>1031</v>
      </c>
      <c r="N143" s="470"/>
      <c r="O143" s="470"/>
      <c r="P143" s="471">
        <f>P142+(P142*19%)</f>
        <v>0</v>
      </c>
      <c r="Q143" s="471"/>
    </row>
    <row r="144" spans="1:31" ht="14.25" customHeight="1" x14ac:dyDescent="0.2">
      <c r="H144" s="307"/>
    </row>
    <row r="147" spans="2:9" ht="18" customHeight="1" x14ac:dyDescent="0.25">
      <c r="B147" s="121" t="s">
        <v>1032</v>
      </c>
      <c r="C147" s="121"/>
    </row>
    <row r="148" spans="2:9" ht="15" customHeight="1" x14ac:dyDescent="0.2">
      <c r="B148" s="330"/>
      <c r="C148" s="331" t="str">
        <f>'1. Gerätespezifikationen LKx'!A3</f>
        <v>1. Druckerspezifikation/Leistungsklassen</v>
      </c>
      <c r="D148" s="332">
        <f>'1. Gerätespezifikationen LKx'!I229</f>
        <v>0</v>
      </c>
    </row>
    <row r="149" spans="2:9" ht="15" customHeight="1" x14ac:dyDescent="0.2">
      <c r="B149" s="333"/>
      <c r="C149" s="331" t="str">
        <f>'2. Softwarelösung'!A3</f>
        <v>2. Software-Lösung</v>
      </c>
      <c r="D149" s="332">
        <f>'2. Softwarelösung'!I107</f>
        <v>0</v>
      </c>
    </row>
    <row r="150" spans="2:9" ht="15" customHeight="1" x14ac:dyDescent="0.2">
      <c r="B150" s="333"/>
      <c r="C150" s="331" t="str">
        <f>'3. Sicherheit'!A3</f>
        <v>3. Sicherheit</v>
      </c>
      <c r="D150" s="334">
        <f>'3. Sicherheit'!I40</f>
        <v>0</v>
      </c>
    </row>
    <row r="151" spans="2:9" ht="15" customHeight="1" x14ac:dyDescent="0.2">
      <c r="B151" s="333"/>
      <c r="C151" s="331" t="str">
        <f>'4. Rollout und Service'!A3</f>
        <v>4. Rollout &amp; Service</v>
      </c>
      <c r="D151" s="335">
        <f>'4. Rollout und Service'!I48</f>
        <v>0</v>
      </c>
    </row>
    <row r="152" spans="2:9" ht="15" customHeight="1" x14ac:dyDescent="0.2">
      <c r="B152" s="333"/>
      <c r="C152" s="331" t="str">
        <f>'5. Umwelt'!A3</f>
        <v>5. Umwelt</v>
      </c>
      <c r="D152" s="334">
        <f>'5. Umwelt'!I12</f>
        <v>0</v>
      </c>
    </row>
    <row r="153" spans="2:9" ht="15" customHeight="1" x14ac:dyDescent="0.2">
      <c r="B153" s="333"/>
      <c r="C153" s="331" t="str">
        <f>'6. Vertrag und Abrechnung'!A3</f>
        <v>6. Vertrags- und Abrechnungswesen</v>
      </c>
      <c r="D153" s="334">
        <f>'6. Vertrag und Abrechnung'!I20</f>
        <v>0</v>
      </c>
    </row>
    <row r="154" spans="2:9" ht="15.75" customHeight="1" x14ac:dyDescent="0.2">
      <c r="B154" s="336"/>
      <c r="C154" s="337" t="str">
        <f>'7. Konzepte'!B2</f>
        <v>7. Konzepte</v>
      </c>
      <c r="D154" s="338">
        <f>'7. Konzepte'!J35</f>
        <v>0</v>
      </c>
    </row>
    <row r="155" spans="2:9" ht="15" customHeight="1" x14ac:dyDescent="0.25">
      <c r="C155" s="339" t="s">
        <v>1033</v>
      </c>
      <c r="D155" s="332">
        <f>SUM(D148:D154)</f>
        <v>0</v>
      </c>
    </row>
    <row r="158" spans="2:9" ht="18" customHeight="1" x14ac:dyDescent="0.25">
      <c r="B158" s="340" t="s">
        <v>1034</v>
      </c>
      <c r="C158" s="341" t="s">
        <v>1035</v>
      </c>
      <c r="D158" s="342" t="s">
        <v>1036</v>
      </c>
      <c r="E158" s="342"/>
      <c r="F158" s="20"/>
      <c r="H158" s="343" t="s">
        <v>1037</v>
      </c>
      <c r="I158" s="344"/>
    </row>
    <row r="159" spans="2:9" ht="15.75" customHeight="1" x14ac:dyDescent="0.25">
      <c r="H159" s="343" t="s">
        <v>1038</v>
      </c>
      <c r="I159" s="345"/>
    </row>
    <row r="160" spans="2:9" ht="18.75" customHeight="1" x14ac:dyDescent="0.25">
      <c r="C160" s="346" t="s">
        <v>1039</v>
      </c>
      <c r="D160" s="347" t="e">
        <f>(I158/P143*50)+(D155/I159*50)</f>
        <v>#DIV/0!</v>
      </c>
    </row>
  </sheetData>
  <sheetProtection password="CAC4" sheet="1"/>
  <mergeCells count="60">
    <mergeCell ref="B142:D142"/>
    <mergeCell ref="G142:H142"/>
    <mergeCell ref="M142:O142"/>
    <mergeCell ref="P142:Q142"/>
    <mergeCell ref="B143:D143"/>
    <mergeCell ref="G143:H143"/>
    <mergeCell ref="M143:O143"/>
    <mergeCell ref="P143:Q143"/>
    <mergeCell ref="P140:Q140"/>
    <mergeCell ref="B141:D141"/>
    <mergeCell ref="G141:H141"/>
    <mergeCell ref="M141:O141"/>
    <mergeCell ref="P141:Q141"/>
    <mergeCell ref="B136:D136"/>
    <mergeCell ref="G136:H136"/>
    <mergeCell ref="B140:D140"/>
    <mergeCell ref="G140:H140"/>
    <mergeCell ref="M140:O140"/>
    <mergeCell ref="C113:J113"/>
    <mergeCell ref="C130:J130"/>
    <mergeCell ref="C132:J132"/>
    <mergeCell ref="B135:D135"/>
    <mergeCell ref="G135:H135"/>
    <mergeCell ref="C108:J108"/>
    <mergeCell ref="C109:J109"/>
    <mergeCell ref="C110:J110"/>
    <mergeCell ref="C111:J111"/>
    <mergeCell ref="C112:J112"/>
    <mergeCell ref="C96:J96"/>
    <mergeCell ref="C102:J102"/>
    <mergeCell ref="C103:J103"/>
    <mergeCell ref="C104:J104"/>
    <mergeCell ref="C105:J105"/>
    <mergeCell ref="B85:G85"/>
    <mergeCell ref="B87:G87"/>
    <mergeCell ref="B89:G89"/>
    <mergeCell ref="B94:J94"/>
    <mergeCell ref="C95:J95"/>
    <mergeCell ref="C78:E78"/>
    <mergeCell ref="L78:M78"/>
    <mergeCell ref="B80:G80"/>
    <mergeCell ref="B81:G81"/>
    <mergeCell ref="B83:G83"/>
    <mergeCell ref="B56:G56"/>
    <mergeCell ref="B74:G74"/>
    <mergeCell ref="H74:Q74"/>
    <mergeCell ref="G75:G77"/>
    <mergeCell ref="H75:K77"/>
    <mergeCell ref="L75:M75"/>
    <mergeCell ref="N75:P77"/>
    <mergeCell ref="L76:M76"/>
    <mergeCell ref="C77:E77"/>
    <mergeCell ref="L77:M77"/>
    <mergeCell ref="B8:G8"/>
    <mergeCell ref="H8:O8"/>
    <mergeCell ref="P8:Q8"/>
    <mergeCell ref="B20:G20"/>
    <mergeCell ref="B44:G44"/>
    <mergeCell ref="H44:O44"/>
    <mergeCell ref="P44:Q44"/>
  </mergeCells>
  <pageMargins left="0.7" right="0.7" top="0.78749999999999998" bottom="0.78749999999999998" header="0.511811023622047" footer="0.511811023622047"/>
  <pageSetup paperSize="9" orientation="portrait" horizontalDpi="300" verticalDpi="300"/>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F29"/>
  <sheetViews>
    <sheetView showGridLines="0" tabSelected="1" zoomScaleNormal="100" workbookViewId="0"/>
  </sheetViews>
  <sheetFormatPr baseColWidth="10" defaultColWidth="8.7109375" defaultRowHeight="15" x14ac:dyDescent="0.25"/>
  <cols>
    <col min="1" max="1" width="3.140625" style="35" customWidth="1"/>
    <col min="2" max="2" width="42" style="35" customWidth="1"/>
    <col min="3" max="3" width="22" style="35" customWidth="1"/>
    <col min="4" max="4" width="18" style="35" customWidth="1"/>
    <col min="5" max="5" width="3" style="35" customWidth="1"/>
    <col min="6" max="6" width="60" style="35" customWidth="1"/>
  </cols>
  <sheetData>
    <row r="2" spans="2:4" ht="17.25" customHeight="1" x14ac:dyDescent="0.25">
      <c r="B2" s="405" t="s">
        <v>1057</v>
      </c>
    </row>
    <row r="3" spans="2:4" ht="15" customHeight="1" x14ac:dyDescent="0.25">
      <c r="B3" s="406" t="s">
        <v>1058</v>
      </c>
    </row>
    <row r="5" spans="2:4" ht="15" customHeight="1" x14ac:dyDescent="0.25">
      <c r="B5" s="407" t="s">
        <v>1059</v>
      </c>
      <c r="C5" s="408"/>
    </row>
    <row r="7" spans="2:4" ht="15" customHeight="1" x14ac:dyDescent="0.25">
      <c r="B7" s="409" t="s">
        <v>1060</v>
      </c>
    </row>
    <row r="8" spans="2:4" ht="15" customHeight="1" x14ac:dyDescent="0.25">
      <c r="B8" s="410" t="s">
        <v>1061</v>
      </c>
      <c r="D8" s="411">
        <f>'Preisblatt UMG'!P112</f>
        <v>0</v>
      </c>
    </row>
    <row r="9" spans="2:4" ht="15" customHeight="1" x14ac:dyDescent="0.25">
      <c r="B9" s="410" t="s">
        <v>1062</v>
      </c>
      <c r="D9" s="411">
        <f>'Preisblatt UMR'!P143</f>
        <v>0</v>
      </c>
    </row>
    <row r="10" spans="2:4" ht="15" customHeight="1" x14ac:dyDescent="0.25">
      <c r="B10" s="407" t="s">
        <v>1063</v>
      </c>
      <c r="D10" s="412">
        <f>D8+D9</f>
        <v>0</v>
      </c>
    </row>
    <row r="12" spans="2:4" ht="15" customHeight="1" x14ac:dyDescent="0.25">
      <c r="B12" s="409" t="s">
        <v>1064</v>
      </c>
    </row>
    <row r="13" spans="2:4" ht="15" customHeight="1" x14ac:dyDescent="0.25">
      <c r="B13" s="410" t="s">
        <v>1065</v>
      </c>
      <c r="D13" s="413">
        <f>'Preisblatt UMG'!D124</f>
        <v>0</v>
      </c>
    </row>
    <row r="14" spans="2:4" ht="15" customHeight="1" x14ac:dyDescent="0.25">
      <c r="B14" s="410" t="s">
        <v>1066</v>
      </c>
      <c r="D14" s="413">
        <f>'Preisblatt UMR'!D155</f>
        <v>0</v>
      </c>
    </row>
    <row r="15" spans="2:4" ht="15" customHeight="1" x14ac:dyDescent="0.25">
      <c r="B15" s="407" t="s">
        <v>1067</v>
      </c>
      <c r="D15" s="414">
        <f>D13+D14</f>
        <v>0</v>
      </c>
    </row>
    <row r="17" spans="2:6" ht="15" customHeight="1" x14ac:dyDescent="0.25">
      <c r="B17" s="407" t="s">
        <v>1068</v>
      </c>
    </row>
    <row r="18" spans="2:6" ht="15" customHeight="1" x14ac:dyDescent="0.25">
      <c r="B18" s="410" t="s">
        <v>1069</v>
      </c>
      <c r="D18" s="415"/>
    </row>
    <row r="19" spans="2:6" ht="15" customHeight="1" x14ac:dyDescent="0.25">
      <c r="B19" s="410" t="s">
        <v>1070</v>
      </c>
      <c r="D19" s="416"/>
    </row>
    <row r="21" spans="2:6" ht="15" customHeight="1" x14ac:dyDescent="0.25">
      <c r="B21" s="410" t="s">
        <v>1034</v>
      </c>
      <c r="C21" s="417" t="s">
        <v>1071</v>
      </c>
      <c r="D21" s="417" t="s">
        <v>1072</v>
      </c>
    </row>
    <row r="23" spans="2:6" ht="17.25" customHeight="1" x14ac:dyDescent="0.25">
      <c r="B23" s="418" t="s">
        <v>1073</v>
      </c>
      <c r="D23" s="419" t="e">
        <f>(D18/D10*50)+(D15/D19*50)</f>
        <v>#DIV/0!</v>
      </c>
    </row>
    <row r="26" spans="2:6" ht="60" customHeight="1" x14ac:dyDescent="0.25">
      <c r="B26" s="473" t="s">
        <v>1074</v>
      </c>
      <c r="C26" s="473"/>
      <c r="D26" s="473"/>
      <c r="E26" s="473"/>
      <c r="F26" s="473"/>
    </row>
    <row r="27" spans="2:6" ht="15" customHeight="1" x14ac:dyDescent="0.25">
      <c r="B27" s="473"/>
      <c r="C27" s="473"/>
      <c r="D27" s="473"/>
      <c r="E27" s="473"/>
      <c r="F27" s="473"/>
    </row>
    <row r="28" spans="2:6" ht="15" customHeight="1" x14ac:dyDescent="0.25">
      <c r="B28" s="473"/>
      <c r="C28" s="473"/>
      <c r="D28" s="473"/>
      <c r="E28" s="473"/>
      <c r="F28" s="473"/>
    </row>
    <row r="29" spans="2:6" ht="15" customHeight="1" x14ac:dyDescent="0.25">
      <c r="B29" s="473"/>
      <c r="C29" s="473"/>
      <c r="D29" s="473"/>
      <c r="E29" s="473"/>
      <c r="F29" s="473"/>
    </row>
  </sheetData>
  <sheetProtection password="CAC4" sheet="1"/>
  <mergeCells count="1">
    <mergeCell ref="B26:F29"/>
  </mergeCells>
  <pageMargins left="0.75" right="0.75" top="1" bottom="1" header="0.511811023622047" footer="0.511811023622047"/>
  <pageSetup paperSize="9" orientation="landscape" horizontalDpi="300" verticalDpi="300"/>
  <legacy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1</vt:i4>
      </vt:variant>
    </vt:vector>
  </HeadingPairs>
  <TitlesOfParts>
    <vt:vector size="12" baseType="lpstr">
      <vt:lpstr>0. Allgemeine Infos</vt:lpstr>
      <vt:lpstr>1. Gerätespezifikationen LKx</vt:lpstr>
      <vt:lpstr>2. Softwarelösung</vt:lpstr>
      <vt:lpstr>3. Sicherheit</vt:lpstr>
      <vt:lpstr>4. Rollout und Service</vt:lpstr>
      <vt:lpstr>5. Umwelt</vt:lpstr>
      <vt:lpstr>6. Vertrag und Abrechnung</vt:lpstr>
      <vt:lpstr>7. Konzepte</vt:lpstr>
      <vt:lpstr>Preisblatt UMG</vt:lpstr>
      <vt:lpstr>Preisblatt UMR</vt:lpstr>
      <vt:lpstr>Gesamtwertung</vt:lpstr>
      <vt:lpstr>Gesamtwertung!Druckbereich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Müller, Konstantin</dc:creator>
  <dc:description/>
  <cp:lastModifiedBy>Gruel, Martin</cp:lastModifiedBy>
  <cp:revision>0</cp:revision>
  <dcterms:created xsi:type="dcterms:W3CDTF">2015-06-05T18:19:34Z</dcterms:created>
  <dcterms:modified xsi:type="dcterms:W3CDTF">2026-09-14T13:41:43Z</dcterms:modified>
  <dc:language>en-US</dc:language>
</cp:coreProperties>
</file>