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Materialwirtschaft\2_Verfahren VS ab 2022\#8184-701031-NetApp AFF A20 Systeme für SQL-Datenbank\2_Vergabeunterlagen\"/>
    </mc:Choice>
  </mc:AlternateContent>
  <xr:revisionPtr revIDLastSave="0" documentId="13_ncr:1_{198101A1-4185-4673-A07A-DFDF5916C288}" xr6:coauthVersionLast="47" xr6:coauthVersionMax="47" xr10:uidLastSave="{00000000-0000-0000-0000-000000000000}"/>
  <bookViews>
    <workbookView xWindow="22932" yWindow="-108" windowWidth="30936" windowHeight="16776" xr2:uid="{00000000-000D-0000-FFFF-FFFF00000000}"/>
  </bookViews>
  <sheets>
    <sheet name="Leistungsverzeichnis" sheetId="1" r:id="rId1"/>
    <sheet name="Bewertungsmatrix" sheetId="3"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3" l="1"/>
  <c r="H11" i="3"/>
  <c r="G11" i="3"/>
  <c r="F11" i="3"/>
  <c r="E13" i="3"/>
  <c r="D11" i="3"/>
  <c r="C11" i="3"/>
  <c r="E28" i="1"/>
  <c r="E27" i="1"/>
  <c r="H13" i="3" l="1"/>
  <c r="G13" i="3"/>
  <c r="F13" i="3"/>
  <c r="F14" i="3" s="1"/>
  <c r="D13" i="3"/>
  <c r="D14" i="3" s="1"/>
  <c r="C13" i="3"/>
  <c r="H14" i="3" l="1"/>
  <c r="G14" i="3"/>
  <c r="C14" i="3"/>
  <c r="C16" i="3" l="1"/>
</calcChain>
</file>

<file path=xl/sharedStrings.xml><?xml version="1.0" encoding="utf-8"?>
<sst xmlns="http://schemas.openxmlformats.org/spreadsheetml/2006/main" count="97" uniqueCount="68">
  <si>
    <t>Anforderung</t>
  </si>
  <si>
    <t>X</t>
  </si>
  <si>
    <t>Bieterangabe (bei Erfüllung mit X zu kennzeichnen        -&gt;DropDown)</t>
  </si>
  <si>
    <t>Angebotspreis netto</t>
  </si>
  <si>
    <t>zzgl. MwSt 19%</t>
  </si>
  <si>
    <t>Angebotspreis brutto</t>
  </si>
  <si>
    <t>&lt;-- Hier Gesamtpreis netto eintragen</t>
  </si>
  <si>
    <t>Ausschlusskriterium</t>
  </si>
  <si>
    <t>zusätzliche Informationen des Bieters</t>
  </si>
  <si>
    <t>Mindestanforderungen:</t>
  </si>
  <si>
    <t>Position</t>
  </si>
  <si>
    <t>Menge</t>
  </si>
  <si>
    <t>Stück</t>
  </si>
  <si>
    <t>Bezeichnung</t>
  </si>
  <si>
    <t>1.1</t>
  </si>
  <si>
    <t>1.2</t>
  </si>
  <si>
    <t>1.3</t>
  </si>
  <si>
    <t>1.4</t>
  </si>
  <si>
    <t>1.5</t>
  </si>
  <si>
    <t>2.1</t>
  </si>
  <si>
    <t>2.2</t>
  </si>
  <si>
    <t>2.3</t>
  </si>
  <si>
    <t>2.4</t>
  </si>
  <si>
    <t>2.5</t>
  </si>
  <si>
    <t>2.6</t>
  </si>
  <si>
    <t>3.1</t>
  </si>
  <si>
    <t>Lieferung der Komponenten an den Aufstellungsort</t>
  </si>
  <si>
    <t>Verkabelung der Komponenten</t>
  </si>
  <si>
    <t>Dokumentation der durchgeführten Arbeiten</t>
  </si>
  <si>
    <t>Kurzeinweisung zur Bedienung</t>
  </si>
  <si>
    <t>Dienstleistung</t>
  </si>
  <si>
    <t>Update bzw. Upgrade auf die aktuelleste vom Hersteller freigegebene Version</t>
  </si>
  <si>
    <t>psch.</t>
  </si>
  <si>
    <t>Allgemein</t>
  </si>
  <si>
    <t>Der AN muss für die angebotenen Lösungen gewährleisten können, dass diese vom Hersteller ab Angebotsabgabe für mindestens 10 Jahre Support und Wartung erhalten (keine End-of-Live Produkte).</t>
  </si>
  <si>
    <t>Entsorgen sämtlicher Verpackungsmaterialen</t>
  </si>
  <si>
    <t>Durchführung Abnahmetest</t>
  </si>
  <si>
    <t>Aufbau der Komponenten in den Räumlichkeiten der UMG am jeweiligen Standort</t>
  </si>
  <si>
    <t>2.7</t>
  </si>
  <si>
    <t>2.8</t>
  </si>
  <si>
    <t>2</t>
  </si>
  <si>
    <t>2.9</t>
  </si>
  <si>
    <t xml:space="preserve">Grundinstallation nach Kundenvorgabe </t>
  </si>
  <si>
    <t>Systeme</t>
  </si>
  <si>
    <t>je System</t>
  </si>
  <si>
    <t>NetApp AFF A20 HA System</t>
  </si>
  <si>
    <t>All-Flash-Speicherkapazität:
30,4 TB RAW-Kapazität je System aus 4 Drive Packs mit jeweils 2 x 3,8 TB NVMe4 SED.
Gesamte RAW-Kapazität beider Systeme: 60,8 TB.</t>
  </si>
  <si>
    <t>Netzwerkausstattung:
2 I/O-Module mit je 2 Ports 100 GbE sowie 2 I/O-Module mit je 4 Ports 10/25 GbE. 
Einschließlich 4x 100-GbE-SR-Optiken, 4 x OM4-MPO/MPO-Kabel (15 m) und 2 x 25-GbE-SFP28-Kupferkabel (0,5 m).</t>
  </si>
  <si>
    <t>NetApp ONTAP Software:
ONTAP Base Package für AFF A20, kapazitätsbezogen auf 30 TB, einschließlich Encryption
Bundle gemäß Angebotskonfiguration.</t>
  </si>
  <si>
    <t>HW und SW Support:
Hardware- und Software-Support mit einer Laufzeit von 36 Monaten je System, einschließlich
Ersatzteillieferung am nächsten Werktag. Serviceadresse: Fleischmannstraße 8, 17489
Greifswald.</t>
  </si>
  <si>
    <t>AFF A20 HA Plattform einschließlich redundanter 1600-W-Netzteile
4-Post-Rackschienen, interner Stromanschlusskabel und Data-at-Rest-Encryption-fähigem
Betriebssystem. Das System muss nachträglich SnapMirror-fähig sein.</t>
  </si>
  <si>
    <t>Bewertungsmatrix – reine Preisbewertung</t>
  </si>
  <si>
    <t>Legende:</t>
  </si>
  <si>
    <t>Eingabefeld</t>
  </si>
  <si>
    <t>Verfahrensart</t>
  </si>
  <si>
    <t>offenes Verfahren</t>
  </si>
  <si>
    <t>Ergebnisfeld</t>
  </si>
  <si>
    <t>Geschäftszeichen</t>
  </si>
  <si>
    <t>Bieter / Nr.</t>
  </si>
  <si>
    <t>Bietername</t>
  </si>
  <si>
    <t>Alle Ausschlusskriterien erfüllt?</t>
  </si>
  <si>
    <t>Ausschlussgrund / Hinweis</t>
  </si>
  <si>
    <t>Wertbarer Preis</t>
  </si>
  <si>
    <t>Rang</t>
  </si>
  <si>
    <t>Ergebnis</t>
  </si>
  <si>
    <t>Ermittlung des wirtschaftlichsten Angebots</t>
  </si>
  <si>
    <t>Wertungssystem: Zuschlagskriterium ist ausschließlich der niedrigste Angebotspreis. Voraussetzung für die Wertung ist die vollständige Erfüllung aller Ausschlusskriterien. Angebote mit „NEIN“ bei den Ausschlusskriterien werden automatisch nicht gerankt.</t>
  </si>
  <si>
    <t>#8184-701031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</si>
</sst>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font>
      <sz val="11"/>
      <color theme="1"/>
      <name val="Calibri"/>
      <family val="2"/>
      <scheme val="minor"/>
    </font>
    <font>
      <sz val="11"/>
      <color theme="1"/>
      <name val="Arial"/>
      <family val="2"/>
    </font>
    <font>
      <b/>
      <sz val="11"/>
      <color theme="0"/>
      <name val="Arial"/>
      <family val="2"/>
    </font>
    <font>
      <b/>
      <sz val="11"/>
      <color theme="1"/>
      <name val="Arial"/>
      <family val="2"/>
    </font>
    <font>
      <sz val="11"/>
      <color theme="0"/>
      <name val="Arial"/>
      <family val="2"/>
    </font>
    <font>
      <sz val="11"/>
      <name val="Arial"/>
      <family val="2"/>
    </font>
    <font>
      <sz val="11"/>
      <color rgb="FF000000"/>
      <name val="Calibri"/>
      <family val="2"/>
      <scheme val="minor"/>
    </font>
    <font>
      <sz val="11"/>
      <name val="Carlito"/>
    </font>
    <font>
      <b/>
      <sz val="14"/>
      <color rgb="FFFFFFFF"/>
      <name val="Calibri"/>
    </font>
    <font>
      <sz val="11"/>
      <name val="Calibri"/>
    </font>
    <font>
      <b/>
      <sz val="11"/>
      <name val="Calibri"/>
    </font>
    <font>
      <i/>
      <sz val="10"/>
      <name val="Calibri"/>
    </font>
    <font>
      <sz val="11"/>
      <name val="Calibri"/>
      <family val="2"/>
    </font>
  </fonts>
  <fills count="15">
    <fill>
      <patternFill patternType="none"/>
    </fill>
    <fill>
      <patternFill patternType="gray125"/>
    </fill>
    <fill>
      <patternFill patternType="solid">
        <fgColor theme="1"/>
        <bgColor theme="1"/>
      </patternFill>
    </fill>
    <fill>
      <patternFill patternType="solid">
        <fgColor theme="1"/>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2F2F2"/>
      </patternFill>
    </fill>
    <fill>
      <patternFill patternType="solid">
        <fgColor rgb="FF404040"/>
      </patternFill>
    </fill>
    <fill>
      <patternFill patternType="solid">
        <fgColor rgb="FFBFBFBF"/>
      </patternFill>
    </fill>
    <fill>
      <patternFill patternType="solid">
        <fgColor rgb="FFFFFF00"/>
      </patternFill>
    </fill>
    <fill>
      <patternFill patternType="solid">
        <fgColor rgb="FF92D050"/>
      </patternFill>
    </fill>
    <fill>
      <patternFill patternType="solid">
        <fgColor rgb="FFFFF2CC"/>
      </patternFill>
    </fill>
    <fill>
      <patternFill patternType="solid">
        <fgColor rgb="FFFFE699"/>
      </patternFill>
    </fill>
    <fill>
      <patternFill patternType="solid">
        <fgColor rgb="FFFFD966"/>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theme="1"/>
      </bottom>
      <diagonal/>
    </border>
    <border>
      <left style="thin">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s>
  <cellStyleXfs count="3">
    <xf numFmtId="0" fontId="0" fillId="0" borderId="0"/>
    <xf numFmtId="0" fontId="7" fillId="0" borderId="0"/>
    <xf numFmtId="0" fontId="7" fillId="0" borderId="0"/>
  </cellStyleXfs>
  <cellXfs count="86">
    <xf numFmtId="0" fontId="0" fillId="0" borderId="0" xfId="0"/>
    <xf numFmtId="0" fontId="2" fillId="2" borderId="2" xfId="0" applyFont="1" applyFill="1" applyBorder="1" applyAlignment="1" applyProtection="1">
      <alignment vertical="center"/>
    </xf>
    <xf numFmtId="0" fontId="2" fillId="2" borderId="0" xfId="0" applyFont="1" applyFill="1" applyBorder="1" applyAlignment="1" applyProtection="1">
      <alignment vertical="center"/>
    </xf>
    <xf numFmtId="0" fontId="1" fillId="0" borderId="0" xfId="0" applyFont="1" applyAlignment="1" applyProtection="1">
      <alignment vertical="center"/>
    </xf>
    <xf numFmtId="0" fontId="1" fillId="6" borderId="1" xfId="0" applyFont="1" applyFill="1" applyBorder="1" applyAlignment="1" applyProtection="1">
      <alignment horizontal="center" vertical="center"/>
    </xf>
    <xf numFmtId="0" fontId="1" fillId="0" borderId="3" xfId="0" applyFont="1" applyBorder="1" applyAlignment="1" applyProtection="1">
      <alignment vertical="center"/>
    </xf>
    <xf numFmtId="0" fontId="1" fillId="0" borderId="1" xfId="0" applyFont="1" applyBorder="1" applyAlignment="1" applyProtection="1">
      <alignment horizontal="center" vertical="center"/>
      <protection locked="0"/>
    </xf>
    <xf numFmtId="0" fontId="1" fillId="0" borderId="0" xfId="0" applyFont="1" applyBorder="1" applyAlignment="1" applyProtection="1">
      <alignment vertical="center"/>
    </xf>
    <xf numFmtId="0" fontId="4" fillId="3" borderId="0" xfId="0" applyFont="1" applyFill="1" applyAlignment="1" applyProtection="1">
      <alignment horizontal="right"/>
    </xf>
    <xf numFmtId="0" fontId="4" fillId="3" borderId="0" xfId="0" applyFont="1" applyFill="1" applyAlignment="1" applyProtection="1">
      <alignment horizontal="right" vertical="center"/>
    </xf>
    <xf numFmtId="164" fontId="1" fillId="4" borderId="1" xfId="0" applyNumberFormat="1" applyFont="1" applyFill="1" applyBorder="1" applyAlignment="1" applyProtection="1">
      <alignment horizontal="center" vertical="center"/>
      <protection locked="0"/>
    </xf>
    <xf numFmtId="0" fontId="4" fillId="3" borderId="0" xfId="0" applyFont="1" applyFill="1" applyAlignment="1" applyProtection="1">
      <alignment wrapText="1"/>
    </xf>
    <xf numFmtId="164" fontId="4" fillId="3" borderId="0" xfId="0" applyNumberFormat="1" applyFont="1" applyFill="1" applyAlignment="1" applyProtection="1">
      <alignment horizontal="center" vertical="center"/>
    </xf>
    <xf numFmtId="0" fontId="5" fillId="5" borderId="0" xfId="0" applyFont="1" applyFill="1" applyBorder="1" applyAlignment="1" applyProtection="1">
      <alignment horizontal="left" vertical="center"/>
    </xf>
    <xf numFmtId="0" fontId="1" fillId="0" borderId="0" xfId="0" applyFont="1" applyAlignment="1" applyProtection="1">
      <alignment horizontal="left" vertical="center"/>
    </xf>
    <xf numFmtId="49" fontId="1" fillId="0" borderId="2" xfId="0" applyNumberFormat="1" applyFont="1" applyBorder="1" applyAlignment="1" applyProtection="1">
      <alignment horizontal="center" vertical="center"/>
    </xf>
    <xf numFmtId="49" fontId="1" fillId="0" borderId="2" xfId="0" applyNumberFormat="1" applyFont="1" applyBorder="1" applyAlignment="1" applyProtection="1">
      <alignment horizontal="center"/>
    </xf>
    <xf numFmtId="49" fontId="1" fillId="0" borderId="4" xfId="0" applyNumberFormat="1" applyFont="1" applyBorder="1" applyAlignment="1" applyProtection="1">
      <alignment horizontal="center"/>
    </xf>
    <xf numFmtId="0" fontId="3" fillId="6" borderId="1" xfId="0" applyFont="1" applyFill="1" applyBorder="1" applyAlignment="1" applyProtection="1">
      <alignment vertical="center" wrapText="1"/>
    </xf>
    <xf numFmtId="0" fontId="1" fillId="0" borderId="0" xfId="0" applyFont="1" applyAlignment="1" applyProtection="1"/>
    <xf numFmtId="0" fontId="3" fillId="6" borderId="1" xfId="0" applyFont="1" applyFill="1" applyBorder="1" applyAlignment="1" applyProtection="1">
      <alignment vertical="center"/>
    </xf>
    <xf numFmtId="0" fontId="1" fillId="6" borderId="1" xfId="0" applyFont="1" applyFill="1" applyBorder="1" applyAlignment="1" applyProtection="1"/>
    <xf numFmtId="0" fontId="1" fillId="6" borderId="1" xfId="0" applyFont="1" applyFill="1" applyBorder="1" applyAlignment="1" applyProtection="1">
      <alignment vertical="center"/>
    </xf>
    <xf numFmtId="0" fontId="3" fillId="6" borderId="6" xfId="0" applyFont="1" applyFill="1" applyBorder="1" applyAlignment="1" applyProtection="1">
      <alignment horizontal="center" vertical="center"/>
    </xf>
    <xf numFmtId="0" fontId="3" fillId="6" borderId="5" xfId="0" applyFont="1" applyFill="1" applyBorder="1" applyAlignment="1" applyProtection="1">
      <alignment horizontal="center"/>
    </xf>
    <xf numFmtId="0" fontId="3" fillId="0" borderId="1" xfId="0" applyFont="1" applyBorder="1" applyAlignment="1" applyProtection="1">
      <alignment horizontal="center" vertical="center"/>
    </xf>
    <xf numFmtId="0" fontId="1" fillId="0" borderId="1" xfId="0" applyFont="1" applyBorder="1" applyAlignment="1" applyProtection="1">
      <alignment vertical="center"/>
      <protection locked="0"/>
    </xf>
    <xf numFmtId="0" fontId="1" fillId="0" borderId="1" xfId="0" applyFont="1" applyBorder="1" applyAlignment="1" applyProtection="1">
      <alignment vertical="center"/>
    </xf>
    <xf numFmtId="49" fontId="3" fillId="6" borderId="1" xfId="0" applyNumberFormat="1" applyFont="1" applyFill="1" applyBorder="1" applyAlignment="1" applyProtection="1">
      <alignment horizontal="center"/>
    </xf>
    <xf numFmtId="0" fontId="3" fillId="6" borderId="1" xfId="0" applyFont="1" applyFill="1" applyBorder="1" applyAlignment="1" applyProtection="1">
      <alignment horizontal="center" vertical="center"/>
    </xf>
    <xf numFmtId="0" fontId="1" fillId="3" borderId="0" xfId="0" applyFont="1" applyFill="1" applyAlignment="1" applyProtection="1"/>
    <xf numFmtId="0" fontId="4" fillId="3" borderId="0" xfId="0" applyFont="1" applyFill="1" applyAlignment="1" applyProtection="1"/>
    <xf numFmtId="0" fontId="1" fillId="5" borderId="0" xfId="0" applyFont="1" applyFill="1" applyAlignment="1" applyProtection="1"/>
    <xf numFmtId="0" fontId="1" fillId="0" borderId="1" xfId="0" applyFont="1" applyBorder="1" applyAlignment="1" applyProtection="1">
      <alignment horizontal="center" vertical="center"/>
    </xf>
    <xf numFmtId="0" fontId="3" fillId="0" borderId="7"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8" xfId="0" applyFont="1" applyFill="1" applyBorder="1" applyAlignment="1" applyProtection="1">
      <alignment vertical="center"/>
    </xf>
    <xf numFmtId="0" fontId="1" fillId="3" borderId="0" xfId="0" applyFont="1" applyFill="1" applyAlignment="1" applyProtection="1">
      <alignment wrapText="1"/>
    </xf>
    <xf numFmtId="49" fontId="1" fillId="0" borderId="0" xfId="0" applyNumberFormat="1" applyFont="1" applyBorder="1" applyAlignment="1" applyProtection="1">
      <alignment horizontal="center"/>
    </xf>
    <xf numFmtId="0" fontId="1" fillId="0" borderId="0" xfId="0" applyFont="1" applyBorder="1" applyAlignment="1" applyProtection="1">
      <alignment horizontal="center" vertical="center"/>
    </xf>
    <xf numFmtId="0" fontId="3" fillId="0" borderId="8" xfId="0" applyFont="1" applyBorder="1" applyAlignment="1" applyProtection="1">
      <alignment horizontal="center" vertical="center"/>
    </xf>
    <xf numFmtId="0" fontId="1" fillId="0" borderId="8" xfId="0" applyNumberFormat="1" applyFont="1" applyBorder="1" applyAlignment="1" applyProtection="1">
      <alignment horizontal="center" vertical="center"/>
    </xf>
    <xf numFmtId="0" fontId="1" fillId="0" borderId="10" xfId="0" applyFont="1" applyBorder="1" applyAlignment="1" applyProtection="1">
      <alignment vertical="center"/>
    </xf>
    <xf numFmtId="0" fontId="0" fillId="0" borderId="1" xfId="0" applyFont="1" applyBorder="1" applyProtection="1"/>
    <xf numFmtId="0" fontId="0" fillId="0" borderId="1" xfId="0" applyFont="1" applyBorder="1" applyAlignment="1" applyProtection="1">
      <alignment wrapText="1"/>
    </xf>
    <xf numFmtId="0" fontId="1" fillId="0" borderId="1" xfId="0" applyFont="1" applyBorder="1" applyAlignment="1" applyProtection="1">
      <alignment horizontal="center"/>
    </xf>
    <xf numFmtId="0" fontId="0" fillId="0" borderId="0" xfId="0" applyAlignment="1" applyProtection="1">
      <alignment wrapText="1"/>
    </xf>
    <xf numFmtId="0" fontId="0" fillId="0" borderId="0" xfId="0" applyProtection="1"/>
    <xf numFmtId="0" fontId="6" fillId="5" borderId="9" xfId="0" applyFont="1" applyFill="1" applyBorder="1" applyAlignment="1" applyProtection="1">
      <alignment horizontal="left" vertical="center" wrapText="1"/>
    </xf>
    <xf numFmtId="0" fontId="6" fillId="5" borderId="8" xfId="0" applyFont="1" applyFill="1" applyBorder="1" applyAlignment="1" applyProtection="1">
      <alignment horizontal="left" vertical="center" wrapText="1"/>
    </xf>
    <xf numFmtId="0" fontId="1" fillId="0" borderId="1" xfId="0" applyNumberFormat="1" applyFont="1" applyBorder="1" applyAlignment="1" applyProtection="1">
      <alignment horizontal="center" vertical="center"/>
      <protection locked="0"/>
    </xf>
    <xf numFmtId="0" fontId="1" fillId="0" borderId="10" xfId="0" applyNumberFormat="1" applyFont="1" applyBorder="1" applyAlignment="1" applyProtection="1">
      <alignment horizontal="center" vertical="center"/>
      <protection locked="0"/>
    </xf>
    <xf numFmtId="0" fontId="1" fillId="0" borderId="10" xfId="0" applyFont="1" applyBorder="1" applyAlignment="1" applyProtection="1">
      <alignment vertical="center"/>
      <protection locked="0"/>
    </xf>
    <xf numFmtId="0" fontId="8" fillId="8" borderId="0" xfId="2" applyFont="1" applyFill="1" applyAlignment="1">
      <alignment horizontal="center" vertical="center"/>
    </xf>
    <xf numFmtId="0" fontId="9" fillId="9" borderId="0" xfId="2" applyFont="1" applyFill="1"/>
    <xf numFmtId="0" fontId="10" fillId="10" borderId="0" xfId="2" applyFont="1" applyFill="1"/>
    <xf numFmtId="0" fontId="9" fillId="10" borderId="0" xfId="2" applyFont="1" applyFill="1"/>
    <xf numFmtId="0" fontId="10" fillId="10" borderId="0" xfId="2" applyFont="1" applyFill="1" applyAlignment="1">
      <alignment vertical="center" wrapText="1"/>
    </xf>
    <xf numFmtId="0" fontId="9" fillId="10" borderId="0" xfId="2" applyFont="1" applyFill="1" applyAlignment="1">
      <alignment vertical="center" wrapText="1"/>
    </xf>
    <xf numFmtId="0" fontId="9" fillId="11" borderId="0" xfId="2" applyFont="1" applyFill="1"/>
    <xf numFmtId="0" fontId="10" fillId="10" borderId="11" xfId="2" applyFont="1" applyFill="1" applyBorder="1" applyAlignment="1">
      <alignment vertical="center" wrapText="1"/>
    </xf>
    <xf numFmtId="0" fontId="10" fillId="10" borderId="12" xfId="2" applyFont="1" applyFill="1" applyBorder="1" applyAlignment="1">
      <alignment vertical="center" wrapText="1"/>
    </xf>
    <xf numFmtId="0" fontId="10" fillId="10" borderId="13" xfId="2" applyFont="1" applyFill="1" applyBorder="1" applyAlignment="1">
      <alignment horizontal="center" vertical="center"/>
    </xf>
    <xf numFmtId="0" fontId="10" fillId="12" borderId="14" xfId="2" applyFont="1" applyFill="1" applyBorder="1" applyAlignment="1">
      <alignment vertical="center" wrapText="1"/>
    </xf>
    <xf numFmtId="0" fontId="10" fillId="12" borderId="15" xfId="2" applyFont="1" applyFill="1" applyBorder="1" applyAlignment="1">
      <alignment vertical="center" wrapText="1"/>
    </xf>
    <xf numFmtId="0" fontId="10" fillId="13" borderId="11" xfId="2" applyFont="1" applyFill="1" applyBorder="1" applyAlignment="1">
      <alignment vertical="center" wrapText="1"/>
    </xf>
    <xf numFmtId="0" fontId="10" fillId="13" borderId="12" xfId="2" applyFont="1" applyFill="1" applyBorder="1" applyAlignment="1">
      <alignment vertical="center" wrapText="1"/>
    </xf>
    <xf numFmtId="0" fontId="10" fillId="13" borderId="17" xfId="2" applyFont="1" applyFill="1" applyBorder="1" applyAlignment="1">
      <alignment vertical="center" wrapText="1"/>
    </xf>
    <xf numFmtId="0" fontId="10" fillId="13" borderId="18" xfId="2" applyFont="1" applyFill="1" applyBorder="1" applyAlignment="1">
      <alignment vertical="center" wrapText="1"/>
    </xf>
    <xf numFmtId="0" fontId="10" fillId="14" borderId="20" xfId="2" applyFont="1" applyFill="1" applyBorder="1" applyAlignment="1">
      <alignment vertical="center" wrapText="1"/>
    </xf>
    <xf numFmtId="0" fontId="10" fillId="14" borderId="21" xfId="2" applyFont="1" applyFill="1" applyBorder="1" applyAlignment="1">
      <alignment vertical="center" wrapText="1"/>
    </xf>
    <xf numFmtId="164" fontId="9" fillId="11" borderId="22" xfId="2" applyNumberFormat="1" applyFont="1" applyFill="1" applyBorder="1" applyAlignment="1">
      <alignment horizontal="center" vertical="center" wrapText="1"/>
    </xf>
    <xf numFmtId="0" fontId="10" fillId="10" borderId="14" xfId="2" applyFont="1" applyFill="1" applyBorder="1" applyAlignment="1">
      <alignment vertical="center" wrapText="1"/>
    </xf>
    <xf numFmtId="0" fontId="10" fillId="10" borderId="15" xfId="2" applyFont="1" applyFill="1" applyBorder="1" applyAlignment="1">
      <alignment vertical="center" wrapText="1"/>
    </xf>
    <xf numFmtId="0" fontId="9" fillId="9" borderId="16" xfId="2" applyFont="1" applyFill="1" applyBorder="1" applyAlignment="1">
      <alignment horizontal="center"/>
    </xf>
    <xf numFmtId="0" fontId="10" fillId="14" borderId="17" xfId="2" applyFont="1" applyFill="1" applyBorder="1" applyAlignment="1">
      <alignment vertical="center" wrapText="1"/>
    </xf>
    <xf numFmtId="0" fontId="10" fillId="14" borderId="18" xfId="2" applyFont="1" applyFill="1" applyBorder="1" applyAlignment="1">
      <alignment vertical="center" wrapText="1"/>
    </xf>
    <xf numFmtId="0" fontId="10" fillId="11" borderId="19" xfId="2" applyFont="1" applyFill="1" applyBorder="1" applyAlignment="1">
      <alignment horizontal="center" vertical="center" wrapText="1"/>
    </xf>
    <xf numFmtId="0" fontId="10" fillId="11" borderId="22" xfId="2" applyFont="1" applyFill="1" applyBorder="1" applyAlignment="1">
      <alignment horizontal="center" vertical="center" wrapText="1"/>
    </xf>
    <xf numFmtId="0" fontId="10" fillId="10" borderId="0" xfId="2" applyFont="1" applyFill="1" applyAlignment="1">
      <alignment vertical="center" wrapText="1"/>
    </xf>
    <xf numFmtId="0" fontId="9" fillId="11" borderId="0" xfId="2" applyFont="1" applyFill="1" applyAlignment="1">
      <alignment horizontal="center" vertical="center" wrapText="1"/>
    </xf>
    <xf numFmtId="0" fontId="11" fillId="7" borderId="0" xfId="2" applyFont="1" applyFill="1" applyAlignment="1">
      <alignment vertical="top" wrapText="1"/>
    </xf>
    <xf numFmtId="0" fontId="9" fillId="12" borderId="16" xfId="2" applyFont="1" applyFill="1" applyBorder="1" applyAlignment="1" applyProtection="1">
      <alignment horizontal="center" vertical="center" wrapText="1"/>
      <protection locked="0"/>
    </xf>
    <xf numFmtId="0" fontId="10" fillId="13" borderId="13" xfId="2" applyFont="1" applyFill="1" applyBorder="1" applyAlignment="1" applyProtection="1">
      <alignment horizontal="center" vertical="center" wrapText="1"/>
      <protection locked="0"/>
    </xf>
    <xf numFmtId="164" fontId="9" fillId="13" borderId="19" xfId="2" applyNumberFormat="1" applyFont="1" applyFill="1" applyBorder="1" applyAlignment="1" applyProtection="1">
      <alignment horizontal="center" vertical="center" wrapText="1"/>
      <protection locked="0"/>
    </xf>
    <xf numFmtId="0" fontId="12" fillId="12" borderId="16" xfId="2" applyFont="1" applyFill="1" applyBorder="1" applyAlignment="1" applyProtection="1">
      <alignment horizontal="center" vertical="center" wrapText="1"/>
      <protection locked="0"/>
    </xf>
  </cellXfs>
  <cellStyles count="3">
    <cellStyle name="Normal" xfId="2" xr:uid="{EE71FE0E-DBFC-4A04-8F19-B99DF41556CC}"/>
    <cellStyle name="Standard" xfId="0" builtinId="0"/>
    <cellStyle name="Standard 2" xfId="1" xr:uid="{EE833B99-EAD7-4654-9EAC-EB9139EC047E}"/>
  </cellStyles>
  <dxfs count="14">
    <dxf>
      <font>
        <strike val="0"/>
        <outline val="0"/>
        <shadow val="0"/>
        <u val="none"/>
        <vertAlign val="baseline"/>
        <sz val="1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font>
      <fill>
        <patternFill>
          <bgColor rgb="FFE6B8AF"/>
        </patternFill>
      </fill>
    </dxf>
    <dxf>
      <font>
        <b/>
        <color rgb="FFFFFFFF"/>
      </font>
      <fill>
        <patternFill>
          <bgColor rgb="FF6AA84F"/>
        </patternFill>
      </fill>
    </dxf>
    <dxf>
      <font>
        <b/>
      </font>
      <fill>
        <patternFill>
          <bgColor rgb="FFD9EAD3"/>
        </patternFill>
      </fill>
    </dxf>
    <dxf>
      <font>
        <b/>
      </font>
      <fill>
        <patternFill>
          <bgColor rgb="FFF4CCCC"/>
        </patternFill>
      </fill>
    </dxf>
    <dxf>
      <font>
        <b/>
      </font>
      <fill>
        <patternFill>
          <bgColor rgb="FFE6B8AF"/>
        </patternFill>
      </fill>
    </dxf>
    <dxf>
      <font>
        <b/>
        <color rgb="FFFFFFFF"/>
      </font>
      <fill>
        <patternFill>
          <bgColor rgb="FF6AA84F"/>
        </patternFill>
      </fill>
    </dxf>
    <dxf>
      <font>
        <b/>
      </font>
      <fill>
        <patternFill>
          <bgColor rgb="FFD9EAD3"/>
        </patternFill>
      </fill>
    </dxf>
    <dxf>
      <font>
        <b/>
      </font>
      <fill>
        <patternFill>
          <bgColor rgb="FFF4CCCC"/>
        </patternFill>
      </fill>
    </dxf>
    <dxf>
      <font>
        <strike val="0"/>
        <outline val="0"/>
        <shadow val="0"/>
        <u val="none"/>
        <vertAlign val="baseline"/>
        <sz val="11"/>
        <name val="Arial"/>
        <scheme val="none"/>
      </font>
      <alignment textRotation="0" wrapText="0" indent="0" justifyLastLine="0" shrinkToFit="0" readingOrder="0"/>
      <protection locked="1" hidden="0"/>
    </dxf>
    <dxf>
      <font>
        <strike val="0"/>
        <outline val="0"/>
        <shadow val="0"/>
        <u val="none"/>
        <vertAlign val="baseline"/>
        <sz val="11"/>
        <name val="Arial"/>
        <scheme val="none"/>
      </font>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21771</xdr:colOff>
      <xdr:row>0</xdr:row>
      <xdr:rowOff>19050</xdr:rowOff>
    </xdr:from>
    <xdr:to>
      <xdr:col>7</xdr:col>
      <xdr:colOff>12700</xdr:colOff>
      <xdr:row>0</xdr:row>
      <xdr:rowOff>1469571</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1771" y="19050"/>
          <a:ext cx="16673286" cy="1450521"/>
        </a:xfrm>
        <a:prstGeom prst="rect">
          <a:avLst/>
        </a:prstGeom>
        <a:solidFill>
          <a:schemeClr val="lt1"/>
        </a:solidFill>
        <a:ln w="9525" cmpd="sng">
          <a:solidFill>
            <a:schemeClr val="lt1">
              <a:shade val="50000"/>
              <a:alpha val="97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de-DE" sz="1400" b="1" i="0" u="none" strike="noStrike" baseline="0">
              <a:solidFill>
                <a:schemeClr val="dk1"/>
              </a:solidFill>
              <a:latin typeface="Arial" panose="020B0604020202020204" pitchFamily="34" charset="0"/>
              <a:ea typeface="+mn-ea"/>
              <a:cs typeface="Arial" panose="020B0604020202020204" pitchFamily="34" charset="0"/>
            </a:rPr>
            <a:t>Leistungsverzeichnis zur Beschaffung von Zwei NetApp AFF A20 Systeme für SQL-Datenbanken für eine Hyperconvergente Umgebung auf Basis Cisco Flexpod </a:t>
          </a:r>
        </a:p>
        <a:p>
          <a:pPr marL="0" marR="0" lvl="0" indent="0" defTabSz="914400" rtl="0" eaLnBrk="1" fontAlgn="auto" latinLnBrk="0" hangingPunct="1">
            <a:lnSpc>
              <a:spcPct val="100000"/>
            </a:lnSpc>
            <a:spcBef>
              <a:spcPts val="0"/>
            </a:spcBef>
            <a:spcAft>
              <a:spcPts val="0"/>
            </a:spcAft>
            <a:buClrTx/>
            <a:buSzTx/>
            <a:buFontTx/>
            <a:buNone/>
            <a:tabLst/>
            <a:defRPr/>
          </a:pPr>
          <a:endParaRPr lang="de-DE" sz="1100" b="0" i="0" u="none" strike="noStrike" baseline="0">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de-DE" sz="1200" b="0" i="0" u="none" strike="noStrike" baseline="0">
              <a:solidFill>
                <a:schemeClr val="dk1"/>
              </a:solidFill>
              <a:latin typeface="Arial" panose="020B0604020202020204" pitchFamily="34" charset="0"/>
              <a:ea typeface="+mn-ea"/>
              <a:cs typeface="Arial" panose="020B0604020202020204" pitchFamily="34" charset="0"/>
            </a:rPr>
            <a:t>Der Auftraggeber (kurz AG) plant die Erweiterung seiner zentralen Rechenzentrumsstrukturen um die Anforderungen an IT Systeme durch die Wachsenden Anforderungen an IT zu decken.</a:t>
          </a:r>
        </a:p>
        <a:p>
          <a:pPr marL="0" marR="0" lvl="0" indent="0" defTabSz="914400" rtl="0" eaLnBrk="1" fontAlgn="auto" latinLnBrk="0" hangingPunct="1">
            <a:lnSpc>
              <a:spcPct val="100000"/>
            </a:lnSpc>
            <a:spcBef>
              <a:spcPts val="0"/>
            </a:spcBef>
            <a:spcAft>
              <a:spcPts val="0"/>
            </a:spcAft>
            <a:buClrTx/>
            <a:buSzTx/>
            <a:buFontTx/>
            <a:buNone/>
            <a:tabLst/>
            <a:defRPr/>
          </a:pPr>
          <a:r>
            <a:rPr lang="de-DE" sz="1200" b="0" i="0" u="none" strike="noStrike" baseline="0">
              <a:solidFill>
                <a:schemeClr val="dk1"/>
              </a:solidFill>
              <a:latin typeface="Arial" panose="020B0604020202020204" pitchFamily="34" charset="0"/>
              <a:ea typeface="+mn-ea"/>
              <a:cs typeface="Arial" panose="020B0604020202020204" pitchFamily="34" charset="0"/>
            </a:rPr>
            <a:t>Der AG hat bereits eine vollständige Rechenzentrumarchitektur auf Basis Cisco Flexpod mit Netapp Storage aufgebaut und sieht daher vor diese um weitere Netapp Storages zu erweitern. Die derzeit eingesetzte Lösung ermöglicht einen hohen Grad der Standardisierung um Kosten durch zusätzliche Lagerhaltung, Schulungen oder Dienstleistungen zu minimieren. Aufgrund vorangeganger Beschaffungen (&lt; 2 Jahr) beabsichtigt der AG nicht den Erwerb einer von diesem Standard abweichenden Lösung.</a:t>
          </a:r>
        </a:p>
        <a:p>
          <a:pPr marL="0" marR="0" lvl="0" indent="0" defTabSz="914400" rtl="0" eaLnBrk="1" fontAlgn="auto" latinLnBrk="0" hangingPunct="1">
            <a:lnSpc>
              <a:spcPct val="100000"/>
            </a:lnSpc>
            <a:spcBef>
              <a:spcPts val="0"/>
            </a:spcBef>
            <a:spcAft>
              <a:spcPts val="0"/>
            </a:spcAft>
            <a:buClrTx/>
            <a:buSzTx/>
            <a:buFontTx/>
            <a:buNone/>
            <a:tabLst/>
            <a:defRPr/>
          </a:pPr>
          <a:r>
            <a:rPr lang="de-DE" sz="1100" b="0" i="0" u="none" strike="noStrike" baseline="0">
              <a:solidFill>
                <a:schemeClr val="dk1"/>
              </a:solidFill>
              <a:latin typeface="Arial" panose="020B0604020202020204" pitchFamily="34" charset="0"/>
              <a:ea typeface="+mn-ea"/>
              <a:cs typeface="Arial" panose="020B0604020202020204" pitchFamily="34" charset="0"/>
            </a:rPr>
            <a:t>Wertung: 100 % Preis unter Erfüllung der Ausschlusskriterien.</a:t>
          </a:r>
        </a:p>
        <a:p>
          <a:pPr rtl="0"/>
          <a:endParaRPr lang="de-DE" sz="1100" b="0" i="0" u="none" strike="noStrike" baseline="0">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de-DE" sz="1100" b="0" i="0" u="none" strike="noStrike" baseline="0">
            <a:solidFill>
              <a:schemeClr val="dk1"/>
            </a:solidFill>
            <a:latin typeface="+mn-lt"/>
            <a:ea typeface="+mn-ea"/>
            <a:cs typeface="+mn-cs"/>
          </a:endParaRPr>
        </a:p>
        <a:p>
          <a:endParaRPr lang="de-DE" sz="1200">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D3:G20" totalsRowShown="0" headerRowDxfId="13" dataDxfId="12">
  <autoFilter ref="D3:G20" xr:uid="{00000000-0009-0000-0100-000001000000}"/>
  <tableColumns count="4">
    <tableColumn id="1" xr3:uid="{00000000-0010-0000-0000-000001000000}" name="Anforderung" dataDxfId="3"/>
    <tableColumn id="5" xr3:uid="{00000000-0010-0000-0000-000005000000}" name="Ausschlusskriterium" dataDxfId="2"/>
    <tableColumn id="3" xr3:uid="{00000000-0010-0000-0000-000003000000}" name="Bieterangabe (bei Erfüllung mit X zu kennzeichnen        -&gt;DropDown)" dataDxfId="1"/>
    <tableColumn id="4" xr3:uid="{00000000-0010-0000-0000-000004000000}" name="zusätzliche Informationen des Bieters"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L49"/>
  <sheetViews>
    <sheetView tabSelected="1" zoomScale="70" zoomScaleNormal="70" workbookViewId="0">
      <selection activeCell="H9" sqref="H9"/>
    </sheetView>
  </sheetViews>
  <sheetFormatPr baseColWidth="10" defaultColWidth="11.5546875" defaultRowHeight="13.8"/>
  <cols>
    <col min="1" max="1" width="11.5546875" style="19"/>
    <col min="2" max="2" width="14.44140625" style="19" bestFit="1" customWidth="1"/>
    <col min="3" max="3" width="20.5546875" style="19" bestFit="1" customWidth="1"/>
    <col min="4" max="4" width="96" style="19" customWidth="1"/>
    <col min="5" max="5" width="25.88671875" style="19" customWidth="1"/>
    <col min="6" max="6" width="20.33203125" style="19" customWidth="1"/>
    <col min="7" max="7" width="61.44140625" style="19" customWidth="1"/>
    <col min="8" max="8" width="65.44140625" style="19" customWidth="1"/>
    <col min="9" max="10" width="11.5546875" style="19"/>
    <col min="11" max="11" width="63.44140625" style="19" customWidth="1"/>
    <col min="12" max="16384" width="11.5546875" style="19"/>
  </cols>
  <sheetData>
    <row r="1" spans="1:12" ht="117" customHeight="1"/>
    <row r="2" spans="1:12" ht="19.95" customHeight="1"/>
    <row r="3" spans="1:12">
      <c r="A3" s="1" t="s">
        <v>10</v>
      </c>
      <c r="B3" s="1" t="s">
        <v>11</v>
      </c>
      <c r="C3" s="2"/>
      <c r="D3" s="3" t="s">
        <v>0</v>
      </c>
      <c r="E3" s="3" t="s">
        <v>7</v>
      </c>
      <c r="F3" s="3" t="s">
        <v>2</v>
      </c>
      <c r="G3" s="3" t="s">
        <v>8</v>
      </c>
    </row>
    <row r="4" spans="1:12">
      <c r="A4" s="20"/>
      <c r="B4" s="20" t="s">
        <v>12</v>
      </c>
      <c r="C4" s="20" t="s">
        <v>13</v>
      </c>
      <c r="D4" s="20" t="s">
        <v>9</v>
      </c>
      <c r="E4" s="21"/>
      <c r="F4" s="4"/>
      <c r="G4" s="22"/>
    </row>
    <row r="5" spans="1:12">
      <c r="A5" s="23">
        <v>1</v>
      </c>
      <c r="B5" s="24">
        <v>2</v>
      </c>
      <c r="C5" s="20" t="s">
        <v>43</v>
      </c>
      <c r="D5" s="20" t="s">
        <v>45</v>
      </c>
      <c r="E5" s="21"/>
      <c r="F5" s="4"/>
      <c r="G5" s="22"/>
    </row>
    <row r="6" spans="1:12" ht="43.2">
      <c r="A6" s="15" t="s">
        <v>14</v>
      </c>
      <c r="B6" s="45"/>
      <c r="C6" s="5" t="s">
        <v>44</v>
      </c>
      <c r="D6" s="46" t="s">
        <v>50</v>
      </c>
      <c r="E6" s="25" t="s">
        <v>1</v>
      </c>
      <c r="F6" s="6"/>
      <c r="G6" s="26"/>
      <c r="I6" s="47"/>
      <c r="J6" s="47"/>
    </row>
    <row r="7" spans="1:12" ht="43.2">
      <c r="A7" s="16" t="s">
        <v>15</v>
      </c>
      <c r="B7" s="45"/>
      <c r="C7" s="5" t="s">
        <v>44</v>
      </c>
      <c r="D7" s="46" t="s">
        <v>46</v>
      </c>
      <c r="E7" s="25" t="s">
        <v>1</v>
      </c>
      <c r="F7" s="6"/>
      <c r="G7" s="26"/>
      <c r="I7" s="47"/>
      <c r="J7" s="47"/>
    </row>
    <row r="8" spans="1:12" ht="43.2">
      <c r="A8" s="16" t="s">
        <v>16</v>
      </c>
      <c r="B8" s="45"/>
      <c r="C8" s="5" t="s">
        <v>44</v>
      </c>
      <c r="D8" s="46" t="s">
        <v>47</v>
      </c>
      <c r="E8" s="25" t="s">
        <v>1</v>
      </c>
      <c r="F8" s="6"/>
      <c r="G8" s="26"/>
      <c r="J8" s="47"/>
    </row>
    <row r="9" spans="1:12" ht="43.2">
      <c r="A9" s="15" t="s">
        <v>17</v>
      </c>
      <c r="B9" s="45"/>
      <c r="C9" s="5" t="s">
        <v>44</v>
      </c>
      <c r="D9" s="46" t="s">
        <v>48</v>
      </c>
      <c r="E9" s="25" t="s">
        <v>1</v>
      </c>
      <c r="F9" s="6"/>
      <c r="G9" s="26"/>
      <c r="J9" s="47"/>
    </row>
    <row r="10" spans="1:12" ht="57.6">
      <c r="A10" s="16" t="s">
        <v>18</v>
      </c>
      <c r="B10" s="45"/>
      <c r="C10" s="5" t="s">
        <v>44</v>
      </c>
      <c r="D10" s="46" t="s">
        <v>49</v>
      </c>
      <c r="E10" s="25" t="s">
        <v>1</v>
      </c>
      <c r="F10" s="6"/>
      <c r="G10" s="26"/>
      <c r="I10" s="47"/>
      <c r="J10" s="47"/>
    </row>
    <row r="11" spans="1:12" ht="14.4">
      <c r="A11" s="28" t="s">
        <v>40</v>
      </c>
      <c r="B11" s="29" t="s">
        <v>32</v>
      </c>
      <c r="C11" s="18" t="s">
        <v>30</v>
      </c>
      <c r="D11" s="20"/>
      <c r="E11" s="20"/>
      <c r="F11" s="20"/>
      <c r="G11" s="20"/>
      <c r="I11" s="47"/>
      <c r="J11" s="47"/>
      <c r="K11" s="47"/>
      <c r="L11" s="47"/>
    </row>
    <row r="12" spans="1:12" ht="14.4">
      <c r="A12" s="17" t="s">
        <v>19</v>
      </c>
      <c r="B12" s="33" t="s">
        <v>32</v>
      </c>
      <c r="C12" s="5"/>
      <c r="D12" s="43" t="s">
        <v>26</v>
      </c>
      <c r="E12" s="25" t="s">
        <v>1</v>
      </c>
      <c r="F12" s="6"/>
      <c r="G12" s="26"/>
      <c r="J12" s="47"/>
      <c r="K12" s="47"/>
      <c r="L12" s="47"/>
    </row>
    <row r="13" spans="1:12" ht="14.4">
      <c r="A13" s="17" t="s">
        <v>20</v>
      </c>
      <c r="B13" s="33" t="s">
        <v>32</v>
      </c>
      <c r="C13" s="5"/>
      <c r="D13" s="43" t="s">
        <v>37</v>
      </c>
      <c r="E13" s="25" t="s">
        <v>1</v>
      </c>
      <c r="F13" s="6"/>
      <c r="G13" s="26"/>
      <c r="J13" s="47"/>
      <c r="K13" s="47"/>
      <c r="L13" s="47"/>
    </row>
    <row r="14" spans="1:12" ht="14.4">
      <c r="A14" s="17" t="s">
        <v>21</v>
      </c>
      <c r="B14" s="33" t="s">
        <v>32</v>
      </c>
      <c r="C14" s="5"/>
      <c r="D14" s="43" t="s">
        <v>27</v>
      </c>
      <c r="E14" s="25" t="s">
        <v>1</v>
      </c>
      <c r="F14" s="6"/>
      <c r="G14" s="26"/>
      <c r="J14" s="47"/>
      <c r="K14" s="47"/>
      <c r="L14" s="47"/>
    </row>
    <row r="15" spans="1:12" ht="14.4">
      <c r="A15" s="17" t="s">
        <v>22</v>
      </c>
      <c r="B15" s="33" t="s">
        <v>32</v>
      </c>
      <c r="C15" s="5"/>
      <c r="D15" s="44" t="s">
        <v>42</v>
      </c>
      <c r="E15" s="25" t="s">
        <v>1</v>
      </c>
      <c r="F15" s="6"/>
      <c r="G15" s="26"/>
      <c r="J15" s="47"/>
      <c r="K15" s="47"/>
      <c r="L15" s="47"/>
    </row>
    <row r="16" spans="1:12" ht="14.4">
      <c r="A16" s="17" t="s">
        <v>23</v>
      </c>
      <c r="B16" s="33" t="s">
        <v>32</v>
      </c>
      <c r="C16" s="7"/>
      <c r="D16" s="43" t="s">
        <v>31</v>
      </c>
      <c r="E16" s="25" t="s">
        <v>1</v>
      </c>
      <c r="F16" s="6"/>
      <c r="G16" s="26"/>
      <c r="J16" s="47"/>
      <c r="K16" s="47"/>
      <c r="L16" s="47"/>
    </row>
    <row r="17" spans="1:7" ht="14.4">
      <c r="A17" s="17" t="s">
        <v>24</v>
      </c>
      <c r="B17" s="33" t="s">
        <v>32</v>
      </c>
      <c r="C17" s="27"/>
      <c r="D17" s="43" t="s">
        <v>35</v>
      </c>
      <c r="E17" s="25" t="s">
        <v>1</v>
      </c>
      <c r="F17" s="6"/>
      <c r="G17" s="26"/>
    </row>
    <row r="18" spans="1:7" ht="14.4">
      <c r="A18" s="17" t="s">
        <v>38</v>
      </c>
      <c r="B18" s="33" t="s">
        <v>32</v>
      </c>
      <c r="C18" s="27"/>
      <c r="D18" s="43" t="s">
        <v>28</v>
      </c>
      <c r="E18" s="25" t="s">
        <v>1</v>
      </c>
      <c r="F18" s="50"/>
      <c r="G18" s="26"/>
    </row>
    <row r="19" spans="1:7" ht="14.4">
      <c r="A19" s="17" t="s">
        <v>39</v>
      </c>
      <c r="B19" s="33" t="s">
        <v>32</v>
      </c>
      <c r="C19" s="27"/>
      <c r="D19" s="43" t="s">
        <v>29</v>
      </c>
      <c r="E19" s="25" t="s">
        <v>1</v>
      </c>
      <c r="F19" s="50"/>
      <c r="G19" s="26"/>
    </row>
    <row r="20" spans="1:7">
      <c r="A20" s="17" t="s">
        <v>41</v>
      </c>
      <c r="B20" s="33" t="s">
        <v>32</v>
      </c>
      <c r="C20" s="27"/>
      <c r="D20" s="42" t="s">
        <v>36</v>
      </c>
      <c r="E20" s="25" t="s">
        <v>1</v>
      </c>
      <c r="F20" s="51"/>
      <c r="G20" s="52"/>
    </row>
    <row r="21" spans="1:7">
      <c r="A21" s="29">
        <v>3</v>
      </c>
      <c r="B21" s="29"/>
      <c r="C21" s="29" t="s">
        <v>33</v>
      </c>
      <c r="D21" s="20"/>
      <c r="E21" s="20"/>
      <c r="F21" s="20"/>
      <c r="G21" s="20"/>
    </row>
    <row r="22" spans="1:7" ht="28.8">
      <c r="A22" s="17" t="s">
        <v>25</v>
      </c>
      <c r="B22" s="33" t="s">
        <v>32</v>
      </c>
      <c r="C22" s="27"/>
      <c r="D22" s="48" t="s">
        <v>34</v>
      </c>
      <c r="E22" s="25" t="s">
        <v>1</v>
      </c>
      <c r="F22" s="50"/>
      <c r="G22" s="26"/>
    </row>
    <row r="23" spans="1:7" ht="14.4">
      <c r="A23" s="38"/>
      <c r="B23" s="39"/>
      <c r="C23" s="7"/>
      <c r="D23" s="49"/>
      <c r="E23" s="40"/>
      <c r="F23" s="41"/>
      <c r="G23" s="7"/>
    </row>
    <row r="24" spans="1:7">
      <c r="A24" s="34"/>
      <c r="B24" s="35"/>
      <c r="C24" s="35"/>
      <c r="D24" s="36"/>
      <c r="E24" s="36"/>
      <c r="F24" s="36"/>
      <c r="G24" s="35"/>
    </row>
    <row r="25" spans="1:7">
      <c r="D25" s="8"/>
      <c r="E25" s="30"/>
      <c r="F25" s="37"/>
    </row>
    <row r="26" spans="1:7" ht="27.6">
      <c r="D26" s="9" t="s">
        <v>3</v>
      </c>
      <c r="E26" s="10"/>
      <c r="F26" s="11" t="s">
        <v>6</v>
      </c>
    </row>
    <row r="27" spans="1:7">
      <c r="D27" s="9" t="s">
        <v>4</v>
      </c>
      <c r="E27" s="12">
        <f>E26*1.19-E26</f>
        <v>0</v>
      </c>
      <c r="F27" s="31"/>
    </row>
    <row r="28" spans="1:7">
      <c r="D28" s="9" t="s">
        <v>5</v>
      </c>
      <c r="E28" s="12">
        <f>E26*1.19</f>
        <v>0</v>
      </c>
      <c r="F28" s="31"/>
    </row>
    <row r="29" spans="1:7">
      <c r="D29" s="32"/>
      <c r="E29" s="32"/>
      <c r="F29" s="32"/>
    </row>
    <row r="30" spans="1:7">
      <c r="D30" s="32"/>
      <c r="E30" s="32"/>
      <c r="F30" s="32"/>
    </row>
    <row r="31" spans="1:7">
      <c r="D31" s="13"/>
      <c r="E31" s="32"/>
      <c r="F31" s="32"/>
    </row>
    <row r="32" spans="1:7">
      <c r="D32" s="14"/>
    </row>
    <row r="33" s="19" customFormat="1" ht="27.9" customHeight="1"/>
    <row r="34" s="19" customFormat="1" ht="31.5" customHeight="1"/>
    <row r="48" s="19" customFormat="1" ht="36" customHeight="1"/>
    <row r="49" s="19" customFormat="1" ht="23.1" customHeight="1"/>
  </sheetData>
  <sheetProtection algorithmName="SHA-512" hashValue="ZGZxW6J2ZROMhoOWccEPdA7LOKcsrnjouSBqeT5l6+NQ+jvmbxYP87wF7jtQDOcpWYiQeYfFZBLp+aX27V/KZQ==" saltValue="Trlt+zGTTwB1BifL7iHjJg==" spinCount="100000" sheet="1" objects="1"/>
  <dataValidations count="2">
    <dataValidation type="list" allowBlank="1" showInputMessage="1" showErrorMessage="1" sqref="F23 F4:F5" xr:uid="{00000000-0002-0000-0000-000000000000}">
      <formula1>$I$6</formula1>
    </dataValidation>
    <dataValidation type="list" allowBlank="1" showInputMessage="1" showErrorMessage="1" sqref="F6:F10 F12:F20 F22" xr:uid="{5EA356C7-6131-43A2-8787-F012C0807644}">
      <formula1>"X"</formula1>
    </dataValidation>
  </dataValidations>
  <pageMargins left="0.7" right="0.7" top="0.78740157499999996" bottom="0.78740157499999996" header="0.3" footer="0.3"/>
  <pageSetup paperSize="9" scale="39" fitToHeight="0" orientation="landscape" r:id="rId1"/>
  <ignoredErrors>
    <ignoredError sqref="C19 H24:XFD24 H19:XFD19" twoDigitTextYear="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EAEF-87E5-4C3B-BA1E-C8AE6AC224AC}">
  <dimension ref="A1:H19"/>
  <sheetViews>
    <sheetView workbookViewId="0">
      <selection activeCell="J14" sqref="J14"/>
    </sheetView>
  </sheetViews>
  <sheetFormatPr baseColWidth="10" defaultColWidth="9.77734375" defaultRowHeight="14.4"/>
  <cols>
    <col min="1" max="1" width="34.44140625" customWidth="1"/>
    <col min="2" max="2" width="15.6640625" customWidth="1"/>
    <col min="3" max="8" width="21.109375" customWidth="1"/>
  </cols>
  <sheetData>
    <row r="1" spans="1:8" ht="18">
      <c r="A1" s="53" t="s">
        <v>51</v>
      </c>
      <c r="B1" s="53"/>
      <c r="C1" s="53"/>
      <c r="D1" s="53"/>
      <c r="E1" s="53"/>
      <c r="F1" s="53"/>
      <c r="G1" s="53"/>
      <c r="H1" s="53"/>
    </row>
    <row r="2" spans="1:8">
      <c r="A2" s="54"/>
      <c r="B2" s="54"/>
      <c r="C2" s="54"/>
      <c r="D2" s="54"/>
      <c r="E2" s="54"/>
      <c r="F2" s="55" t="s">
        <v>52</v>
      </c>
      <c r="G2" s="56" t="s">
        <v>53</v>
      </c>
      <c r="H2" s="54"/>
    </row>
    <row r="3" spans="1:8" ht="28.8">
      <c r="A3" s="57" t="s">
        <v>54</v>
      </c>
      <c r="B3" s="58" t="s">
        <v>55</v>
      </c>
      <c r="C3" s="54"/>
      <c r="D3" s="54"/>
      <c r="E3" s="54"/>
      <c r="F3" s="54"/>
      <c r="G3" s="59" t="s">
        <v>56</v>
      </c>
      <c r="H3" s="54"/>
    </row>
    <row r="4" spans="1:8">
      <c r="A4" s="57" t="s">
        <v>57</v>
      </c>
      <c r="B4" s="58" t="s">
        <v>67</v>
      </c>
      <c r="C4" s="54"/>
      <c r="D4" s="54"/>
      <c r="E4" s="54"/>
      <c r="F4" s="54"/>
      <c r="G4" s="54"/>
      <c r="H4" s="54"/>
    </row>
    <row r="5" spans="1:8" ht="15" thickBot="1">
      <c r="A5" s="54"/>
      <c r="B5" s="54"/>
      <c r="C5" s="54"/>
      <c r="D5" s="54"/>
      <c r="E5" s="54"/>
      <c r="F5" s="54"/>
      <c r="G5" s="54"/>
      <c r="H5" s="54"/>
    </row>
    <row r="6" spans="1:8" ht="15" thickBot="1">
      <c r="A6" s="60" t="s">
        <v>58</v>
      </c>
      <c r="B6" s="61"/>
      <c r="C6" s="62">
        <v>1</v>
      </c>
      <c r="D6" s="62">
        <v>2</v>
      </c>
      <c r="E6" s="62">
        <v>3</v>
      </c>
      <c r="F6" s="62">
        <v>4</v>
      </c>
      <c r="G6" s="62">
        <v>5</v>
      </c>
      <c r="H6" s="62">
        <v>6</v>
      </c>
    </row>
    <row r="7" spans="1:8" ht="15" thickBot="1">
      <c r="A7" s="63" t="s">
        <v>59</v>
      </c>
      <c r="B7" s="64"/>
      <c r="C7" s="82"/>
      <c r="D7" s="82"/>
      <c r="E7" s="82"/>
      <c r="F7" s="82"/>
      <c r="G7" s="82"/>
      <c r="H7" s="82"/>
    </row>
    <row r="8" spans="1:8" ht="15" thickBot="1">
      <c r="A8" s="65" t="s">
        <v>60</v>
      </c>
      <c r="B8" s="66"/>
      <c r="C8" s="83"/>
      <c r="D8" s="83"/>
      <c r="E8" s="83"/>
      <c r="F8" s="83"/>
      <c r="G8" s="83"/>
      <c r="H8" s="83"/>
    </row>
    <row r="9" spans="1:8" ht="15" thickBot="1">
      <c r="A9" s="63" t="s">
        <v>61</v>
      </c>
      <c r="B9" s="64"/>
      <c r="C9" s="82"/>
      <c r="D9" s="82"/>
      <c r="E9" s="82"/>
      <c r="F9" s="82"/>
      <c r="G9" s="82"/>
      <c r="H9" s="85"/>
    </row>
    <row r="10" spans="1:8">
      <c r="A10" s="67" t="s">
        <v>3</v>
      </c>
      <c r="B10" s="68"/>
      <c r="C10" s="84"/>
      <c r="D10" s="84"/>
      <c r="E10" s="84"/>
      <c r="F10" s="84"/>
      <c r="G10" s="84"/>
      <c r="H10" s="84"/>
    </row>
    <row r="11" spans="1:8" ht="15" thickBot="1">
      <c r="A11" s="69" t="s">
        <v>62</v>
      </c>
      <c r="B11" s="70"/>
      <c r="C11" s="71" t="str">
        <f t="shared" ref="C11:H11" si="0">IF(AND(UPPER(TRIM(C8))="JA",ISNUMBER(C10),C10&gt;=0),C10,"")</f>
        <v/>
      </c>
      <c r="D11" s="71" t="str">
        <f t="shared" si="0"/>
        <v/>
      </c>
      <c r="E11" s="71"/>
      <c r="F11" s="71" t="str">
        <f t="shared" si="0"/>
        <v/>
      </c>
      <c r="G11" s="71" t="str">
        <f t="shared" si="0"/>
        <v/>
      </c>
      <c r="H11" s="71" t="str">
        <f t="shared" si="0"/>
        <v/>
      </c>
    </row>
    <row r="12" spans="1:8" ht="21.6" customHeight="1" thickBot="1">
      <c r="A12" s="72"/>
      <c r="B12" s="73"/>
      <c r="C12" s="74"/>
      <c r="D12" s="74"/>
      <c r="E12" s="74"/>
      <c r="F12" s="74"/>
      <c r="G12" s="74"/>
      <c r="H12" s="74"/>
    </row>
    <row r="13" spans="1:8">
      <c r="A13" s="75" t="s">
        <v>63</v>
      </c>
      <c r="B13" s="76"/>
      <c r="C13" s="77" t="str">
        <f t="shared" ref="C13:H13" si="1">IF(ISNUMBER(C11),1+IF(ISNUMBER($C$11),IF($C$11&lt;C11,1,0),0)+IF(ISNUMBER($D$11),IF($D$11&lt;C11,1,0),0)+IF(ISNUMBER($E$11),IF($E$11&lt;C11,1,0),0)+IF(ISNUMBER($F$11),IF($F$11&lt;C11,1,0),0)+IF(ISNUMBER($G$11),IF($G$11&lt;C11,1,0),0)+IF(ISNUMBER($H$11),IF($H$11&lt;C11,1,0),0),"")</f>
        <v/>
      </c>
      <c r="D13" s="77" t="str">
        <f t="shared" si="1"/>
        <v/>
      </c>
      <c r="E13" s="77" t="str">
        <f t="shared" si="1"/>
        <v/>
      </c>
      <c r="F13" s="77" t="str">
        <f t="shared" si="1"/>
        <v/>
      </c>
      <c r="G13" s="77" t="str">
        <f t="shared" si="1"/>
        <v/>
      </c>
      <c r="H13" s="77" t="str">
        <f t="shared" si="1"/>
        <v/>
      </c>
    </row>
    <row r="14" spans="1:8" ht="29.4" customHeight="1" thickBot="1">
      <c r="A14" s="69" t="s">
        <v>64</v>
      </c>
      <c r="B14" s="70"/>
      <c r="C14" s="78" t="str">
        <f t="shared" ref="C14:H14" si="2">IF(COUNTA(C7:C10)=0,"",IF(UPPER(TRIM(C8))="NEIN","Ausgeschlossen",IF(UPPER(TRIM(C8))&lt;&gt;"JA","Prüfung offen",IF(ISNUMBER(C10),IF(C10&lt;0,"Preis prüfen",IF(C13=1,IF(COUNTIF($C$13:$H$13,1)&gt;1,"Niedrigster Preis – Gleichstand","Niedrigster Preis"),"Wertbar")),IF(LEN(C10)=0,"Preis fehlt","Preis prüfen")))))</f>
        <v/>
      </c>
      <c r="D14" s="78" t="str">
        <f t="shared" si="2"/>
        <v/>
      </c>
      <c r="E14" s="78" t="str">
        <f t="shared" si="2"/>
        <v/>
      </c>
      <c r="F14" s="78" t="str">
        <f t="shared" si="2"/>
        <v/>
      </c>
      <c r="G14" s="78" t="str">
        <f t="shared" si="2"/>
        <v/>
      </c>
      <c r="H14" s="78" t="str">
        <f t="shared" si="2"/>
        <v/>
      </c>
    </row>
    <row r="15" spans="1:8" ht="19.2" customHeight="1">
      <c r="A15" s="54"/>
      <c r="B15" s="54"/>
      <c r="C15" s="54"/>
      <c r="D15" s="54"/>
      <c r="E15" s="54"/>
      <c r="F15" s="54"/>
      <c r="G15" s="54"/>
      <c r="H15" s="54"/>
    </row>
    <row r="16" spans="1:8" ht="14.4" customHeight="1">
      <c r="A16" s="79" t="s">
        <v>65</v>
      </c>
      <c r="B16" s="79"/>
      <c r="C16" s="80" t="str">
        <f>IF(COUNTA($C$7:$H$10)=0,"Noch keine Angebote erfasst",IF(COUNT($C$11:$H$11)=0,IF(COUNTIF($C$14:$H$14,"Prüfung offen")+COUNTIF($C$14:$H$14,"Preis fehlt")+COUNTIF($C$14:$H$14,"Preis prüfen")&gt;0,"Kein wertbares Angebot – Prüfung/Eingaben offen","Kein wertbares Angebot"),IF(COUNTIF($C$14:$H$14,"Prüfung offen")+COUNTIF($C$14:$H$14,"Preis fehlt")+COUNTIF($C$14:$H$14,"Preis prüfen")&gt;0,"Vorläufig: ","")&amp;IF(COUNTIF($C$13:$H$13,1)&gt;1,"Gleichstand: "&amp;IF(C13=1,""&amp;"Bieter "&amp;C6,"")&amp;IF(D13=1,IF(COUNTIF($C$13:$C$13,1)&gt;0,"; ","")&amp;"Bieter "&amp;D6,"")&amp;IF(E13=1,IF(COUNTIF($C$13:$D$13,1)&gt;0,"; ","")&amp;"Bieter "&amp;E6,"")&amp;IF(F13=1,IF(COUNTIF($C$13:$E$13,1)&gt;0,"; ","")&amp;"Bieter "&amp;F6,"")&amp;IF(G13=1,IF(COUNTIF($C$13:$F$13,1)&gt;0,"; ","")&amp;"Bieter "&amp;G6,"")&amp;IF(H13=1,IF(COUNTIF($C$13:$G$13,1)&gt;0,"; ","")&amp;"Bieter "&amp;H6,""),IF(C13=1,"Bieter "&amp;C6&amp;IF(C7&lt;&gt;""," ("&amp;C7&amp;")",""),"")&amp;IF(D13=1,"Bieter "&amp;D6&amp;IF(D7&lt;&gt;""," ("&amp;D7&amp;")",""),"")&amp;IF(E13=1,"Bieter "&amp;E6&amp;IF(E7&lt;&gt;""," ("&amp;E7&amp;")",""),"")&amp;IF(F13=1,"Bieter "&amp;F6&amp;IF(F7&lt;&gt;""," ("&amp;F7&amp;")",""),"")&amp;IF(G13=1,"Bieter "&amp;G6&amp;IF(G7&lt;&gt;""," ("&amp;G7&amp;")",""),"")&amp;IF(H13=1,"Bieter "&amp;H6&amp;IF(H7&lt;&gt;""," ("&amp;H7&amp;")",""),""))))</f>
        <v>Noch keine Angebote erfasst</v>
      </c>
      <c r="D16" s="80"/>
      <c r="E16" s="80"/>
      <c r="F16" s="80"/>
      <c r="G16" s="80"/>
      <c r="H16" s="80"/>
    </row>
    <row r="17" spans="1:8">
      <c r="A17" s="54"/>
      <c r="B17" s="54"/>
      <c r="C17" s="54"/>
      <c r="D17" s="54"/>
      <c r="E17" s="54"/>
      <c r="F17" s="54"/>
      <c r="G17" s="54"/>
      <c r="H17" s="54"/>
    </row>
    <row r="18" spans="1:8" ht="14.4" customHeight="1">
      <c r="A18" s="81" t="s">
        <v>66</v>
      </c>
      <c r="B18" s="81"/>
      <c r="C18" s="81"/>
      <c r="D18" s="81"/>
      <c r="E18" s="81"/>
      <c r="F18" s="81"/>
      <c r="G18" s="81"/>
      <c r="H18" s="81"/>
    </row>
    <row r="19" spans="1:8">
      <c r="A19" s="81"/>
      <c r="B19" s="81"/>
      <c r="C19" s="81"/>
      <c r="D19" s="81"/>
      <c r="E19" s="81"/>
      <c r="F19" s="81"/>
      <c r="G19" s="81"/>
      <c r="H19" s="81"/>
    </row>
  </sheetData>
  <sheetProtection algorithmName="SHA-512" hashValue="iZfkglyRdW8hKNJwZXkgw5kbm4x94jIujMWZD4NoKE6lOXPxiVLCAL+PwuDxKgoBw1ak7w4n33iSwV6nylZvNw==" saltValue="8KCWTvFhLGhmu1nARxtZIQ==" spinCount="100000" sheet="1"/>
  <mergeCells count="4">
    <mergeCell ref="A1:H1"/>
    <mergeCell ref="A16:B16"/>
    <mergeCell ref="C16:H16"/>
    <mergeCell ref="A18:H19"/>
  </mergeCells>
  <conditionalFormatting sqref="C8:H8">
    <cfRule type="expression" dxfId="7" priority="1">
      <formula>C8="NEIN"</formula>
    </cfRule>
    <cfRule type="expression" dxfId="6" priority="2">
      <formula>C8="JA"</formula>
    </cfRule>
  </conditionalFormatting>
  <conditionalFormatting sqref="C14:H14">
    <cfRule type="expression" dxfId="5" priority="3">
      <formula>C14="Wirtschaftlichstes Angebot"</formula>
    </cfRule>
    <cfRule type="expression" dxfId="4" priority="4">
      <formula>C14="Ausgeschlossen"</formula>
    </cfRule>
  </conditionalFormatting>
  <dataValidations count="1">
    <dataValidation type="list" sqref="C8:H8" xr:uid="{4F875F38-62D9-48AB-95DB-73356A86C18B}">
      <formula1>"JA,NEIN"</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Leistungsverzeichnis</vt:lpstr>
      <vt:lpstr>Bewertungsmatrix</vt:lpstr>
    </vt:vector>
  </TitlesOfParts>
  <Company>Universitätsmedizin Greifswald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Ahrent, Matty</dc:creator>
  <cp:lastModifiedBy>Gleißenberger, Jan</cp:lastModifiedBy>
  <cp:lastPrinted>2025-10-01T10:54:26Z</cp:lastPrinted>
  <dcterms:created xsi:type="dcterms:W3CDTF">2021-02-26T10:25:10Z</dcterms:created>
  <dcterms:modified xsi:type="dcterms:W3CDTF">2026-10-06T12:04:08Z</dcterms:modified>
</cp:coreProperties>
</file>