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ZB\3-Ausschreibungen\2026\1_OV-134-26 Christina_RV Chemikalien und deuterierte Lösemittel (Merkel)\03 Vergabeunterlagen Veröffentlichung\"/>
    </mc:Choice>
  </mc:AlternateContent>
  <xr:revisionPtr revIDLastSave="0" documentId="8_{B70E128F-C456-44EC-98C5-34579A4576D1}" xr6:coauthVersionLast="36" xr6:coauthVersionMax="36" xr10:uidLastSave="{00000000-0000-0000-0000-000000000000}"/>
  <workbookProtection workbookPassword="BFC5" lockStructure="1"/>
  <bookViews>
    <workbookView xWindow="0" yWindow="0" windowWidth="19200" windowHeight="9270" xr2:uid="{A55A2569-8041-4CFB-BABB-ADC9EC333663}"/>
  </bookViews>
  <sheets>
    <sheet name="Angebot" sheetId="1" r:id="rId1"/>
    <sheet name="Tabelle2" sheetId="2" r:id="rId2"/>
    <sheet name="Tabelle3" sheetId="3" r:id="rId3"/>
  </sheets>
  <definedNames>
    <definedName name="_xlnm._FilterDatabase" localSheetId="0" hidden="1">Angebot!$B$11:$P$107</definedName>
    <definedName name="Brutto">Angebot!$P$111</definedName>
    <definedName name="MyChanged" hidden="1">0</definedName>
    <definedName name="MyVersion" hidden="1">43743.7486111111</definedName>
    <definedName name="Netto">Angebot!$P$109</definedName>
    <definedName name="Ust">Angebot!$M$110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07" i="1" l="1"/>
  <c r="J107" i="1"/>
  <c r="J106" i="1"/>
  <c r="N106" i="1" s="1"/>
  <c r="J105" i="1"/>
  <c r="N105" i="1" s="1"/>
  <c r="J104" i="1"/>
  <c r="N104" i="1" s="1"/>
  <c r="N103" i="1"/>
  <c r="J103" i="1"/>
  <c r="J102" i="1"/>
  <c r="N102" i="1" s="1"/>
  <c r="J101" i="1"/>
  <c r="N101" i="1" s="1"/>
  <c r="J100" i="1"/>
  <c r="N100" i="1" s="1"/>
  <c r="N99" i="1"/>
  <c r="J99" i="1"/>
  <c r="J98" i="1"/>
  <c r="N98" i="1" s="1"/>
  <c r="J97" i="1"/>
  <c r="N97" i="1" s="1"/>
  <c r="J96" i="1"/>
  <c r="N96" i="1" s="1"/>
  <c r="N95" i="1"/>
  <c r="J95" i="1"/>
  <c r="J94" i="1"/>
  <c r="N94" i="1" s="1"/>
  <c r="J93" i="1"/>
  <c r="N93" i="1" s="1"/>
  <c r="J92" i="1"/>
  <c r="N92" i="1" s="1"/>
  <c r="N91" i="1"/>
  <c r="J91" i="1"/>
  <c r="N90" i="1"/>
  <c r="N89" i="1"/>
  <c r="J89" i="1"/>
  <c r="N88" i="1"/>
  <c r="J88" i="1"/>
  <c r="J87" i="1"/>
  <c r="N87" i="1" s="1"/>
  <c r="J86" i="1"/>
  <c r="N86" i="1" s="1"/>
  <c r="N85" i="1"/>
  <c r="J85" i="1"/>
  <c r="N84" i="1"/>
  <c r="J84" i="1"/>
  <c r="J83" i="1"/>
  <c r="N83" i="1" s="1"/>
  <c r="J82" i="1"/>
  <c r="N82" i="1" s="1"/>
  <c r="N81" i="1"/>
  <c r="J81" i="1"/>
  <c r="N80" i="1"/>
  <c r="J80" i="1"/>
  <c r="J79" i="1"/>
  <c r="N79" i="1" s="1"/>
  <c r="J78" i="1"/>
  <c r="N78" i="1" s="1"/>
  <c r="N77" i="1"/>
  <c r="J77" i="1"/>
  <c r="N76" i="1"/>
  <c r="J76" i="1"/>
  <c r="J75" i="1"/>
  <c r="N75" i="1" s="1"/>
  <c r="J74" i="1"/>
  <c r="N74" i="1" s="1"/>
  <c r="N73" i="1"/>
  <c r="J73" i="1"/>
  <c r="N72" i="1"/>
  <c r="J72" i="1"/>
  <c r="J71" i="1"/>
  <c r="N71" i="1" s="1"/>
  <c r="J70" i="1"/>
  <c r="N70" i="1" s="1"/>
  <c r="N69" i="1"/>
  <c r="J69" i="1"/>
  <c r="N68" i="1"/>
  <c r="J68" i="1"/>
  <c r="J67" i="1"/>
  <c r="N67" i="1" s="1"/>
  <c r="J66" i="1"/>
  <c r="N66" i="1" s="1"/>
  <c r="N65" i="1"/>
  <c r="J65" i="1"/>
  <c r="N64" i="1"/>
  <c r="J64" i="1"/>
  <c r="J63" i="1"/>
  <c r="N63" i="1" s="1"/>
  <c r="J62" i="1"/>
  <c r="N62" i="1" s="1"/>
  <c r="N61" i="1"/>
  <c r="J61" i="1"/>
  <c r="N60" i="1"/>
  <c r="J60" i="1"/>
  <c r="J59" i="1"/>
  <c r="N59" i="1" s="1"/>
  <c r="J58" i="1"/>
  <c r="N58" i="1" s="1"/>
  <c r="N57" i="1"/>
  <c r="J57" i="1"/>
  <c r="N56" i="1"/>
  <c r="J56" i="1"/>
  <c r="J55" i="1"/>
  <c r="N55" i="1" s="1"/>
  <c r="J54" i="1"/>
  <c r="N54" i="1" s="1"/>
  <c r="N53" i="1"/>
  <c r="J53" i="1"/>
  <c r="N52" i="1"/>
  <c r="J52" i="1"/>
  <c r="J51" i="1"/>
  <c r="N51" i="1" s="1"/>
  <c r="J50" i="1"/>
  <c r="N50" i="1" s="1"/>
  <c r="N49" i="1"/>
  <c r="J49" i="1"/>
  <c r="N48" i="1"/>
  <c r="J48" i="1"/>
  <c r="J47" i="1"/>
  <c r="N47" i="1" s="1"/>
  <c r="J46" i="1"/>
  <c r="N46" i="1" s="1"/>
  <c r="N45" i="1"/>
  <c r="J45" i="1"/>
  <c r="N44" i="1"/>
  <c r="J44" i="1"/>
  <c r="J43" i="1"/>
  <c r="N43" i="1" s="1"/>
  <c r="J42" i="1"/>
  <c r="N42" i="1" s="1"/>
  <c r="N41" i="1"/>
  <c r="J41" i="1"/>
  <c r="N40" i="1"/>
  <c r="J40" i="1"/>
  <c r="J39" i="1"/>
  <c r="N39" i="1" s="1"/>
  <c r="J38" i="1"/>
  <c r="N38" i="1" s="1"/>
  <c r="N37" i="1"/>
  <c r="J37" i="1"/>
  <c r="N36" i="1"/>
  <c r="J36" i="1"/>
  <c r="J35" i="1"/>
  <c r="N35" i="1" s="1"/>
  <c r="J34" i="1"/>
  <c r="N34" i="1" s="1"/>
  <c r="N33" i="1"/>
  <c r="J33" i="1"/>
  <c r="N32" i="1"/>
  <c r="J32" i="1"/>
  <c r="J31" i="1"/>
  <c r="N31" i="1" s="1"/>
  <c r="J30" i="1"/>
  <c r="N30" i="1" s="1"/>
  <c r="N29" i="1"/>
  <c r="J29" i="1"/>
  <c r="N28" i="1"/>
  <c r="J28" i="1"/>
  <c r="J27" i="1"/>
  <c r="N27" i="1" s="1"/>
  <c r="J26" i="1"/>
  <c r="N26" i="1" s="1"/>
  <c r="N25" i="1"/>
  <c r="J25" i="1"/>
  <c r="N24" i="1"/>
  <c r="J24" i="1"/>
  <c r="J23" i="1"/>
  <c r="N23" i="1" s="1"/>
  <c r="J22" i="1"/>
  <c r="N22" i="1" s="1"/>
  <c r="N21" i="1"/>
  <c r="J21" i="1"/>
  <c r="N20" i="1"/>
  <c r="J20" i="1"/>
  <c r="J19" i="1"/>
  <c r="N19" i="1" s="1"/>
  <c r="J18" i="1"/>
  <c r="N18" i="1" s="1"/>
  <c r="N17" i="1"/>
  <c r="J17" i="1"/>
  <c r="N16" i="1"/>
  <c r="J16" i="1"/>
  <c r="J15" i="1"/>
  <c r="N15" i="1" s="1"/>
  <c r="J14" i="1"/>
  <c r="N14" i="1" s="1"/>
  <c r="N13" i="1"/>
  <c r="J13" i="1"/>
  <c r="N12" i="1"/>
  <c r="J12" i="1"/>
  <c r="N109" i="1" l="1"/>
  <c r="N110" i="1" l="1"/>
  <c r="N111" i="1" s="1"/>
  <c r="P109" i="1"/>
  <c r="P110" i="1" l="1"/>
  <c r="P111" i="1" s="1"/>
</calcChain>
</file>

<file path=xl/sharedStrings.xml><?xml version="1.0" encoding="utf-8"?>
<sst xmlns="http://schemas.openxmlformats.org/spreadsheetml/2006/main" count="702" uniqueCount="272">
  <si>
    <t>Preisblatt - Los 1 Chemikalien zzgl. Laborverbrauchsmaterialen</t>
  </si>
  <si>
    <t>TU Berlin – Rahmenvereinbarung über den Abruf von Chemikalien zzgl. Laborverbrauchsmaterial und deuterierten Lösemitteln in zwei Losen</t>
  </si>
  <si>
    <t>Vergabe-Nr.: OV-134-26</t>
  </si>
  <si>
    <t>Das folgende Preisblatt ist vom/von der Bieter*in zwingend auszufüllen.</t>
  </si>
  <si>
    <t>Angebotspreis:</t>
  </si>
  <si>
    <r>
      <t xml:space="preserve">In dem hier anzugebenen Preis sind alle Kosten für die Rahmenvereinbarung über den Abruf von Chemikalien zzgl. Laborverbrauchsmaterial und deuterierten Lösemitteln in zwei Losen, hier Los 1 Chemikalien zzgl. Laborverbrauchsmaterialien gemäß der Leistungsbeschreibung anzugeben. Die Leistungsbeschreibung befindet sich als Datei bei den übrigen Vergabeunterlagen. </t>
    </r>
    <r>
      <rPr>
        <sz val="11"/>
        <rFont val="Arial"/>
        <family val="2"/>
      </rPr>
      <t xml:space="preserve">Darüber hinausgehende Kosten können gegenüber der TU Berlin im Nachgang </t>
    </r>
    <r>
      <rPr>
        <b/>
        <sz val="11"/>
        <rFont val="Arial"/>
        <family val="2"/>
      </rPr>
      <t>nicht</t>
    </r>
    <r>
      <rPr>
        <sz val="11"/>
        <rFont val="Arial"/>
        <family val="2"/>
      </rPr>
      <t xml:space="preserve"> geltend gemacht werden. 
Es wird ausdrücklich darauf hingewiesen, dass </t>
    </r>
    <r>
      <rPr>
        <b/>
        <sz val="11"/>
        <rFont val="Arial"/>
        <family val="2"/>
      </rPr>
      <t>ausschließlich</t>
    </r>
    <r>
      <rPr>
        <sz val="11"/>
        <rFont val="Arial"/>
        <family val="2"/>
      </rPr>
      <t xml:space="preserve"> die mit den Vergabeunterlagen </t>
    </r>
    <r>
      <rPr>
        <b/>
        <sz val="11"/>
        <rFont val="Arial"/>
        <family val="2"/>
      </rPr>
      <t xml:space="preserve">veröffentlichten AGBs inklusive Zahlungsbedingungen </t>
    </r>
    <r>
      <rPr>
        <sz val="11"/>
        <rFont val="Arial"/>
        <family val="2"/>
      </rPr>
      <t xml:space="preserve">gelten. </t>
    </r>
  </si>
  <si>
    <t>Fachbereich/Arbeitskreis 
(siehe Anlieferstellen)</t>
  </si>
  <si>
    <t>Pos.</t>
  </si>
  <si>
    <t>Einteilung</t>
  </si>
  <si>
    <t>Bezeichnung</t>
  </si>
  <si>
    <t>Qualität</t>
  </si>
  <si>
    <t>Reinheitsklasse</t>
  </si>
  <si>
    <r>
      <t>Mengene</t>
    </r>
    <r>
      <rPr>
        <b/>
        <sz val="11"/>
        <rFont val="Arial"/>
        <family val="2"/>
      </rPr>
      <t>inheit</t>
    </r>
    <r>
      <rPr>
        <b/>
        <sz val="11"/>
        <color theme="1"/>
        <rFont val="Arial"/>
        <family val="2"/>
      </rPr>
      <t xml:space="preserve"> bzw. Verpackungseinheit (Gebinde)</t>
    </r>
  </si>
  <si>
    <t>Einheit</t>
  </si>
  <si>
    <t>geschätzte Jahres-abrufmenge</t>
  </si>
  <si>
    <t>Artikelnummer</t>
  </si>
  <si>
    <t>Name Hersteller*in</t>
  </si>
  <si>
    <r>
      <t xml:space="preserve">€ netto pro </t>
    </r>
    <r>
      <rPr>
        <b/>
        <u/>
        <sz val="11"/>
        <rFont val="Arial"/>
        <family val="2"/>
      </rPr>
      <t>Mengeneinheit</t>
    </r>
    <r>
      <rPr>
        <b/>
        <sz val="11"/>
        <rFont val="Arial"/>
        <family val="2"/>
      </rPr>
      <t xml:space="preserve"> </t>
    </r>
  </si>
  <si>
    <t xml:space="preserve"> netto in € pro Jahr</t>
  </si>
  <si>
    <r>
      <t xml:space="preserve">geschätzter Abruf
</t>
    </r>
    <r>
      <rPr>
        <sz val="11"/>
        <rFont val="Arial"/>
        <family val="2"/>
      </rPr>
      <t>wö=wöchentlich
m=monatlich
q=quartalsw.
j=jährlich</t>
    </r>
  </si>
  <si>
    <t>€ netto für 4 Jahre</t>
  </si>
  <si>
    <t>3_TC-Praktikum_Beuster, Frank</t>
  </si>
  <si>
    <t>1</t>
  </si>
  <si>
    <t>Alkohole</t>
  </si>
  <si>
    <t>1-Hexanol</t>
  </si>
  <si>
    <t>rein</t>
  </si>
  <si>
    <t>Liter</t>
  </si>
  <si>
    <t>j</t>
  </si>
  <si>
    <t>2_E.Neumann</t>
  </si>
  <si>
    <t>2</t>
  </si>
  <si>
    <t>Basen</t>
  </si>
  <si>
    <t>Natriumhydroxid (Plätzchen)</t>
  </si>
  <si>
    <t>p.A./z.A.</t>
  </si>
  <si>
    <t>Kilogramm</t>
  </si>
  <si>
    <t>q</t>
  </si>
  <si>
    <t>3</t>
  </si>
  <si>
    <t>Kaliumhydroxid (Plätzchen)</t>
  </si>
  <si>
    <t>4</t>
  </si>
  <si>
    <t>Carbonsäureanhydride</t>
  </si>
  <si>
    <t>Maleinsäureanhydrid</t>
  </si>
  <si>
    <t>reinst</t>
  </si>
  <si>
    <t>kg</t>
  </si>
  <si>
    <t>1_AK Süssmuth</t>
  </si>
  <si>
    <t>5</t>
  </si>
  <si>
    <t>Enzyme/Kits</t>
  </si>
  <si>
    <t>Herkulase II Fusion DNA Polymerase</t>
  </si>
  <si>
    <t>St.</t>
  </si>
  <si>
    <t>6</t>
  </si>
  <si>
    <t>NucleoSpin Gel and PCR Clean-Up, Mini Kit für Gelextraktion</t>
  </si>
  <si>
    <t>7</t>
  </si>
  <si>
    <t>NucleoSpin Plasmid EasyPure, Mini Kit für Plasmid-Prep</t>
  </si>
  <si>
    <t>8</t>
  </si>
  <si>
    <t>Q5 High Fidelity DNA Polymerase</t>
  </si>
  <si>
    <t>9</t>
  </si>
  <si>
    <t>Laugen</t>
  </si>
  <si>
    <t>Ammoniaklösung</t>
  </si>
  <si>
    <t>≥ 25%</t>
  </si>
  <si>
    <t>10</t>
  </si>
  <si>
    <t>Kaliumhydroxid</t>
  </si>
  <si>
    <t>techn.</t>
  </si>
  <si>
    <t>11</t>
  </si>
  <si>
    <t>organisches Lösungsmittel</t>
  </si>
  <si>
    <t>Tetrahydrofuran</t>
  </si>
  <si>
    <t>HPLC</t>
  </si>
  <si>
    <t>12</t>
  </si>
  <si>
    <t>Toluol</t>
  </si>
  <si>
    <t>13</t>
  </si>
  <si>
    <t>Acetonitril</t>
  </si>
  <si>
    <t>14</t>
  </si>
  <si>
    <t>Ethanol</t>
  </si>
  <si>
    <t>≥ 99,8%</t>
  </si>
  <si>
    <t>absolut</t>
  </si>
  <si>
    <t>15</t>
  </si>
  <si>
    <t>Aceton</t>
  </si>
  <si>
    <t>≥ 99,80%</t>
  </si>
  <si>
    <t>16</t>
  </si>
  <si>
    <t>Isopropanol</t>
  </si>
  <si>
    <t>technisch</t>
  </si>
  <si>
    <t>17</t>
  </si>
  <si>
    <t>m</t>
  </si>
  <si>
    <t>18</t>
  </si>
  <si>
    <t>Cyclohexan</t>
  </si>
  <si>
    <t>19</t>
  </si>
  <si>
    <t>Dichlormethan</t>
  </si>
  <si>
    <t>20</t>
  </si>
  <si>
    <t>21</t>
  </si>
  <si>
    <t>Ether</t>
  </si>
  <si>
    <t>22</t>
  </si>
  <si>
    <t>Ethylacetat</t>
  </si>
  <si>
    <t>23</t>
  </si>
  <si>
    <t>MTBE</t>
  </si>
  <si>
    <t>24</t>
  </si>
  <si>
    <t>Pentan</t>
  </si>
  <si>
    <t>25</t>
  </si>
  <si>
    <t>≥ 99,9%</t>
  </si>
  <si>
    <t xml:space="preserve">Chromasolv, HPLC gradient </t>
  </si>
  <si>
    <t>4*2,5</t>
  </si>
  <si>
    <t>wö</t>
  </si>
  <si>
    <t>26</t>
  </si>
  <si>
    <t>Chromasolv, HPLC gradient grade</t>
  </si>
  <si>
    <t>27</t>
  </si>
  <si>
    <t>HiPerSolv, Chromanorm, gradient grade for HPLC</t>
  </si>
  <si>
    <t>28</t>
  </si>
  <si>
    <t>Ultra gradient HPLC grade für HPLC &amp; UHPLC und Spektrophotometrie</t>
  </si>
  <si>
    <t>29</t>
  </si>
  <si>
    <t>n-Heptane</t>
  </si>
  <si>
    <t>ceritified AR for analysis</t>
  </si>
  <si>
    <t>30</t>
  </si>
  <si>
    <t>DMF</t>
  </si>
  <si>
    <t>Peptide Grade</t>
  </si>
  <si>
    <t>31</t>
  </si>
  <si>
    <t>extra dry over molecular sieve, AcroSeal</t>
  </si>
  <si>
    <t>32</t>
  </si>
  <si>
    <t>n-Pentan</t>
  </si>
  <si>
    <t>≥ 95%</t>
  </si>
  <si>
    <t>technical</t>
  </si>
  <si>
    <t>33</t>
  </si>
  <si>
    <t>≥ 99,0%</t>
  </si>
  <si>
    <t>suitable for HPLC</t>
  </si>
  <si>
    <t>34</t>
  </si>
  <si>
    <t>EtOAc</t>
  </si>
  <si>
    <t>Extra Pure, SLR</t>
  </si>
  <si>
    <t>35</t>
  </si>
  <si>
    <t>certified AR</t>
  </si>
  <si>
    <t>36</t>
  </si>
  <si>
    <t>DCM</t>
  </si>
  <si>
    <t>extra trocken, über Molekularsieb, stabilisiert, AcreoSeal</t>
  </si>
  <si>
    <t>37</t>
  </si>
  <si>
    <t>certifified AR for analysis, stabilized with amylene</t>
  </si>
  <si>
    <t>38</t>
  </si>
  <si>
    <t>THF</t>
  </si>
  <si>
    <t>≥ 99,5%</t>
  </si>
  <si>
    <t>extra dry over molecular sieve, stabilized, AcroSeal</t>
  </si>
  <si>
    <t>39</t>
  </si>
  <si>
    <t>Methanol</t>
  </si>
  <si>
    <t>for HPLC</t>
  </si>
  <si>
    <t>40</t>
  </si>
  <si>
    <t>extratrocken, über Molekularsieb, AcroSeal</t>
  </si>
  <si>
    <t>41</t>
  </si>
  <si>
    <t>Chromasolv, gradient grade, für HPLC</t>
  </si>
  <si>
    <t>42</t>
  </si>
  <si>
    <t xml:space="preserve">Aceton </t>
  </si>
  <si>
    <t>43</t>
  </si>
  <si>
    <t>Butan-1-ol</t>
  </si>
  <si>
    <t>≥ 99%</t>
  </si>
  <si>
    <t>44</t>
  </si>
  <si>
    <t>Ethanol, absolut</t>
  </si>
  <si>
    <t>absolut, certified AR for analysis, meets analytical specifications of Ph.Eur., BP</t>
  </si>
  <si>
    <t>45</t>
  </si>
  <si>
    <t>Ethanol, technisch</t>
  </si>
  <si>
    <t>≥ 98%</t>
  </si>
  <si>
    <t>technisch, vergällt</t>
  </si>
  <si>
    <t>46</t>
  </si>
  <si>
    <t>AR-zertifiziert für die Analyse</t>
  </si>
  <si>
    <t>47</t>
  </si>
  <si>
    <t>1,4-Dioxan</t>
  </si>
  <si>
    <t>p.A.</t>
  </si>
  <si>
    <t>48</t>
  </si>
  <si>
    <t>49</t>
  </si>
  <si>
    <t>Oxid</t>
  </si>
  <si>
    <t>Seesand (mit Säure gereinigt)</t>
  </si>
  <si>
    <t>≥ 99,00%</t>
  </si>
  <si>
    <t>50</t>
  </si>
  <si>
    <t>Salze</t>
  </si>
  <si>
    <t>Ammoniumchlorid</t>
  </si>
  <si>
    <t>51</t>
  </si>
  <si>
    <t>Magnesiumsulfat (wasserfrei)</t>
  </si>
  <si>
    <t>≥ 97,00%</t>
  </si>
  <si>
    <t>52</t>
  </si>
  <si>
    <t>Natriumcarbonat (wasserfrei)</t>
  </si>
  <si>
    <t>≥ 99,50%</t>
  </si>
  <si>
    <t>53</t>
  </si>
  <si>
    <t>Natriumsulfat (wasserfrei)</t>
  </si>
  <si>
    <t>54</t>
  </si>
  <si>
    <t>Natriumpyrosulfit</t>
  </si>
  <si>
    <t>55</t>
  </si>
  <si>
    <t>Natriumhydrogencarbonat</t>
  </si>
  <si>
    <t>56</t>
  </si>
  <si>
    <t>Natriumchlorid</t>
  </si>
  <si>
    <t>57</t>
  </si>
  <si>
    <t>Calciumchlorid</t>
  </si>
  <si>
    <t>58</t>
  </si>
  <si>
    <t>Natriumthiosulfat x 5 H2O</t>
  </si>
  <si>
    <t>59</t>
  </si>
  <si>
    <t>Natriumnitrit</t>
  </si>
  <si>
    <t>60</t>
  </si>
  <si>
    <t>Säureanhydride</t>
  </si>
  <si>
    <t>Essigsäureanhydrid</t>
  </si>
  <si>
    <t>61</t>
  </si>
  <si>
    <t>Säuren</t>
  </si>
  <si>
    <t>Zitronensäure (Monohydrat)</t>
  </si>
  <si>
    <t>62</t>
  </si>
  <si>
    <t>Essigsäure (Eisessig)</t>
  </si>
  <si>
    <t>63</t>
  </si>
  <si>
    <t>Salpetersäure</t>
  </si>
  <si>
    <t>≥ 65,00%</t>
  </si>
  <si>
    <t>64</t>
  </si>
  <si>
    <t>Salzsäure</t>
  </si>
  <si>
    <t>≥ 37,00%</t>
  </si>
  <si>
    <t xml:space="preserve">Liter </t>
  </si>
  <si>
    <t>65</t>
  </si>
  <si>
    <t>≥ 32,00%</t>
  </si>
  <si>
    <t>66</t>
  </si>
  <si>
    <t>ortho-Phosphorsäure</t>
  </si>
  <si>
    <t>≥ 85,00%</t>
  </si>
  <si>
    <t>67</t>
  </si>
  <si>
    <t>Wasserstoffperoxid (stabilisiert)</t>
  </si>
  <si>
    <t>68</t>
  </si>
  <si>
    <t>Wasserstoffperoxid</t>
  </si>
  <si>
    <t>techn. (speziell)</t>
  </si>
  <si>
    <t>69</t>
  </si>
  <si>
    <t>Salzsäure 37%</t>
  </si>
  <si>
    <t>70</t>
  </si>
  <si>
    <t>Eisen(III)-nitrat</t>
  </si>
  <si>
    <t>71</t>
  </si>
  <si>
    <t xml:space="preserve">Säuren </t>
  </si>
  <si>
    <t>Salpetersäure 65% - 69%</t>
  </si>
  <si>
    <t>72</t>
  </si>
  <si>
    <t>Laborverbrauchsmaterial</t>
  </si>
  <si>
    <t>8-425 Screw Cap (black) with septa silicone rubber/PTFE</t>
  </si>
  <si>
    <t>73</t>
  </si>
  <si>
    <t>Schraubverschluss, N8, PP, schwarz, Loch, Red Rubber/FEP</t>
  </si>
  <si>
    <t>74</t>
  </si>
  <si>
    <t>Schraubverschluss, N9, PP, blau, Loch, Red Rubber/FEP, farblos</t>
  </si>
  <si>
    <t>75</t>
  </si>
  <si>
    <t>Glasfläschchen mit Gewindehals, 8-425 Gewinde</t>
  </si>
  <si>
    <t>76</t>
  </si>
  <si>
    <t>Gewindeflasche, N9, 11,6*32,0mm, 1,5mL, flacher Boden</t>
  </si>
  <si>
    <t>77</t>
  </si>
  <si>
    <t>Mikroeinsatz, N9/N10/N11, 6,0*31,0mm, 0,2mL, konisch</t>
  </si>
  <si>
    <t>78</t>
  </si>
  <si>
    <t>Kanülen zur Neuraltherapie, Durchmesser x Länge: 0,80 mm x 120 mm</t>
  </si>
  <si>
    <t>79</t>
  </si>
  <si>
    <t>Standardkanülen, Durchmesser x Länge: 0,80 mm x 40 mm</t>
  </si>
  <si>
    <t>80</t>
  </si>
  <si>
    <t>Standardkanülen, Durchmesser x Länge: 0,90 mm x 40 mm</t>
  </si>
  <si>
    <t>81</t>
  </si>
  <si>
    <t>Kanülen zur Neuraltherapie, Durchmesser x Länge: 0,60 mm x 80 mm</t>
  </si>
  <si>
    <t>82</t>
  </si>
  <si>
    <t>15mL Röhrchen, PP, 17/120mm, konischer Boden</t>
  </si>
  <si>
    <t>83</t>
  </si>
  <si>
    <t>50mL Röhrchen PP, 30/115mm, konischer Boden</t>
  </si>
  <si>
    <t>84</t>
  </si>
  <si>
    <t>Petrischalen, steril</t>
  </si>
  <si>
    <t>85</t>
  </si>
  <si>
    <t>Pipettenspitze, 1000µL, natural, non-sterile</t>
  </si>
  <si>
    <t>86</t>
  </si>
  <si>
    <t>Pipettenspitze, 200µL, natur</t>
  </si>
  <si>
    <t>87</t>
  </si>
  <si>
    <t>Pipettenspitzen 10µL</t>
  </si>
  <si>
    <t>88</t>
  </si>
  <si>
    <t>Röhre 3,5mL</t>
  </si>
  <si>
    <t>89</t>
  </si>
  <si>
    <t>1,5mL Reagiergefäß</t>
  </si>
  <si>
    <t>90</t>
  </si>
  <si>
    <t>Reagiergefäß, 2mL</t>
  </si>
  <si>
    <t>91</t>
  </si>
  <si>
    <t>Einwegspritze Luer Ansatz 1mL</t>
  </si>
  <si>
    <t>92</t>
  </si>
  <si>
    <t>Einmalspritzen, Luer-Lock Ansatz 20mL</t>
  </si>
  <si>
    <t>93</t>
  </si>
  <si>
    <t>Einmalspritzen, Luer Ansatz 2mL</t>
  </si>
  <si>
    <t>94</t>
  </si>
  <si>
    <t>Einmalspritzen, Luer Ansatz 5mL</t>
  </si>
  <si>
    <t>95</t>
  </si>
  <si>
    <t>Einmalspritzen,Luer Ansatz 20mL</t>
  </si>
  <si>
    <t>96</t>
  </si>
  <si>
    <t>Einmalspritze, Luer Ansatz 10mL</t>
  </si>
  <si>
    <t>Angebotssumme netto</t>
  </si>
  <si>
    <r>
      <t xml:space="preserve">MwSt in Prozent
</t>
    </r>
    <r>
      <rPr>
        <sz val="11"/>
        <color rgb="FFFF0000"/>
        <rFont val="Arial"/>
        <family val="2"/>
      </rPr>
      <t xml:space="preserve">Es ist zwingend der Umsatzsteuersatz, der zum Zeitpunkt der Angebotsabgabe gültig ist, einzutragen*
</t>
    </r>
    <r>
      <rPr>
        <sz val="11"/>
        <color indexed="8"/>
        <rFont val="Arial"/>
        <family val="2"/>
      </rPr>
      <t>Bieter*innen mit Sitz außerhalb der Bundesrepublik Deutschland geben im Angebot bei der Umsatzsteuer einen %-Satz in Höhe von 0 an.</t>
    </r>
  </si>
  <si>
    <t>Angebotssumme brutto</t>
  </si>
  <si>
    <t>*Bei Rechnungsstellung muss die Umsatzsteuer angegeben werden, die zum Zeitpunkt der Leistung bzw. Rechnungsstellung gültig ist.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</si>
</sst>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theme="1"/>
      <name val="Arial"/>
      <family val="2"/>
    </font>
    <font>
      <b/>
      <u/>
      <sz val="11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b/>
      <u/>
      <sz val="11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  <font>
      <b/>
      <sz val="10"/>
      <color theme="1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sz val="11"/>
      <color rgb="FFFF0000"/>
      <name val="Arial"/>
      <family val="2"/>
    </font>
    <font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3" fillId="0" borderId="0" xfId="0" applyFont="1"/>
    <xf numFmtId="3" fontId="0" fillId="0" borderId="0" xfId="0" applyNumberFormat="1"/>
    <xf numFmtId="0" fontId="2" fillId="2" borderId="0" xfId="0" applyFont="1" applyFill="1"/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3" fontId="6" fillId="0" borderId="0" xfId="0" applyNumberFormat="1" applyFont="1"/>
    <xf numFmtId="0" fontId="7" fillId="2" borderId="0" xfId="0" applyFont="1" applyFill="1"/>
    <xf numFmtId="0" fontId="6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10" fillId="0" borderId="0" xfId="0" applyFont="1"/>
    <xf numFmtId="3" fontId="10" fillId="0" borderId="0" xfId="0" applyNumberFormat="1" applyFont="1"/>
    <xf numFmtId="0" fontId="11" fillId="2" borderId="0" xfId="0" applyFont="1" applyFill="1"/>
    <xf numFmtId="0" fontId="10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3" fontId="5" fillId="3" borderId="2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3" fontId="13" fillId="3" borderId="6" xfId="0" applyNumberFormat="1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vertical="top" wrapText="1"/>
    </xf>
    <xf numFmtId="49" fontId="12" fillId="2" borderId="7" xfId="0" applyNumberFormat="1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 wrapText="1"/>
    </xf>
    <xf numFmtId="10" fontId="12" fillId="2" borderId="7" xfId="0" applyNumberFormat="1" applyFont="1" applyFill="1" applyBorder="1" applyAlignment="1" applyProtection="1">
      <alignment horizontal="center" vertical="center" wrapText="1"/>
      <protection locked="0"/>
    </xf>
    <xf numFmtId="9" fontId="12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2" fillId="2" borderId="7" xfId="0" applyFont="1" applyFill="1" applyBorder="1" applyAlignment="1" applyProtection="1">
      <alignment horizontal="center" vertical="center" wrapText="1"/>
      <protection locked="0"/>
    </xf>
    <xf numFmtId="0" fontId="17" fillId="2" borderId="7" xfId="0" applyFont="1" applyFill="1" applyBorder="1" applyAlignment="1" applyProtection="1">
      <alignment horizontal="center" vertical="center" wrapText="1"/>
      <protection locked="0"/>
    </xf>
    <xf numFmtId="3" fontId="17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7" xfId="0" applyFont="1" applyFill="1" applyBorder="1" applyAlignment="1" applyProtection="1">
      <alignment horizontal="center" vertical="center" wrapText="1"/>
      <protection locked="0"/>
    </xf>
    <xf numFmtId="2" fontId="12" fillId="4" borderId="7" xfId="0" applyNumberFormat="1" applyFont="1" applyFill="1" applyBorder="1" applyAlignment="1" applyProtection="1">
      <alignment horizontal="center" vertical="center" wrapText="1"/>
      <protection locked="0"/>
    </xf>
    <xf numFmtId="164" fontId="17" fillId="4" borderId="7" xfId="0" applyNumberFormat="1" applyFont="1" applyFill="1" applyBorder="1" applyAlignment="1" applyProtection="1">
      <alignment horizontal="right" vertical="center" wrapText="1"/>
      <protection locked="0"/>
    </xf>
    <xf numFmtId="164" fontId="12" fillId="2" borderId="7" xfId="0" applyNumberFormat="1" applyFont="1" applyFill="1" applyBorder="1" applyAlignment="1">
      <alignment horizontal="right" vertical="center" indent="1"/>
    </xf>
    <xf numFmtId="0" fontId="18" fillId="5" borderId="7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vertical="top" wrapText="1"/>
    </xf>
    <xf numFmtId="49" fontId="12" fillId="3" borderId="7" xfId="0" applyNumberFormat="1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10" fontId="12" fillId="3" borderId="7" xfId="0" applyNumberFormat="1" applyFont="1" applyFill="1" applyBorder="1" applyAlignment="1" applyProtection="1">
      <alignment horizontal="center" vertical="center" wrapText="1"/>
      <protection locked="0"/>
    </xf>
    <xf numFmtId="0" fontId="12" fillId="3" borderId="7" xfId="0" applyFont="1" applyFill="1" applyBorder="1" applyAlignment="1" applyProtection="1">
      <alignment horizontal="center" vertical="center" wrapText="1"/>
      <protection locked="0"/>
    </xf>
    <xf numFmtId="0" fontId="17" fillId="3" borderId="7" xfId="0" applyFont="1" applyFill="1" applyBorder="1" applyAlignment="1" applyProtection="1">
      <alignment horizontal="center" vertical="center" wrapText="1"/>
      <protection locked="0"/>
    </xf>
    <xf numFmtId="2" fontId="19" fillId="3" borderId="7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7" xfId="0" applyFont="1" applyFill="1" applyBorder="1" applyAlignment="1">
      <alignment vertical="top" wrapText="1"/>
    </xf>
    <xf numFmtId="49" fontId="12" fillId="0" borderId="7" xfId="0" applyNumberFormat="1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 wrapText="1"/>
    </xf>
    <xf numFmtId="10" fontId="12" fillId="0" borderId="7" xfId="0" applyNumberFormat="1" applyFont="1" applyFill="1" applyBorder="1" applyAlignment="1" applyProtection="1">
      <alignment horizontal="center" vertical="center" wrapText="1"/>
      <protection locked="0"/>
    </xf>
    <xf numFmtId="9" fontId="12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7" xfId="0" applyFont="1" applyFill="1" applyBorder="1" applyAlignment="1" applyProtection="1">
      <alignment horizontal="center" vertical="center" wrapText="1"/>
      <protection locked="0"/>
    </xf>
    <xf numFmtId="0" fontId="17" fillId="0" borderId="7" xfId="0" applyFont="1" applyFill="1" applyBorder="1" applyAlignment="1" applyProtection="1">
      <alignment horizontal="center" vertical="center" wrapText="1"/>
      <protection locked="0"/>
    </xf>
    <xf numFmtId="0" fontId="12" fillId="3" borderId="7" xfId="0" applyFont="1" applyFill="1" applyBorder="1" applyAlignment="1">
      <alignment horizontal="center" vertical="center" wrapText="1"/>
    </xf>
    <xf numFmtId="10" fontId="12" fillId="0" borderId="7" xfId="0" applyNumberFormat="1" applyFont="1" applyFill="1" applyBorder="1" applyAlignment="1">
      <alignment horizontal="center" vertical="center" wrapText="1"/>
    </xf>
    <xf numFmtId="2" fontId="19" fillId="0" borderId="7" xfId="0" applyNumberFormat="1" applyFont="1" applyFill="1" applyBorder="1" applyAlignment="1" applyProtection="1">
      <alignment horizontal="center" vertical="center" wrapText="1"/>
      <protection locked="0"/>
    </xf>
    <xf numFmtId="10" fontId="12" fillId="3" borderId="7" xfId="0" applyNumberFormat="1" applyFont="1" applyFill="1" applyBorder="1" applyAlignment="1">
      <alignment horizontal="center" vertical="center" wrapText="1"/>
    </xf>
    <xf numFmtId="9" fontId="12" fillId="3" borderId="7" xfId="0" applyNumberFormat="1" applyFont="1" applyFill="1" applyBorder="1" applyAlignment="1" applyProtection="1">
      <alignment horizontal="center" vertical="center" wrapText="1"/>
      <protection locked="0"/>
    </xf>
    <xf numFmtId="3" fontId="12" fillId="0" borderId="7" xfId="0" applyNumberFormat="1" applyFont="1" applyFill="1" applyBorder="1" applyAlignment="1">
      <alignment horizontal="center" vertical="center" wrapText="1"/>
    </xf>
    <xf numFmtId="0" fontId="20" fillId="2" borderId="7" xfId="0" applyFont="1" applyFill="1" applyBorder="1" applyAlignment="1" applyProtection="1">
      <alignment horizontal="center" vertical="center" wrapText="1"/>
      <protection locked="0"/>
    </xf>
    <xf numFmtId="3" fontId="17" fillId="0" borderId="7" xfId="0" applyNumberFormat="1" applyFont="1" applyFill="1" applyBorder="1" applyAlignment="1" applyProtection="1">
      <alignment horizontal="center" vertical="center" wrapText="1"/>
      <protection locked="0"/>
    </xf>
    <xf numFmtId="3" fontId="12" fillId="0" borderId="7" xfId="0" applyNumberFormat="1" applyFont="1" applyFill="1" applyBorder="1" applyAlignment="1" applyProtection="1">
      <alignment horizontal="center" vertical="center" wrapText="1"/>
      <protection locked="0"/>
    </xf>
    <xf numFmtId="10" fontId="21" fillId="0" borderId="7" xfId="0" applyNumberFormat="1" applyFont="1" applyFill="1" applyBorder="1" applyAlignment="1" applyProtection="1">
      <alignment horizontal="center" vertical="center" wrapText="1"/>
      <protection locked="0"/>
    </xf>
    <xf numFmtId="3" fontId="4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7" xfId="0" applyFont="1" applyFill="1" applyBorder="1" applyAlignment="1" applyProtection="1">
      <alignment horizontal="center" vertical="center" wrapText="1"/>
      <protection locked="0"/>
    </xf>
    <xf numFmtId="0" fontId="4" fillId="0" borderId="7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3" fontId="10" fillId="0" borderId="0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indent="1"/>
    </xf>
    <xf numFmtId="164" fontId="4" fillId="0" borderId="0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9" fontId="4" fillId="4" borderId="7" xfId="1" applyFont="1" applyFill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right" vertical="center" wrapText="1"/>
    </xf>
    <xf numFmtId="0" fontId="5" fillId="0" borderId="10" xfId="0" applyFont="1" applyBorder="1" applyAlignment="1">
      <alignment horizontal="right" vertical="center" wrapText="1"/>
    </xf>
    <xf numFmtId="164" fontId="5" fillId="0" borderId="7" xfId="0" applyNumberFormat="1" applyFont="1" applyBorder="1" applyAlignment="1">
      <alignment horizontal="right" vertical="center" indent="1"/>
    </xf>
    <xf numFmtId="0" fontId="11" fillId="2" borderId="0" xfId="0" applyFont="1" applyFill="1" applyBorder="1" applyAlignment="1">
      <alignment horizontal="center" vertical="center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4C9D9-791F-4465-8859-ED61F30E7162}">
  <sheetPr codeName="Tabelle1">
    <pageSetUpPr fitToPage="1"/>
  </sheetPr>
  <dimension ref="A1:P113"/>
  <sheetViews>
    <sheetView tabSelected="1" topLeftCell="A82" zoomScale="70" zoomScaleNormal="70" workbookViewId="0">
      <selection activeCell="M110" sqref="M110"/>
    </sheetView>
  </sheetViews>
  <sheetFormatPr baseColWidth="10" defaultRowHeight="14.5" x14ac:dyDescent="0.35"/>
  <cols>
    <col min="1" max="1" width="30" customWidth="1"/>
    <col min="3" max="3" width="28.90625" customWidth="1"/>
    <col min="4" max="4" width="38.453125" bestFit="1" customWidth="1"/>
    <col min="5" max="5" width="17.1796875" customWidth="1"/>
    <col min="6" max="6" width="36.54296875" bestFit="1" customWidth="1"/>
    <col min="7" max="7" width="20.54296875" style="2" customWidth="1"/>
    <col min="8" max="8" width="12.6328125" customWidth="1"/>
    <col min="9" max="9" width="0.36328125" style="3" customWidth="1"/>
    <col min="10" max="10" width="19" style="2" customWidth="1"/>
    <col min="11" max="11" width="18.26953125" customWidth="1"/>
    <col min="12" max="12" width="43" customWidth="1"/>
    <col min="13" max="13" width="17.81640625" customWidth="1"/>
    <col min="14" max="14" width="20.6328125" customWidth="1"/>
    <col min="15" max="15" width="19" style="4" customWidth="1"/>
    <col min="16" max="16" width="18.6328125" customWidth="1"/>
  </cols>
  <sheetData>
    <row r="1" spans="1:16" ht="20" x14ac:dyDescent="0.4">
      <c r="A1" s="1" t="s">
        <v>0</v>
      </c>
    </row>
    <row r="2" spans="1:16" x14ac:dyDescent="0.35">
      <c r="B2" s="5"/>
    </row>
    <row r="3" spans="1:16" x14ac:dyDescent="0.35">
      <c r="A3" s="6" t="s">
        <v>1</v>
      </c>
      <c r="C3" s="7"/>
      <c r="D3" s="7"/>
      <c r="E3" s="7"/>
      <c r="F3" s="7"/>
      <c r="G3" s="8"/>
      <c r="H3" s="7"/>
      <c r="I3" s="9"/>
      <c r="J3" s="8"/>
      <c r="K3" s="7"/>
      <c r="L3" s="7"/>
      <c r="M3" s="7"/>
      <c r="N3" s="7"/>
      <c r="O3" s="10"/>
      <c r="P3" s="7"/>
    </row>
    <row r="4" spans="1:16" x14ac:dyDescent="0.35">
      <c r="A4" s="5" t="s">
        <v>2</v>
      </c>
    </row>
    <row r="5" spans="1:16" x14ac:dyDescent="0.35">
      <c r="A5" s="5"/>
    </row>
    <row r="6" spans="1:16" ht="15.5" x14ac:dyDescent="0.35">
      <c r="A6" s="11" t="s">
        <v>3</v>
      </c>
      <c r="C6" s="7"/>
      <c r="D6" s="7"/>
      <c r="E6" s="7"/>
      <c r="F6" s="7"/>
      <c r="G6" s="8"/>
      <c r="H6" s="7"/>
      <c r="I6" s="9"/>
      <c r="J6" s="8"/>
      <c r="K6" s="7"/>
      <c r="L6" s="7"/>
      <c r="M6" s="7"/>
      <c r="N6" s="7"/>
      <c r="O6" s="10"/>
      <c r="P6" s="7"/>
    </row>
    <row r="7" spans="1:16" x14ac:dyDescent="0.35">
      <c r="A7" s="7"/>
      <c r="C7" s="7"/>
      <c r="D7" s="7"/>
      <c r="E7" s="7"/>
      <c r="F7" s="7"/>
      <c r="G7" s="8"/>
      <c r="H7" s="7"/>
      <c r="I7" s="9"/>
      <c r="J7" s="8"/>
      <c r="K7" s="7"/>
      <c r="L7" s="7"/>
      <c r="M7" s="7"/>
      <c r="N7" s="7"/>
      <c r="O7" s="10"/>
      <c r="P7" s="7"/>
    </row>
    <row r="8" spans="1:16" ht="15.75" customHeight="1" x14ac:dyDescent="0.35">
      <c r="A8" s="7"/>
      <c r="C8" s="7"/>
      <c r="D8" s="7"/>
      <c r="E8" s="7"/>
      <c r="F8" s="7"/>
      <c r="G8" s="8"/>
      <c r="H8" s="7"/>
      <c r="I8" s="9"/>
      <c r="J8" s="8"/>
      <c r="K8" s="7"/>
      <c r="L8" s="7"/>
      <c r="M8" s="7"/>
      <c r="N8" s="7"/>
      <c r="O8" s="10"/>
      <c r="P8" s="7"/>
    </row>
    <row r="9" spans="1:16" x14ac:dyDescent="0.35">
      <c r="A9" s="12" t="s">
        <v>4</v>
      </c>
      <c r="B9" s="12"/>
      <c r="C9" s="13"/>
      <c r="D9" s="13"/>
      <c r="E9" s="13"/>
      <c r="F9" s="14"/>
      <c r="G9" s="13"/>
      <c r="H9" s="15"/>
      <c r="I9" s="14"/>
      <c r="J9" s="13"/>
      <c r="K9" s="13"/>
      <c r="L9" s="13"/>
      <c r="M9" s="13"/>
      <c r="N9" s="16"/>
      <c r="O9" s="13"/>
    </row>
    <row r="10" spans="1:16" ht="87" customHeight="1" thickBot="1" x14ac:dyDescent="0.4">
      <c r="A10" s="17" t="s">
        <v>5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8"/>
      <c r="N10" s="18"/>
      <c r="O10" s="18"/>
    </row>
    <row r="11" spans="1:16" ht="98" customHeight="1" x14ac:dyDescent="0.35">
      <c r="A11" s="19" t="s">
        <v>6</v>
      </c>
      <c r="B11" s="20" t="s">
        <v>7</v>
      </c>
      <c r="C11" s="21" t="s">
        <v>8</v>
      </c>
      <c r="D11" s="19" t="s">
        <v>9</v>
      </c>
      <c r="E11" s="19" t="s">
        <v>10</v>
      </c>
      <c r="F11" s="19" t="s">
        <v>11</v>
      </c>
      <c r="G11" s="22" t="s">
        <v>12</v>
      </c>
      <c r="H11" s="23" t="s">
        <v>13</v>
      </c>
      <c r="I11" s="24" t="s">
        <v>14</v>
      </c>
      <c r="J11" s="25" t="s">
        <v>14</v>
      </c>
      <c r="K11" s="21" t="s">
        <v>15</v>
      </c>
      <c r="L11" s="19" t="s">
        <v>16</v>
      </c>
      <c r="M11" s="26" t="s">
        <v>17</v>
      </c>
      <c r="N11" s="19" t="s">
        <v>18</v>
      </c>
      <c r="O11" s="26" t="s">
        <v>19</v>
      </c>
      <c r="P11" s="19" t="s">
        <v>20</v>
      </c>
    </row>
    <row r="12" spans="1:16" ht="28" customHeight="1" x14ac:dyDescent="0.35">
      <c r="A12" s="27" t="s">
        <v>21</v>
      </c>
      <c r="B12" s="28" t="s">
        <v>22</v>
      </c>
      <c r="C12" s="29" t="s">
        <v>23</v>
      </c>
      <c r="D12" s="30" t="s">
        <v>24</v>
      </c>
      <c r="E12" s="31" t="s">
        <v>25</v>
      </c>
      <c r="F12" s="32">
        <v>0.98</v>
      </c>
      <c r="G12" s="33">
        <v>2.5</v>
      </c>
      <c r="H12" s="33" t="s">
        <v>26</v>
      </c>
      <c r="I12" s="34">
        <v>6</v>
      </c>
      <c r="J12" s="35">
        <f>I12*1.2</f>
        <v>7.1999999999999993</v>
      </c>
      <c r="K12" s="36"/>
      <c r="L12" s="37"/>
      <c r="M12" s="38"/>
      <c r="N12" s="39">
        <f>J12*M12</f>
        <v>0</v>
      </c>
      <c r="O12" s="30" t="s">
        <v>27</v>
      </c>
      <c r="P12" s="40"/>
    </row>
    <row r="13" spans="1:16" ht="28" customHeight="1" x14ac:dyDescent="0.35">
      <c r="A13" s="41" t="s">
        <v>28</v>
      </c>
      <c r="B13" s="42" t="s">
        <v>29</v>
      </c>
      <c r="C13" s="43" t="s">
        <v>30</v>
      </c>
      <c r="D13" s="44" t="s">
        <v>31</v>
      </c>
      <c r="E13" s="44"/>
      <c r="F13" s="45" t="s">
        <v>32</v>
      </c>
      <c r="G13" s="45">
        <v>1</v>
      </c>
      <c r="H13" s="45" t="s">
        <v>33</v>
      </c>
      <c r="I13" s="46">
        <v>75</v>
      </c>
      <c r="J13" s="35">
        <f t="shared" ref="J13:J76" si="0">I13*1.2</f>
        <v>90</v>
      </c>
      <c r="K13" s="36"/>
      <c r="L13" s="37"/>
      <c r="M13" s="38"/>
      <c r="N13" s="39">
        <f t="shared" ref="N13:N76" si="1">J13*M13</f>
        <v>0</v>
      </c>
      <c r="O13" s="47" t="s">
        <v>34</v>
      </c>
      <c r="P13" s="40"/>
    </row>
    <row r="14" spans="1:16" ht="28" customHeight="1" x14ac:dyDescent="0.35">
      <c r="A14" s="41" t="s">
        <v>28</v>
      </c>
      <c r="B14" s="42" t="s">
        <v>35</v>
      </c>
      <c r="C14" s="43" t="s">
        <v>30</v>
      </c>
      <c r="D14" s="44" t="s">
        <v>36</v>
      </c>
      <c r="E14" s="44"/>
      <c r="F14" s="45" t="s">
        <v>32</v>
      </c>
      <c r="G14" s="45">
        <v>1</v>
      </c>
      <c r="H14" s="45" t="s">
        <v>33</v>
      </c>
      <c r="I14" s="46">
        <v>75</v>
      </c>
      <c r="J14" s="35">
        <f t="shared" si="0"/>
        <v>90</v>
      </c>
      <c r="K14" s="36"/>
      <c r="L14" s="37"/>
      <c r="M14" s="38"/>
      <c r="N14" s="39">
        <f t="shared" si="1"/>
        <v>0</v>
      </c>
      <c r="O14" s="47" t="s">
        <v>34</v>
      </c>
      <c r="P14" s="40"/>
    </row>
    <row r="15" spans="1:16" ht="28" customHeight="1" x14ac:dyDescent="0.35">
      <c r="A15" s="48" t="s">
        <v>21</v>
      </c>
      <c r="B15" s="49" t="s">
        <v>37</v>
      </c>
      <c r="C15" s="50" t="s">
        <v>38</v>
      </c>
      <c r="D15" s="51" t="s">
        <v>39</v>
      </c>
      <c r="E15" s="52" t="s">
        <v>40</v>
      </c>
      <c r="F15" s="53">
        <v>0.99</v>
      </c>
      <c r="G15" s="54">
        <v>5</v>
      </c>
      <c r="H15" s="54" t="s">
        <v>41</v>
      </c>
      <c r="I15" s="55">
        <v>3</v>
      </c>
      <c r="J15" s="35">
        <f t="shared" si="0"/>
        <v>3.5999999999999996</v>
      </c>
      <c r="K15" s="36"/>
      <c r="L15" s="37"/>
      <c r="M15" s="38"/>
      <c r="N15" s="39">
        <f t="shared" si="1"/>
        <v>0</v>
      </c>
      <c r="O15" s="51" t="s">
        <v>27</v>
      </c>
      <c r="P15" s="40"/>
    </row>
    <row r="16" spans="1:16" ht="28" customHeight="1" x14ac:dyDescent="0.35">
      <c r="A16" s="41" t="s">
        <v>42</v>
      </c>
      <c r="B16" s="42" t="s">
        <v>43</v>
      </c>
      <c r="C16" s="43" t="s">
        <v>44</v>
      </c>
      <c r="D16" s="56" t="s">
        <v>45</v>
      </c>
      <c r="E16" s="56"/>
      <c r="F16" s="56"/>
      <c r="G16" s="56">
        <v>1</v>
      </c>
      <c r="H16" s="56" t="s">
        <v>46</v>
      </c>
      <c r="I16" s="46">
        <v>4</v>
      </c>
      <c r="J16" s="35">
        <f t="shared" si="0"/>
        <v>4.8</v>
      </c>
      <c r="K16" s="36"/>
      <c r="L16" s="37"/>
      <c r="M16" s="38"/>
      <c r="N16" s="39">
        <f t="shared" si="1"/>
        <v>0</v>
      </c>
      <c r="O16" s="47" t="s">
        <v>34</v>
      </c>
      <c r="P16" s="40"/>
    </row>
    <row r="17" spans="1:16" ht="28" customHeight="1" x14ac:dyDescent="0.35">
      <c r="A17" s="41" t="s">
        <v>42</v>
      </c>
      <c r="B17" s="42" t="s">
        <v>47</v>
      </c>
      <c r="C17" s="43" t="s">
        <v>44</v>
      </c>
      <c r="D17" s="56" t="s">
        <v>48</v>
      </c>
      <c r="E17" s="44"/>
      <c r="F17" s="45"/>
      <c r="G17" s="45">
        <v>1</v>
      </c>
      <c r="H17" s="45" t="s">
        <v>46</v>
      </c>
      <c r="I17" s="46">
        <v>6</v>
      </c>
      <c r="J17" s="35">
        <f t="shared" si="0"/>
        <v>7.1999999999999993</v>
      </c>
      <c r="K17" s="36"/>
      <c r="L17" s="37"/>
      <c r="M17" s="38"/>
      <c r="N17" s="39">
        <f t="shared" si="1"/>
        <v>0</v>
      </c>
      <c r="O17" s="47" t="s">
        <v>34</v>
      </c>
      <c r="P17" s="40"/>
    </row>
    <row r="18" spans="1:16" ht="28" customHeight="1" x14ac:dyDescent="0.35">
      <c r="A18" s="41" t="s">
        <v>42</v>
      </c>
      <c r="B18" s="42" t="s">
        <v>49</v>
      </c>
      <c r="C18" s="43" t="s">
        <v>44</v>
      </c>
      <c r="D18" s="56" t="s">
        <v>50</v>
      </c>
      <c r="E18" s="56"/>
      <c r="F18" s="56"/>
      <c r="G18" s="56">
        <v>1</v>
      </c>
      <c r="H18" s="56" t="s">
        <v>46</v>
      </c>
      <c r="I18" s="46">
        <v>6</v>
      </c>
      <c r="J18" s="35">
        <f t="shared" si="0"/>
        <v>7.1999999999999993</v>
      </c>
      <c r="K18" s="36"/>
      <c r="L18" s="37"/>
      <c r="M18" s="38"/>
      <c r="N18" s="39">
        <f t="shared" si="1"/>
        <v>0</v>
      </c>
      <c r="O18" s="47" t="s">
        <v>34</v>
      </c>
      <c r="P18" s="40"/>
    </row>
    <row r="19" spans="1:16" ht="28" customHeight="1" x14ac:dyDescent="0.35">
      <c r="A19" s="41" t="s">
        <v>42</v>
      </c>
      <c r="B19" s="42" t="s">
        <v>51</v>
      </c>
      <c r="C19" s="43" t="s">
        <v>44</v>
      </c>
      <c r="D19" s="56" t="s">
        <v>52</v>
      </c>
      <c r="E19" s="44"/>
      <c r="F19" s="45"/>
      <c r="G19" s="45">
        <v>1</v>
      </c>
      <c r="H19" s="45" t="s">
        <v>46</v>
      </c>
      <c r="I19" s="46">
        <v>4</v>
      </c>
      <c r="J19" s="35">
        <f t="shared" si="0"/>
        <v>4.8</v>
      </c>
      <c r="K19" s="36"/>
      <c r="L19" s="37"/>
      <c r="M19" s="38"/>
      <c r="N19" s="39">
        <f t="shared" si="1"/>
        <v>0</v>
      </c>
      <c r="O19" s="47" t="s">
        <v>34</v>
      </c>
      <c r="P19" s="40"/>
    </row>
    <row r="20" spans="1:16" ht="28" customHeight="1" x14ac:dyDescent="0.35">
      <c r="A20" s="48" t="s">
        <v>28</v>
      </c>
      <c r="B20" s="49" t="s">
        <v>53</v>
      </c>
      <c r="C20" s="50" t="s">
        <v>54</v>
      </c>
      <c r="D20" s="51" t="s">
        <v>55</v>
      </c>
      <c r="E20" s="57" t="s">
        <v>56</v>
      </c>
      <c r="F20" s="51" t="s">
        <v>32</v>
      </c>
      <c r="G20" s="51">
        <v>1</v>
      </c>
      <c r="H20" s="51" t="s">
        <v>26</v>
      </c>
      <c r="I20" s="55">
        <v>20</v>
      </c>
      <c r="J20" s="35">
        <f t="shared" si="0"/>
        <v>24</v>
      </c>
      <c r="K20" s="36"/>
      <c r="L20" s="37"/>
      <c r="M20" s="38"/>
      <c r="N20" s="39">
        <f t="shared" si="1"/>
        <v>0</v>
      </c>
      <c r="O20" s="58" t="s">
        <v>34</v>
      </c>
      <c r="P20" s="40"/>
    </row>
    <row r="21" spans="1:16" ht="28" customHeight="1" x14ac:dyDescent="0.35">
      <c r="A21" s="48" t="s">
        <v>21</v>
      </c>
      <c r="B21" s="49" t="s">
        <v>57</v>
      </c>
      <c r="C21" s="50" t="s">
        <v>54</v>
      </c>
      <c r="D21" s="51" t="s">
        <v>58</v>
      </c>
      <c r="E21" s="52" t="s">
        <v>59</v>
      </c>
      <c r="F21" s="53">
        <v>0.85</v>
      </c>
      <c r="G21" s="54">
        <v>1</v>
      </c>
      <c r="H21" s="54" t="s">
        <v>41</v>
      </c>
      <c r="I21" s="55">
        <v>0.5</v>
      </c>
      <c r="J21" s="35">
        <f t="shared" si="0"/>
        <v>0.6</v>
      </c>
      <c r="K21" s="36"/>
      <c r="L21" s="37"/>
      <c r="M21" s="38"/>
      <c r="N21" s="39">
        <f t="shared" si="1"/>
        <v>0</v>
      </c>
      <c r="O21" s="51" t="s">
        <v>27</v>
      </c>
      <c r="P21" s="40"/>
    </row>
    <row r="22" spans="1:16" ht="28" customHeight="1" x14ac:dyDescent="0.35">
      <c r="A22" s="41" t="s">
        <v>28</v>
      </c>
      <c r="B22" s="42" t="s">
        <v>60</v>
      </c>
      <c r="C22" s="43" t="s">
        <v>61</v>
      </c>
      <c r="D22" s="56" t="s">
        <v>62</v>
      </c>
      <c r="E22" s="56" t="s">
        <v>63</v>
      </c>
      <c r="F22" s="56" t="s">
        <v>32</v>
      </c>
      <c r="G22" s="56">
        <v>1</v>
      </c>
      <c r="H22" s="45" t="s">
        <v>26</v>
      </c>
      <c r="I22" s="46">
        <v>50</v>
      </c>
      <c r="J22" s="35">
        <f t="shared" si="0"/>
        <v>60</v>
      </c>
      <c r="K22" s="36"/>
      <c r="L22" s="37"/>
      <c r="M22" s="38"/>
      <c r="N22" s="39">
        <f t="shared" si="1"/>
        <v>0</v>
      </c>
      <c r="O22" s="47" t="s">
        <v>34</v>
      </c>
      <c r="P22" s="40"/>
    </row>
    <row r="23" spans="1:16" ht="28" customHeight="1" x14ac:dyDescent="0.35">
      <c r="A23" s="41" t="s">
        <v>28</v>
      </c>
      <c r="B23" s="42" t="s">
        <v>64</v>
      </c>
      <c r="C23" s="43" t="s">
        <v>61</v>
      </c>
      <c r="D23" s="56" t="s">
        <v>65</v>
      </c>
      <c r="E23" s="44" t="s">
        <v>63</v>
      </c>
      <c r="F23" s="45" t="s">
        <v>32</v>
      </c>
      <c r="G23" s="45">
        <v>1</v>
      </c>
      <c r="H23" s="45" t="s">
        <v>26</v>
      </c>
      <c r="I23" s="46">
        <v>25</v>
      </c>
      <c r="J23" s="35">
        <f t="shared" si="0"/>
        <v>30</v>
      </c>
      <c r="K23" s="36"/>
      <c r="L23" s="37"/>
      <c r="M23" s="38"/>
      <c r="N23" s="39">
        <f t="shared" si="1"/>
        <v>0</v>
      </c>
      <c r="O23" s="47" t="s">
        <v>34</v>
      </c>
      <c r="P23" s="40"/>
    </row>
    <row r="24" spans="1:16" ht="28" customHeight="1" x14ac:dyDescent="0.35">
      <c r="A24" s="41" t="s">
        <v>28</v>
      </c>
      <c r="B24" s="42" t="s">
        <v>66</v>
      </c>
      <c r="C24" s="43" t="s">
        <v>61</v>
      </c>
      <c r="D24" s="56" t="s">
        <v>67</v>
      </c>
      <c r="E24" s="56" t="s">
        <v>63</v>
      </c>
      <c r="F24" s="56" t="s">
        <v>32</v>
      </c>
      <c r="G24" s="56">
        <v>2.5</v>
      </c>
      <c r="H24" s="45" t="s">
        <v>26</v>
      </c>
      <c r="I24" s="46">
        <v>50</v>
      </c>
      <c r="J24" s="35">
        <f t="shared" si="0"/>
        <v>60</v>
      </c>
      <c r="K24" s="36"/>
      <c r="L24" s="37"/>
      <c r="M24" s="38"/>
      <c r="N24" s="39">
        <f t="shared" si="1"/>
        <v>0</v>
      </c>
      <c r="O24" s="47" t="s">
        <v>34</v>
      </c>
      <c r="P24" s="40"/>
    </row>
    <row r="25" spans="1:16" ht="28" customHeight="1" x14ac:dyDescent="0.35">
      <c r="A25" s="41" t="s">
        <v>28</v>
      </c>
      <c r="B25" s="42" t="s">
        <v>68</v>
      </c>
      <c r="C25" s="43" t="s">
        <v>61</v>
      </c>
      <c r="D25" s="56" t="s">
        <v>69</v>
      </c>
      <c r="E25" s="44" t="s">
        <v>70</v>
      </c>
      <c r="F25" s="45" t="s">
        <v>71</v>
      </c>
      <c r="G25" s="45">
        <v>1</v>
      </c>
      <c r="H25" s="45" t="s">
        <v>26</v>
      </c>
      <c r="I25" s="46">
        <v>15</v>
      </c>
      <c r="J25" s="35">
        <f t="shared" si="0"/>
        <v>18</v>
      </c>
      <c r="K25" s="36"/>
      <c r="L25" s="37"/>
      <c r="M25" s="38"/>
      <c r="N25" s="39">
        <f t="shared" si="1"/>
        <v>0</v>
      </c>
      <c r="O25" s="47" t="s">
        <v>34</v>
      </c>
      <c r="P25" s="40"/>
    </row>
    <row r="26" spans="1:16" ht="28" customHeight="1" x14ac:dyDescent="0.35">
      <c r="A26" s="41" t="s">
        <v>28</v>
      </c>
      <c r="B26" s="42" t="s">
        <v>72</v>
      </c>
      <c r="C26" s="43" t="s">
        <v>61</v>
      </c>
      <c r="D26" s="56" t="s">
        <v>73</v>
      </c>
      <c r="E26" s="56" t="s">
        <v>74</v>
      </c>
      <c r="F26" s="56" t="s">
        <v>32</v>
      </c>
      <c r="G26" s="56">
        <v>1</v>
      </c>
      <c r="H26" s="56" t="s">
        <v>26</v>
      </c>
      <c r="I26" s="46">
        <v>15</v>
      </c>
      <c r="J26" s="35">
        <f t="shared" si="0"/>
        <v>18</v>
      </c>
      <c r="K26" s="36"/>
      <c r="L26" s="37"/>
      <c r="M26" s="38"/>
      <c r="N26" s="39">
        <f t="shared" si="1"/>
        <v>0</v>
      </c>
      <c r="O26" s="47" t="s">
        <v>34</v>
      </c>
      <c r="P26" s="40"/>
    </row>
    <row r="27" spans="1:16" ht="28" customHeight="1" x14ac:dyDescent="0.35">
      <c r="A27" s="41" t="s">
        <v>28</v>
      </c>
      <c r="B27" s="42" t="s">
        <v>75</v>
      </c>
      <c r="C27" s="43" t="s">
        <v>61</v>
      </c>
      <c r="D27" s="44" t="s">
        <v>76</v>
      </c>
      <c r="E27" s="44"/>
      <c r="F27" s="45" t="s">
        <v>77</v>
      </c>
      <c r="G27" s="45">
        <v>200</v>
      </c>
      <c r="H27" s="56" t="s">
        <v>26</v>
      </c>
      <c r="I27" s="46">
        <v>3</v>
      </c>
      <c r="J27" s="35">
        <f t="shared" si="0"/>
        <v>3.5999999999999996</v>
      </c>
      <c r="K27" s="36"/>
      <c r="L27" s="37"/>
      <c r="M27" s="38"/>
      <c r="N27" s="39">
        <f t="shared" si="1"/>
        <v>0</v>
      </c>
      <c r="O27" s="47" t="s">
        <v>34</v>
      </c>
      <c r="P27" s="40"/>
    </row>
    <row r="28" spans="1:16" ht="28" customHeight="1" x14ac:dyDescent="0.35">
      <c r="A28" s="41" t="s">
        <v>28</v>
      </c>
      <c r="B28" s="42" t="s">
        <v>78</v>
      </c>
      <c r="C28" s="43" t="s">
        <v>61</v>
      </c>
      <c r="D28" s="44" t="s">
        <v>73</v>
      </c>
      <c r="E28" s="44"/>
      <c r="F28" s="45" t="s">
        <v>77</v>
      </c>
      <c r="G28" s="45">
        <v>200</v>
      </c>
      <c r="H28" s="56" t="s">
        <v>26</v>
      </c>
      <c r="I28" s="46">
        <v>14</v>
      </c>
      <c r="J28" s="35">
        <f t="shared" si="0"/>
        <v>16.8</v>
      </c>
      <c r="K28" s="36"/>
      <c r="L28" s="37"/>
      <c r="M28" s="38"/>
      <c r="N28" s="39">
        <f t="shared" si="1"/>
        <v>0</v>
      </c>
      <c r="O28" s="47" t="s">
        <v>79</v>
      </c>
      <c r="P28" s="40"/>
    </row>
    <row r="29" spans="1:16" ht="28" customHeight="1" x14ac:dyDescent="0.35">
      <c r="A29" s="41" t="s">
        <v>28</v>
      </c>
      <c r="B29" s="42" t="s">
        <v>80</v>
      </c>
      <c r="C29" s="43" t="s">
        <v>61</v>
      </c>
      <c r="D29" s="44" t="s">
        <v>81</v>
      </c>
      <c r="E29" s="44"/>
      <c r="F29" s="45" t="s">
        <v>77</v>
      </c>
      <c r="G29" s="45">
        <v>200</v>
      </c>
      <c r="H29" s="56" t="s">
        <v>26</v>
      </c>
      <c r="I29" s="46">
        <v>4</v>
      </c>
      <c r="J29" s="35">
        <f t="shared" si="0"/>
        <v>4.8</v>
      </c>
      <c r="K29" s="36"/>
      <c r="L29" s="37"/>
      <c r="M29" s="38"/>
      <c r="N29" s="39">
        <f t="shared" si="1"/>
        <v>0</v>
      </c>
      <c r="O29" s="47" t="s">
        <v>34</v>
      </c>
      <c r="P29" s="40"/>
    </row>
    <row r="30" spans="1:16" ht="28" customHeight="1" x14ac:dyDescent="0.35">
      <c r="A30" s="41" t="s">
        <v>28</v>
      </c>
      <c r="B30" s="42" t="s">
        <v>82</v>
      </c>
      <c r="C30" s="43" t="s">
        <v>61</v>
      </c>
      <c r="D30" s="44" t="s">
        <v>83</v>
      </c>
      <c r="E30" s="44"/>
      <c r="F30" s="45" t="s">
        <v>77</v>
      </c>
      <c r="G30" s="45">
        <v>200</v>
      </c>
      <c r="H30" s="56" t="s">
        <v>26</v>
      </c>
      <c r="I30" s="46">
        <v>8</v>
      </c>
      <c r="J30" s="35">
        <f t="shared" si="0"/>
        <v>9.6</v>
      </c>
      <c r="K30" s="36"/>
      <c r="L30" s="37"/>
      <c r="M30" s="38"/>
      <c r="N30" s="39">
        <f t="shared" si="1"/>
        <v>0</v>
      </c>
      <c r="O30" s="47" t="s">
        <v>79</v>
      </c>
      <c r="P30" s="40"/>
    </row>
    <row r="31" spans="1:16" ht="28" customHeight="1" x14ac:dyDescent="0.35">
      <c r="A31" s="41" t="s">
        <v>28</v>
      </c>
      <c r="B31" s="42" t="s">
        <v>84</v>
      </c>
      <c r="C31" s="43" t="s">
        <v>61</v>
      </c>
      <c r="D31" s="44" t="s">
        <v>69</v>
      </c>
      <c r="E31" s="44"/>
      <c r="F31" s="45" t="s">
        <v>77</v>
      </c>
      <c r="G31" s="45">
        <v>200</v>
      </c>
      <c r="H31" s="56" t="s">
        <v>26</v>
      </c>
      <c r="I31" s="46">
        <v>1</v>
      </c>
      <c r="J31" s="35">
        <f t="shared" si="0"/>
        <v>1.2</v>
      </c>
      <c r="K31" s="36"/>
      <c r="L31" s="37"/>
      <c r="M31" s="38"/>
      <c r="N31" s="39">
        <f t="shared" si="1"/>
        <v>0</v>
      </c>
      <c r="O31" s="47" t="s">
        <v>27</v>
      </c>
      <c r="P31" s="40"/>
    </row>
    <row r="32" spans="1:16" ht="28" customHeight="1" x14ac:dyDescent="0.35">
      <c r="A32" s="41" t="s">
        <v>28</v>
      </c>
      <c r="B32" s="42" t="s">
        <v>85</v>
      </c>
      <c r="C32" s="43" t="s">
        <v>61</v>
      </c>
      <c r="D32" s="44" t="s">
        <v>86</v>
      </c>
      <c r="E32" s="44"/>
      <c r="F32" s="45" t="s">
        <v>77</v>
      </c>
      <c r="G32" s="45">
        <v>200</v>
      </c>
      <c r="H32" s="56" t="s">
        <v>26</v>
      </c>
      <c r="I32" s="46">
        <v>1</v>
      </c>
      <c r="J32" s="35">
        <f t="shared" si="0"/>
        <v>1.2</v>
      </c>
      <c r="K32" s="36"/>
      <c r="L32" s="37"/>
      <c r="M32" s="38"/>
      <c r="N32" s="39">
        <f t="shared" si="1"/>
        <v>0</v>
      </c>
      <c r="O32" s="47" t="s">
        <v>27</v>
      </c>
      <c r="P32" s="40"/>
    </row>
    <row r="33" spans="1:16" ht="28" customHeight="1" x14ac:dyDescent="0.35">
      <c r="A33" s="41" t="s">
        <v>28</v>
      </c>
      <c r="B33" s="42" t="s">
        <v>87</v>
      </c>
      <c r="C33" s="43" t="s">
        <v>61</v>
      </c>
      <c r="D33" s="44" t="s">
        <v>88</v>
      </c>
      <c r="E33" s="44"/>
      <c r="F33" s="45" t="s">
        <v>77</v>
      </c>
      <c r="G33" s="45">
        <v>200</v>
      </c>
      <c r="H33" s="56" t="s">
        <v>26</v>
      </c>
      <c r="I33" s="46">
        <v>5</v>
      </c>
      <c r="J33" s="35">
        <f t="shared" si="0"/>
        <v>6</v>
      </c>
      <c r="K33" s="36"/>
      <c r="L33" s="37"/>
      <c r="M33" s="38"/>
      <c r="N33" s="39">
        <f t="shared" si="1"/>
        <v>0</v>
      </c>
      <c r="O33" s="47" t="s">
        <v>34</v>
      </c>
      <c r="P33" s="40"/>
    </row>
    <row r="34" spans="1:16" ht="28" customHeight="1" x14ac:dyDescent="0.35">
      <c r="A34" s="41" t="s">
        <v>28</v>
      </c>
      <c r="B34" s="42" t="s">
        <v>89</v>
      </c>
      <c r="C34" s="43" t="s">
        <v>61</v>
      </c>
      <c r="D34" s="44" t="s">
        <v>90</v>
      </c>
      <c r="E34" s="44"/>
      <c r="F34" s="45" t="s">
        <v>77</v>
      </c>
      <c r="G34" s="45">
        <v>200</v>
      </c>
      <c r="H34" s="56" t="s">
        <v>26</v>
      </c>
      <c r="I34" s="46">
        <v>2</v>
      </c>
      <c r="J34" s="35">
        <f t="shared" si="0"/>
        <v>2.4</v>
      </c>
      <c r="K34" s="36"/>
      <c r="L34" s="37"/>
      <c r="M34" s="38"/>
      <c r="N34" s="39">
        <f t="shared" si="1"/>
        <v>0</v>
      </c>
      <c r="O34" s="47" t="s">
        <v>27</v>
      </c>
      <c r="P34" s="40"/>
    </row>
    <row r="35" spans="1:16" ht="28" customHeight="1" x14ac:dyDescent="0.35">
      <c r="A35" s="41" t="s">
        <v>28</v>
      </c>
      <c r="B35" s="42" t="s">
        <v>91</v>
      </c>
      <c r="C35" s="43" t="s">
        <v>61</v>
      </c>
      <c r="D35" s="44" t="s">
        <v>92</v>
      </c>
      <c r="E35" s="44"/>
      <c r="F35" s="45" t="s">
        <v>77</v>
      </c>
      <c r="G35" s="45">
        <v>200</v>
      </c>
      <c r="H35" s="56" t="s">
        <v>26</v>
      </c>
      <c r="I35" s="46">
        <v>15</v>
      </c>
      <c r="J35" s="35">
        <f t="shared" si="0"/>
        <v>18</v>
      </c>
      <c r="K35" s="36"/>
      <c r="L35" s="37"/>
      <c r="M35" s="38"/>
      <c r="N35" s="39">
        <f t="shared" si="1"/>
        <v>0</v>
      </c>
      <c r="O35" s="47" t="s">
        <v>79</v>
      </c>
      <c r="P35" s="40"/>
    </row>
    <row r="36" spans="1:16" ht="28" customHeight="1" x14ac:dyDescent="0.35">
      <c r="A36" s="41" t="s">
        <v>42</v>
      </c>
      <c r="B36" s="42" t="s">
        <v>93</v>
      </c>
      <c r="C36" s="43" t="s">
        <v>61</v>
      </c>
      <c r="D36" s="56" t="s">
        <v>67</v>
      </c>
      <c r="E36" s="59" t="s">
        <v>94</v>
      </c>
      <c r="F36" s="56" t="s">
        <v>95</v>
      </c>
      <c r="G36" s="56" t="s">
        <v>96</v>
      </c>
      <c r="H36" s="56" t="s">
        <v>26</v>
      </c>
      <c r="I36" s="46">
        <v>101</v>
      </c>
      <c r="J36" s="35">
        <f t="shared" si="0"/>
        <v>121.19999999999999</v>
      </c>
      <c r="K36" s="36"/>
      <c r="L36" s="37"/>
      <c r="M36" s="38"/>
      <c r="N36" s="39">
        <f t="shared" si="1"/>
        <v>0</v>
      </c>
      <c r="O36" s="47" t="s">
        <v>97</v>
      </c>
      <c r="P36" s="40"/>
    </row>
    <row r="37" spans="1:16" ht="28" customHeight="1" x14ac:dyDescent="0.35">
      <c r="A37" s="41" t="s">
        <v>42</v>
      </c>
      <c r="B37" s="42" t="s">
        <v>98</v>
      </c>
      <c r="C37" s="43" t="s">
        <v>61</v>
      </c>
      <c r="D37" s="56" t="s">
        <v>67</v>
      </c>
      <c r="E37" s="59" t="s">
        <v>94</v>
      </c>
      <c r="F37" s="56" t="s">
        <v>99</v>
      </c>
      <c r="G37" s="56">
        <v>2.5</v>
      </c>
      <c r="H37" s="56" t="s">
        <v>26</v>
      </c>
      <c r="I37" s="46">
        <v>32</v>
      </c>
      <c r="J37" s="35">
        <f t="shared" si="0"/>
        <v>38.4</v>
      </c>
      <c r="K37" s="36"/>
      <c r="L37" s="37"/>
      <c r="M37" s="38"/>
      <c r="N37" s="39">
        <f t="shared" si="1"/>
        <v>0</v>
      </c>
      <c r="O37" s="47" t="s">
        <v>97</v>
      </c>
      <c r="P37" s="40"/>
    </row>
    <row r="38" spans="1:16" ht="28" customHeight="1" x14ac:dyDescent="0.35">
      <c r="A38" s="41" t="s">
        <v>42</v>
      </c>
      <c r="B38" s="42" t="s">
        <v>100</v>
      </c>
      <c r="C38" s="43" t="s">
        <v>61</v>
      </c>
      <c r="D38" s="56" t="s">
        <v>67</v>
      </c>
      <c r="E38" s="59" t="s">
        <v>94</v>
      </c>
      <c r="F38" s="56" t="s">
        <v>101</v>
      </c>
      <c r="G38" s="56">
        <v>2.5</v>
      </c>
      <c r="H38" s="56" t="s">
        <v>26</v>
      </c>
      <c r="I38" s="46">
        <v>20</v>
      </c>
      <c r="J38" s="35">
        <f t="shared" si="0"/>
        <v>24</v>
      </c>
      <c r="K38" s="36"/>
      <c r="L38" s="37"/>
      <c r="M38" s="38"/>
      <c r="N38" s="39">
        <f t="shared" si="1"/>
        <v>0</v>
      </c>
      <c r="O38" s="47" t="s">
        <v>97</v>
      </c>
      <c r="P38" s="40"/>
    </row>
    <row r="39" spans="1:16" ht="28" customHeight="1" x14ac:dyDescent="0.35">
      <c r="A39" s="41" t="s">
        <v>42</v>
      </c>
      <c r="B39" s="42" t="s">
        <v>102</v>
      </c>
      <c r="C39" s="43" t="s">
        <v>61</v>
      </c>
      <c r="D39" s="56" t="s">
        <v>67</v>
      </c>
      <c r="E39" s="59"/>
      <c r="F39" s="56" t="s">
        <v>103</v>
      </c>
      <c r="G39" s="56" t="s">
        <v>96</v>
      </c>
      <c r="H39" s="56" t="s">
        <v>26</v>
      </c>
      <c r="I39" s="46">
        <v>8</v>
      </c>
      <c r="J39" s="35">
        <f t="shared" si="0"/>
        <v>9.6</v>
      </c>
      <c r="K39" s="36"/>
      <c r="L39" s="37"/>
      <c r="M39" s="38"/>
      <c r="N39" s="39">
        <f t="shared" si="1"/>
        <v>0</v>
      </c>
      <c r="O39" s="47" t="s">
        <v>97</v>
      </c>
      <c r="P39" s="40"/>
    </row>
    <row r="40" spans="1:16" ht="28" customHeight="1" x14ac:dyDescent="0.35">
      <c r="A40" s="41" t="s">
        <v>42</v>
      </c>
      <c r="B40" s="42" t="s">
        <v>104</v>
      </c>
      <c r="C40" s="43" t="s">
        <v>61</v>
      </c>
      <c r="D40" s="56" t="s">
        <v>105</v>
      </c>
      <c r="E40" s="44"/>
      <c r="F40" s="45" t="s">
        <v>106</v>
      </c>
      <c r="G40" s="45">
        <v>2.5</v>
      </c>
      <c r="H40" s="45" t="s">
        <v>26</v>
      </c>
      <c r="I40" s="46">
        <v>112</v>
      </c>
      <c r="J40" s="35">
        <f t="shared" si="0"/>
        <v>134.4</v>
      </c>
      <c r="K40" s="36"/>
      <c r="L40" s="37"/>
      <c r="M40" s="38"/>
      <c r="N40" s="39">
        <f t="shared" si="1"/>
        <v>0</v>
      </c>
      <c r="O40" s="47" t="s">
        <v>97</v>
      </c>
      <c r="P40" s="40"/>
    </row>
    <row r="41" spans="1:16" ht="28" customHeight="1" x14ac:dyDescent="0.35">
      <c r="A41" s="41" t="s">
        <v>42</v>
      </c>
      <c r="B41" s="42" t="s">
        <v>107</v>
      </c>
      <c r="C41" s="43" t="s">
        <v>61</v>
      </c>
      <c r="D41" s="56" t="s">
        <v>108</v>
      </c>
      <c r="E41" s="59"/>
      <c r="F41" s="56" t="s">
        <v>109</v>
      </c>
      <c r="G41" s="56">
        <v>25</v>
      </c>
      <c r="H41" s="56" t="s">
        <v>26</v>
      </c>
      <c r="I41" s="46">
        <v>8</v>
      </c>
      <c r="J41" s="35">
        <f t="shared" si="0"/>
        <v>9.6</v>
      </c>
      <c r="K41" s="36"/>
      <c r="L41" s="37"/>
      <c r="M41" s="38"/>
      <c r="N41" s="39">
        <f t="shared" si="1"/>
        <v>0</v>
      </c>
      <c r="O41" s="47" t="s">
        <v>97</v>
      </c>
      <c r="P41" s="40"/>
    </row>
    <row r="42" spans="1:16" ht="28" customHeight="1" x14ac:dyDescent="0.35">
      <c r="A42" s="41" t="s">
        <v>42</v>
      </c>
      <c r="B42" s="42" t="s">
        <v>110</v>
      </c>
      <c r="C42" s="43" t="s">
        <v>61</v>
      </c>
      <c r="D42" s="56" t="s">
        <v>108</v>
      </c>
      <c r="E42" s="59" t="s">
        <v>70</v>
      </c>
      <c r="F42" s="56" t="s">
        <v>111</v>
      </c>
      <c r="G42" s="56">
        <v>0.5</v>
      </c>
      <c r="H42" s="56" t="s">
        <v>26</v>
      </c>
      <c r="I42" s="46">
        <v>27</v>
      </c>
      <c r="J42" s="35">
        <f t="shared" si="0"/>
        <v>32.4</v>
      </c>
      <c r="K42" s="36"/>
      <c r="L42" s="37"/>
      <c r="M42" s="38"/>
      <c r="N42" s="39">
        <f t="shared" si="1"/>
        <v>0</v>
      </c>
      <c r="O42" s="47" t="s">
        <v>97</v>
      </c>
      <c r="P42" s="40"/>
    </row>
    <row r="43" spans="1:16" ht="28" customHeight="1" x14ac:dyDescent="0.35">
      <c r="A43" s="41" t="s">
        <v>42</v>
      </c>
      <c r="B43" s="42" t="s">
        <v>112</v>
      </c>
      <c r="C43" s="43" t="s">
        <v>61</v>
      </c>
      <c r="D43" s="56" t="s">
        <v>113</v>
      </c>
      <c r="E43" s="44" t="s">
        <v>114</v>
      </c>
      <c r="F43" s="45" t="s">
        <v>115</v>
      </c>
      <c r="G43" s="45">
        <v>200</v>
      </c>
      <c r="H43" s="45" t="s">
        <v>26</v>
      </c>
      <c r="I43" s="46">
        <v>3</v>
      </c>
      <c r="J43" s="35">
        <f t="shared" si="0"/>
        <v>3.5999999999999996</v>
      </c>
      <c r="K43" s="36"/>
      <c r="L43" s="37"/>
      <c r="M43" s="38"/>
      <c r="N43" s="39">
        <f t="shared" si="1"/>
        <v>0</v>
      </c>
      <c r="O43" s="47" t="s">
        <v>97</v>
      </c>
      <c r="P43" s="40"/>
    </row>
    <row r="44" spans="1:16" ht="28" customHeight="1" x14ac:dyDescent="0.35">
      <c r="A44" s="41" t="s">
        <v>42</v>
      </c>
      <c r="B44" s="42" t="s">
        <v>116</v>
      </c>
      <c r="C44" s="43" t="s">
        <v>61</v>
      </c>
      <c r="D44" s="56" t="s">
        <v>92</v>
      </c>
      <c r="E44" s="56" t="s">
        <v>117</v>
      </c>
      <c r="F44" s="56" t="s">
        <v>118</v>
      </c>
      <c r="G44" s="56">
        <v>2.5</v>
      </c>
      <c r="H44" s="56" t="s">
        <v>26</v>
      </c>
      <c r="I44" s="46">
        <v>52</v>
      </c>
      <c r="J44" s="35">
        <f t="shared" si="0"/>
        <v>62.4</v>
      </c>
      <c r="K44" s="36"/>
      <c r="L44" s="37"/>
      <c r="M44" s="38"/>
      <c r="N44" s="39">
        <f t="shared" si="1"/>
        <v>0</v>
      </c>
      <c r="O44" s="47" t="s">
        <v>97</v>
      </c>
      <c r="P44" s="40"/>
    </row>
    <row r="45" spans="1:16" ht="28" customHeight="1" x14ac:dyDescent="0.35">
      <c r="A45" s="41" t="s">
        <v>42</v>
      </c>
      <c r="B45" s="42" t="s">
        <v>119</v>
      </c>
      <c r="C45" s="43" t="s">
        <v>61</v>
      </c>
      <c r="D45" s="56" t="s">
        <v>120</v>
      </c>
      <c r="E45" s="44"/>
      <c r="F45" s="45" t="s">
        <v>121</v>
      </c>
      <c r="G45" s="45">
        <v>5</v>
      </c>
      <c r="H45" s="45" t="s">
        <v>26</v>
      </c>
      <c r="I45" s="46">
        <v>50</v>
      </c>
      <c r="J45" s="35">
        <f t="shared" si="0"/>
        <v>60</v>
      </c>
      <c r="K45" s="36"/>
      <c r="L45" s="37"/>
      <c r="M45" s="38"/>
      <c r="N45" s="39">
        <f t="shared" si="1"/>
        <v>0</v>
      </c>
      <c r="O45" s="47" t="s">
        <v>97</v>
      </c>
      <c r="P45" s="40"/>
    </row>
    <row r="46" spans="1:16" ht="28" customHeight="1" x14ac:dyDescent="0.35">
      <c r="A46" s="41" t="s">
        <v>42</v>
      </c>
      <c r="B46" s="42" t="s">
        <v>122</v>
      </c>
      <c r="C46" s="43" t="s">
        <v>61</v>
      </c>
      <c r="D46" s="56" t="s">
        <v>120</v>
      </c>
      <c r="E46" s="44"/>
      <c r="F46" s="45" t="s">
        <v>123</v>
      </c>
      <c r="G46" s="45">
        <v>200</v>
      </c>
      <c r="H46" s="45" t="s">
        <v>26</v>
      </c>
      <c r="I46" s="46">
        <v>2</v>
      </c>
      <c r="J46" s="35">
        <f t="shared" si="0"/>
        <v>2.4</v>
      </c>
      <c r="K46" s="36"/>
      <c r="L46" s="37"/>
      <c r="M46" s="38"/>
      <c r="N46" s="39">
        <f t="shared" si="1"/>
        <v>0</v>
      </c>
      <c r="O46" s="47" t="s">
        <v>97</v>
      </c>
      <c r="P46" s="40"/>
    </row>
    <row r="47" spans="1:16" ht="28" customHeight="1" x14ac:dyDescent="0.35">
      <c r="A47" s="41" t="s">
        <v>42</v>
      </c>
      <c r="B47" s="42" t="s">
        <v>124</v>
      </c>
      <c r="C47" s="43" t="s">
        <v>61</v>
      </c>
      <c r="D47" s="56" t="s">
        <v>125</v>
      </c>
      <c r="E47" s="56" t="s">
        <v>70</v>
      </c>
      <c r="F47" s="56" t="s">
        <v>126</v>
      </c>
      <c r="G47" s="56">
        <v>1</v>
      </c>
      <c r="H47" s="56" t="s">
        <v>26</v>
      </c>
      <c r="I47" s="46">
        <v>28</v>
      </c>
      <c r="J47" s="35">
        <f t="shared" si="0"/>
        <v>33.6</v>
      </c>
      <c r="K47" s="36"/>
      <c r="L47" s="37"/>
      <c r="M47" s="38"/>
      <c r="N47" s="39">
        <f t="shared" si="1"/>
        <v>0</v>
      </c>
      <c r="O47" s="47" t="s">
        <v>97</v>
      </c>
      <c r="P47" s="40"/>
    </row>
    <row r="48" spans="1:16" ht="28" customHeight="1" x14ac:dyDescent="0.35">
      <c r="A48" s="41" t="s">
        <v>42</v>
      </c>
      <c r="B48" s="42" t="s">
        <v>127</v>
      </c>
      <c r="C48" s="43" t="s">
        <v>61</v>
      </c>
      <c r="D48" s="56" t="s">
        <v>125</v>
      </c>
      <c r="E48" s="44"/>
      <c r="F48" s="45" t="s">
        <v>128</v>
      </c>
      <c r="G48" s="45">
        <v>2.5</v>
      </c>
      <c r="H48" s="45" t="s">
        <v>26</v>
      </c>
      <c r="I48" s="46">
        <v>60</v>
      </c>
      <c r="J48" s="35">
        <f t="shared" si="0"/>
        <v>72</v>
      </c>
      <c r="K48" s="36"/>
      <c r="L48" s="37"/>
      <c r="M48" s="38"/>
      <c r="N48" s="39">
        <f t="shared" si="1"/>
        <v>0</v>
      </c>
      <c r="O48" s="47" t="s">
        <v>97</v>
      </c>
      <c r="P48" s="40"/>
    </row>
    <row r="49" spans="1:16" ht="28" customHeight="1" x14ac:dyDescent="0.35">
      <c r="A49" s="41" t="s">
        <v>42</v>
      </c>
      <c r="B49" s="42" t="s">
        <v>129</v>
      </c>
      <c r="C49" s="43" t="s">
        <v>61</v>
      </c>
      <c r="D49" s="56" t="s">
        <v>130</v>
      </c>
      <c r="E49" s="56" t="s">
        <v>131</v>
      </c>
      <c r="F49" s="56" t="s">
        <v>132</v>
      </c>
      <c r="G49" s="56">
        <v>1</v>
      </c>
      <c r="H49" s="56" t="s">
        <v>26</v>
      </c>
      <c r="I49" s="46">
        <v>20</v>
      </c>
      <c r="J49" s="35">
        <f t="shared" si="0"/>
        <v>24</v>
      </c>
      <c r="K49" s="36"/>
      <c r="L49" s="37"/>
      <c r="M49" s="38"/>
      <c r="N49" s="39">
        <f t="shared" si="1"/>
        <v>0</v>
      </c>
      <c r="O49" s="47" t="s">
        <v>97</v>
      </c>
      <c r="P49" s="40"/>
    </row>
    <row r="50" spans="1:16" ht="28" customHeight="1" x14ac:dyDescent="0.35">
      <c r="A50" s="41" t="s">
        <v>42</v>
      </c>
      <c r="B50" s="42" t="s">
        <v>133</v>
      </c>
      <c r="C50" s="43" t="s">
        <v>61</v>
      </c>
      <c r="D50" s="56" t="s">
        <v>134</v>
      </c>
      <c r="E50" s="44"/>
      <c r="F50" s="45" t="s">
        <v>135</v>
      </c>
      <c r="G50" s="45">
        <v>2.5</v>
      </c>
      <c r="H50" s="45" t="s">
        <v>26</v>
      </c>
      <c r="I50" s="46">
        <v>40</v>
      </c>
      <c r="J50" s="35">
        <f t="shared" si="0"/>
        <v>48</v>
      </c>
      <c r="K50" s="36"/>
      <c r="L50" s="37"/>
      <c r="M50" s="38"/>
      <c r="N50" s="39">
        <f t="shared" si="1"/>
        <v>0</v>
      </c>
      <c r="O50" s="47" t="s">
        <v>97</v>
      </c>
      <c r="P50" s="40"/>
    </row>
    <row r="51" spans="1:16" ht="28" customHeight="1" x14ac:dyDescent="0.35">
      <c r="A51" s="41" t="s">
        <v>42</v>
      </c>
      <c r="B51" s="42" t="s">
        <v>136</v>
      </c>
      <c r="C51" s="43" t="s">
        <v>61</v>
      </c>
      <c r="D51" s="56" t="s">
        <v>134</v>
      </c>
      <c r="E51" s="56" t="s">
        <v>70</v>
      </c>
      <c r="F51" s="56" t="s">
        <v>137</v>
      </c>
      <c r="G51" s="56">
        <v>1</v>
      </c>
      <c r="H51" s="56" t="s">
        <v>26</v>
      </c>
      <c r="I51" s="46">
        <v>8</v>
      </c>
      <c r="J51" s="35">
        <f t="shared" si="0"/>
        <v>9.6</v>
      </c>
      <c r="K51" s="36"/>
      <c r="L51" s="37"/>
      <c r="M51" s="38"/>
      <c r="N51" s="39">
        <f t="shared" si="1"/>
        <v>0</v>
      </c>
      <c r="O51" s="47" t="s">
        <v>97</v>
      </c>
      <c r="P51" s="40"/>
    </row>
    <row r="52" spans="1:16" ht="28" customHeight="1" x14ac:dyDescent="0.35">
      <c r="A52" s="41" t="s">
        <v>42</v>
      </c>
      <c r="B52" s="42" t="s">
        <v>138</v>
      </c>
      <c r="C52" s="43" t="s">
        <v>61</v>
      </c>
      <c r="D52" s="56" t="s">
        <v>134</v>
      </c>
      <c r="E52" s="56" t="s">
        <v>94</v>
      </c>
      <c r="F52" s="56" t="s">
        <v>139</v>
      </c>
      <c r="G52" s="56">
        <v>2.5</v>
      </c>
      <c r="H52" s="56" t="s">
        <v>26</v>
      </c>
      <c r="I52" s="46">
        <v>32</v>
      </c>
      <c r="J52" s="35">
        <f t="shared" si="0"/>
        <v>38.4</v>
      </c>
      <c r="K52" s="36"/>
      <c r="L52" s="37"/>
      <c r="M52" s="38"/>
      <c r="N52" s="39">
        <f t="shared" si="1"/>
        <v>0</v>
      </c>
      <c r="O52" s="47" t="s">
        <v>97</v>
      </c>
      <c r="P52" s="40"/>
    </row>
    <row r="53" spans="1:16" ht="28" customHeight="1" x14ac:dyDescent="0.35">
      <c r="A53" s="41" t="s">
        <v>42</v>
      </c>
      <c r="B53" s="42" t="s">
        <v>140</v>
      </c>
      <c r="C53" s="43" t="s">
        <v>61</v>
      </c>
      <c r="D53" s="56" t="s">
        <v>141</v>
      </c>
      <c r="E53" s="44"/>
      <c r="F53" s="45" t="s">
        <v>135</v>
      </c>
      <c r="G53" s="45" t="s">
        <v>96</v>
      </c>
      <c r="H53" s="45" t="s">
        <v>26</v>
      </c>
      <c r="I53" s="46">
        <v>4</v>
      </c>
      <c r="J53" s="35">
        <f t="shared" si="0"/>
        <v>4.8</v>
      </c>
      <c r="K53" s="36"/>
      <c r="L53" s="37"/>
      <c r="M53" s="38"/>
      <c r="N53" s="39">
        <f t="shared" si="1"/>
        <v>0</v>
      </c>
      <c r="O53" s="47" t="s">
        <v>97</v>
      </c>
      <c r="P53" s="40"/>
    </row>
    <row r="54" spans="1:16" ht="28" customHeight="1" x14ac:dyDescent="0.35">
      <c r="A54" s="41" t="s">
        <v>42</v>
      </c>
      <c r="B54" s="42" t="s">
        <v>142</v>
      </c>
      <c r="C54" s="43" t="s">
        <v>61</v>
      </c>
      <c r="D54" s="56" t="s">
        <v>143</v>
      </c>
      <c r="E54" s="59" t="s">
        <v>144</v>
      </c>
      <c r="F54" s="56" t="s">
        <v>121</v>
      </c>
      <c r="G54" s="56">
        <v>2.5</v>
      </c>
      <c r="H54" s="56" t="s">
        <v>26</v>
      </c>
      <c r="I54" s="46">
        <v>32</v>
      </c>
      <c r="J54" s="35">
        <f t="shared" si="0"/>
        <v>38.4</v>
      </c>
      <c r="K54" s="36"/>
      <c r="L54" s="37"/>
      <c r="M54" s="38"/>
      <c r="N54" s="39">
        <f t="shared" si="1"/>
        <v>0</v>
      </c>
      <c r="O54" s="47" t="s">
        <v>97</v>
      </c>
      <c r="P54" s="40"/>
    </row>
    <row r="55" spans="1:16" ht="28" customHeight="1" x14ac:dyDescent="0.35">
      <c r="A55" s="41" t="s">
        <v>42</v>
      </c>
      <c r="B55" s="42" t="s">
        <v>145</v>
      </c>
      <c r="C55" s="43" t="s">
        <v>61</v>
      </c>
      <c r="D55" s="56" t="s">
        <v>146</v>
      </c>
      <c r="E55" s="59" t="s">
        <v>70</v>
      </c>
      <c r="F55" s="56" t="s">
        <v>147</v>
      </c>
      <c r="G55" s="56">
        <v>1</v>
      </c>
      <c r="H55" s="56" t="s">
        <v>26</v>
      </c>
      <c r="I55" s="46">
        <v>10</v>
      </c>
      <c r="J55" s="35">
        <f t="shared" si="0"/>
        <v>12</v>
      </c>
      <c r="K55" s="36"/>
      <c r="L55" s="37"/>
      <c r="M55" s="38"/>
      <c r="N55" s="39">
        <f t="shared" si="1"/>
        <v>0</v>
      </c>
      <c r="O55" s="47" t="s">
        <v>97</v>
      </c>
      <c r="P55" s="40"/>
    </row>
    <row r="56" spans="1:16" ht="28" customHeight="1" x14ac:dyDescent="0.35">
      <c r="A56" s="41" t="s">
        <v>42</v>
      </c>
      <c r="B56" s="42" t="s">
        <v>148</v>
      </c>
      <c r="C56" s="43" t="s">
        <v>61</v>
      </c>
      <c r="D56" s="56" t="s">
        <v>149</v>
      </c>
      <c r="E56" s="59" t="s">
        <v>150</v>
      </c>
      <c r="F56" s="56" t="s">
        <v>151</v>
      </c>
      <c r="G56" s="56">
        <v>10</v>
      </c>
      <c r="H56" s="56" t="s">
        <v>26</v>
      </c>
      <c r="I56" s="46">
        <v>1</v>
      </c>
      <c r="J56" s="35">
        <f t="shared" si="0"/>
        <v>1.2</v>
      </c>
      <c r="K56" s="36"/>
      <c r="L56" s="37"/>
      <c r="M56" s="38"/>
      <c r="N56" s="39">
        <f t="shared" si="1"/>
        <v>0</v>
      </c>
      <c r="O56" s="47" t="s">
        <v>97</v>
      </c>
      <c r="P56" s="40"/>
    </row>
    <row r="57" spans="1:16" ht="28" customHeight="1" x14ac:dyDescent="0.35">
      <c r="A57" s="41" t="s">
        <v>42</v>
      </c>
      <c r="B57" s="42" t="s">
        <v>152</v>
      </c>
      <c r="C57" s="43" t="s">
        <v>61</v>
      </c>
      <c r="D57" s="56" t="s">
        <v>81</v>
      </c>
      <c r="E57" s="59"/>
      <c r="F57" s="56" t="s">
        <v>153</v>
      </c>
      <c r="G57" s="56">
        <v>2.5</v>
      </c>
      <c r="H57" s="56" t="s">
        <v>26</v>
      </c>
      <c r="I57" s="46">
        <v>5</v>
      </c>
      <c r="J57" s="35">
        <f t="shared" si="0"/>
        <v>6</v>
      </c>
      <c r="K57" s="36"/>
      <c r="L57" s="37"/>
      <c r="M57" s="38"/>
      <c r="N57" s="39">
        <f t="shared" si="1"/>
        <v>0</v>
      </c>
      <c r="O57" s="47" t="s">
        <v>97</v>
      </c>
      <c r="P57" s="40"/>
    </row>
    <row r="58" spans="1:16" ht="28" customHeight="1" x14ac:dyDescent="0.35">
      <c r="A58" s="41" t="s">
        <v>21</v>
      </c>
      <c r="B58" s="42" t="s">
        <v>154</v>
      </c>
      <c r="C58" s="43" t="s">
        <v>61</v>
      </c>
      <c r="D58" s="56" t="s">
        <v>155</v>
      </c>
      <c r="E58" s="44" t="s">
        <v>156</v>
      </c>
      <c r="F58" s="60">
        <v>0.99</v>
      </c>
      <c r="G58" s="45">
        <v>1</v>
      </c>
      <c r="H58" s="45" t="s">
        <v>26</v>
      </c>
      <c r="I58" s="46">
        <v>1</v>
      </c>
      <c r="J58" s="35">
        <f t="shared" si="0"/>
        <v>1.2</v>
      </c>
      <c r="K58" s="36"/>
      <c r="L58" s="37"/>
      <c r="M58" s="38"/>
      <c r="N58" s="39">
        <f t="shared" si="1"/>
        <v>0</v>
      </c>
      <c r="O58" s="56" t="s">
        <v>27</v>
      </c>
      <c r="P58" s="40"/>
    </row>
    <row r="59" spans="1:16" ht="28" customHeight="1" x14ac:dyDescent="0.35">
      <c r="A59" s="41" t="s">
        <v>21</v>
      </c>
      <c r="B59" s="42" t="s">
        <v>157</v>
      </c>
      <c r="C59" s="43" t="s">
        <v>61</v>
      </c>
      <c r="D59" s="56" t="s">
        <v>134</v>
      </c>
      <c r="E59" s="44" t="s">
        <v>40</v>
      </c>
      <c r="F59" s="44">
        <v>0.995</v>
      </c>
      <c r="G59" s="45">
        <v>5</v>
      </c>
      <c r="H59" s="45" t="s">
        <v>26</v>
      </c>
      <c r="I59" s="46">
        <v>1</v>
      </c>
      <c r="J59" s="35">
        <f t="shared" si="0"/>
        <v>1.2</v>
      </c>
      <c r="K59" s="36"/>
      <c r="L59" s="37"/>
      <c r="M59" s="38"/>
      <c r="N59" s="39">
        <f t="shared" si="1"/>
        <v>0</v>
      </c>
      <c r="O59" s="56" t="s">
        <v>27</v>
      </c>
      <c r="P59" s="40"/>
    </row>
    <row r="60" spans="1:16" ht="28" customHeight="1" x14ac:dyDescent="0.35">
      <c r="A60" s="48" t="s">
        <v>28</v>
      </c>
      <c r="B60" s="49" t="s">
        <v>158</v>
      </c>
      <c r="C60" s="50" t="s">
        <v>159</v>
      </c>
      <c r="D60" s="51" t="s">
        <v>160</v>
      </c>
      <c r="E60" s="51" t="s">
        <v>161</v>
      </c>
      <c r="F60" s="51" t="s">
        <v>40</v>
      </c>
      <c r="G60" s="51">
        <v>25</v>
      </c>
      <c r="H60" s="51" t="s">
        <v>33</v>
      </c>
      <c r="I60" s="55">
        <v>4</v>
      </c>
      <c r="J60" s="35">
        <f t="shared" si="0"/>
        <v>4.8</v>
      </c>
      <c r="K60" s="36"/>
      <c r="L60" s="37"/>
      <c r="M60" s="38"/>
      <c r="N60" s="39">
        <f t="shared" si="1"/>
        <v>0</v>
      </c>
      <c r="O60" s="58" t="s">
        <v>34</v>
      </c>
      <c r="P60" s="40"/>
    </row>
    <row r="61" spans="1:16" ht="28" customHeight="1" x14ac:dyDescent="0.35">
      <c r="A61" s="41" t="s">
        <v>28</v>
      </c>
      <c r="B61" s="42" t="s">
        <v>162</v>
      </c>
      <c r="C61" s="43" t="s">
        <v>163</v>
      </c>
      <c r="D61" s="56" t="s">
        <v>164</v>
      </c>
      <c r="E61" s="56" t="s">
        <v>161</v>
      </c>
      <c r="F61" s="56" t="s">
        <v>40</v>
      </c>
      <c r="G61" s="56">
        <v>25</v>
      </c>
      <c r="H61" s="56" t="s">
        <v>33</v>
      </c>
      <c r="I61" s="46">
        <v>1</v>
      </c>
      <c r="J61" s="35">
        <f t="shared" si="0"/>
        <v>1.2</v>
      </c>
      <c r="K61" s="36"/>
      <c r="L61" s="37"/>
      <c r="M61" s="38"/>
      <c r="N61" s="39">
        <f t="shared" si="1"/>
        <v>0</v>
      </c>
      <c r="O61" s="47" t="s">
        <v>34</v>
      </c>
      <c r="P61" s="40"/>
    </row>
    <row r="62" spans="1:16" ht="28" customHeight="1" x14ac:dyDescent="0.35">
      <c r="A62" s="41" t="s">
        <v>28</v>
      </c>
      <c r="B62" s="42" t="s">
        <v>165</v>
      </c>
      <c r="C62" s="43" t="s">
        <v>163</v>
      </c>
      <c r="D62" s="56" t="s">
        <v>166</v>
      </c>
      <c r="E62" s="56" t="s">
        <v>167</v>
      </c>
      <c r="F62" s="56" t="s">
        <v>25</v>
      </c>
      <c r="G62" s="56">
        <v>2.5</v>
      </c>
      <c r="H62" s="56" t="s">
        <v>33</v>
      </c>
      <c r="I62" s="46">
        <v>20</v>
      </c>
      <c r="J62" s="35">
        <f t="shared" si="0"/>
        <v>24</v>
      </c>
      <c r="K62" s="36"/>
      <c r="L62" s="37"/>
      <c r="M62" s="38"/>
      <c r="N62" s="39">
        <f t="shared" si="1"/>
        <v>0</v>
      </c>
      <c r="O62" s="47" t="s">
        <v>34</v>
      </c>
      <c r="P62" s="40"/>
    </row>
    <row r="63" spans="1:16" ht="28" customHeight="1" x14ac:dyDescent="0.35">
      <c r="A63" s="41" t="s">
        <v>28</v>
      </c>
      <c r="B63" s="42" t="s">
        <v>168</v>
      </c>
      <c r="C63" s="43" t="s">
        <v>163</v>
      </c>
      <c r="D63" s="56" t="s">
        <v>169</v>
      </c>
      <c r="E63" s="56" t="s">
        <v>170</v>
      </c>
      <c r="F63" s="56" t="s">
        <v>40</v>
      </c>
      <c r="G63" s="56">
        <v>1</v>
      </c>
      <c r="H63" s="56" t="s">
        <v>33</v>
      </c>
      <c r="I63" s="46">
        <v>25</v>
      </c>
      <c r="J63" s="35">
        <f t="shared" si="0"/>
        <v>30</v>
      </c>
      <c r="K63" s="36"/>
      <c r="L63" s="37"/>
      <c r="M63" s="38"/>
      <c r="N63" s="39">
        <f t="shared" si="1"/>
        <v>0</v>
      </c>
      <c r="O63" s="47" t="s">
        <v>34</v>
      </c>
      <c r="P63" s="40"/>
    </row>
    <row r="64" spans="1:16" ht="28" customHeight="1" x14ac:dyDescent="0.35">
      <c r="A64" s="41" t="s">
        <v>28</v>
      </c>
      <c r="B64" s="42" t="s">
        <v>171</v>
      </c>
      <c r="C64" s="43" t="s">
        <v>163</v>
      </c>
      <c r="D64" s="56" t="s">
        <v>172</v>
      </c>
      <c r="E64" s="44" t="s">
        <v>161</v>
      </c>
      <c r="F64" s="45" t="s">
        <v>40</v>
      </c>
      <c r="G64" s="45">
        <v>2.5</v>
      </c>
      <c r="H64" s="45" t="s">
        <v>33</v>
      </c>
      <c r="I64" s="46">
        <v>30</v>
      </c>
      <c r="J64" s="35">
        <f t="shared" si="0"/>
        <v>36</v>
      </c>
      <c r="K64" s="36"/>
      <c r="L64" s="37"/>
      <c r="M64" s="38"/>
      <c r="N64" s="39">
        <f t="shared" si="1"/>
        <v>0</v>
      </c>
      <c r="O64" s="47" t="s">
        <v>34</v>
      </c>
      <c r="P64" s="40"/>
    </row>
    <row r="65" spans="1:16" ht="28" customHeight="1" x14ac:dyDescent="0.35">
      <c r="A65" s="41" t="s">
        <v>28</v>
      </c>
      <c r="B65" s="42" t="s">
        <v>173</v>
      </c>
      <c r="C65" s="43" t="s">
        <v>163</v>
      </c>
      <c r="D65" s="44" t="s">
        <v>174</v>
      </c>
      <c r="E65" s="44"/>
      <c r="F65" s="45" t="s">
        <v>40</v>
      </c>
      <c r="G65" s="45">
        <v>2.5</v>
      </c>
      <c r="H65" s="45" t="s">
        <v>33</v>
      </c>
      <c r="I65" s="46">
        <v>20</v>
      </c>
      <c r="J65" s="35">
        <f t="shared" si="0"/>
        <v>24</v>
      </c>
      <c r="K65" s="36"/>
      <c r="L65" s="37"/>
      <c r="M65" s="38"/>
      <c r="N65" s="39">
        <f t="shared" si="1"/>
        <v>0</v>
      </c>
      <c r="O65" s="47" t="s">
        <v>34</v>
      </c>
      <c r="P65" s="40"/>
    </row>
    <row r="66" spans="1:16" ht="28" customHeight="1" x14ac:dyDescent="0.35">
      <c r="A66" s="41" t="s">
        <v>28</v>
      </c>
      <c r="B66" s="42" t="s">
        <v>175</v>
      </c>
      <c r="C66" s="43" t="s">
        <v>163</v>
      </c>
      <c r="D66" s="44" t="s">
        <v>176</v>
      </c>
      <c r="E66" s="44"/>
      <c r="F66" s="45" t="s">
        <v>40</v>
      </c>
      <c r="G66" s="45">
        <v>25</v>
      </c>
      <c r="H66" s="45" t="s">
        <v>33</v>
      </c>
      <c r="I66" s="46">
        <v>2</v>
      </c>
      <c r="J66" s="35">
        <f t="shared" si="0"/>
        <v>2.4</v>
      </c>
      <c r="K66" s="36"/>
      <c r="L66" s="37"/>
      <c r="M66" s="38"/>
      <c r="N66" s="39">
        <f t="shared" si="1"/>
        <v>0</v>
      </c>
      <c r="O66" s="47" t="s">
        <v>34</v>
      </c>
      <c r="P66" s="40"/>
    </row>
    <row r="67" spans="1:16" ht="28" customHeight="1" x14ac:dyDescent="0.35">
      <c r="A67" s="41" t="s">
        <v>28</v>
      </c>
      <c r="B67" s="42" t="s">
        <v>177</v>
      </c>
      <c r="C67" s="43" t="s">
        <v>163</v>
      </c>
      <c r="D67" s="44" t="s">
        <v>178</v>
      </c>
      <c r="E67" s="44"/>
      <c r="F67" s="45" t="s">
        <v>40</v>
      </c>
      <c r="G67" s="45">
        <v>25</v>
      </c>
      <c r="H67" s="45" t="s">
        <v>33</v>
      </c>
      <c r="I67" s="46">
        <v>3</v>
      </c>
      <c r="J67" s="35">
        <f t="shared" si="0"/>
        <v>3.5999999999999996</v>
      </c>
      <c r="K67" s="36"/>
      <c r="L67" s="37"/>
      <c r="M67" s="38"/>
      <c r="N67" s="39">
        <f t="shared" si="1"/>
        <v>0</v>
      </c>
      <c r="O67" s="47" t="s">
        <v>34</v>
      </c>
      <c r="P67" s="40"/>
    </row>
    <row r="68" spans="1:16" ht="28" customHeight="1" x14ac:dyDescent="0.35">
      <c r="A68" s="41" t="s">
        <v>28</v>
      </c>
      <c r="B68" s="42" t="s">
        <v>179</v>
      </c>
      <c r="C68" s="43" t="s">
        <v>163</v>
      </c>
      <c r="D68" s="44" t="s">
        <v>180</v>
      </c>
      <c r="E68" s="44"/>
      <c r="F68" s="45" t="s">
        <v>40</v>
      </c>
      <c r="G68" s="45">
        <v>1</v>
      </c>
      <c r="H68" s="45" t="s">
        <v>33</v>
      </c>
      <c r="I68" s="46">
        <v>20</v>
      </c>
      <c r="J68" s="35">
        <f t="shared" si="0"/>
        <v>24</v>
      </c>
      <c r="K68" s="36"/>
      <c r="L68" s="37"/>
      <c r="M68" s="38"/>
      <c r="N68" s="39">
        <f t="shared" si="1"/>
        <v>0</v>
      </c>
      <c r="O68" s="47" t="s">
        <v>34</v>
      </c>
      <c r="P68" s="40"/>
    </row>
    <row r="69" spans="1:16" ht="28" customHeight="1" x14ac:dyDescent="0.35">
      <c r="A69" s="41" t="s">
        <v>28</v>
      </c>
      <c r="B69" s="42" t="s">
        <v>181</v>
      </c>
      <c r="C69" s="43" t="s">
        <v>163</v>
      </c>
      <c r="D69" s="44" t="s">
        <v>182</v>
      </c>
      <c r="E69" s="44"/>
      <c r="F69" s="45" t="s">
        <v>40</v>
      </c>
      <c r="G69" s="45">
        <v>1</v>
      </c>
      <c r="H69" s="45" t="s">
        <v>33</v>
      </c>
      <c r="I69" s="46">
        <v>25</v>
      </c>
      <c r="J69" s="35">
        <f t="shared" si="0"/>
        <v>30</v>
      </c>
      <c r="K69" s="36"/>
      <c r="L69" s="37"/>
      <c r="M69" s="38"/>
      <c r="N69" s="39">
        <f t="shared" si="1"/>
        <v>0</v>
      </c>
      <c r="O69" s="47" t="s">
        <v>34</v>
      </c>
      <c r="P69" s="40"/>
    </row>
    <row r="70" spans="1:16" ht="28" customHeight="1" x14ac:dyDescent="0.35">
      <c r="A70" s="41" t="s">
        <v>21</v>
      </c>
      <c r="B70" s="42" t="s">
        <v>183</v>
      </c>
      <c r="C70" s="43" t="s">
        <v>163</v>
      </c>
      <c r="D70" s="56" t="s">
        <v>184</v>
      </c>
      <c r="E70" s="44" t="s">
        <v>40</v>
      </c>
      <c r="F70" s="45"/>
      <c r="G70" s="45">
        <v>1</v>
      </c>
      <c r="H70" s="45" t="s">
        <v>41</v>
      </c>
      <c r="I70" s="46">
        <v>0.5</v>
      </c>
      <c r="J70" s="35">
        <f t="shared" si="0"/>
        <v>0.6</v>
      </c>
      <c r="K70" s="36"/>
      <c r="L70" s="37"/>
      <c r="M70" s="38"/>
      <c r="N70" s="39">
        <f t="shared" si="1"/>
        <v>0</v>
      </c>
      <c r="O70" s="56" t="s">
        <v>27</v>
      </c>
      <c r="P70" s="40"/>
    </row>
    <row r="71" spans="1:16" ht="28" customHeight="1" x14ac:dyDescent="0.35">
      <c r="A71" s="48" t="s">
        <v>28</v>
      </c>
      <c r="B71" s="49" t="s">
        <v>185</v>
      </c>
      <c r="C71" s="50" t="s">
        <v>186</v>
      </c>
      <c r="D71" s="51" t="s">
        <v>187</v>
      </c>
      <c r="E71" s="51" t="s">
        <v>161</v>
      </c>
      <c r="F71" s="51" t="s">
        <v>32</v>
      </c>
      <c r="G71" s="51">
        <v>1</v>
      </c>
      <c r="H71" s="51" t="s">
        <v>26</v>
      </c>
      <c r="I71" s="55">
        <v>15</v>
      </c>
      <c r="J71" s="35">
        <f t="shared" si="0"/>
        <v>18</v>
      </c>
      <c r="K71" s="36"/>
      <c r="L71" s="37"/>
      <c r="M71" s="38"/>
      <c r="N71" s="39">
        <f t="shared" si="1"/>
        <v>0</v>
      </c>
      <c r="O71" s="58" t="s">
        <v>34</v>
      </c>
      <c r="P71" s="40"/>
    </row>
    <row r="72" spans="1:16" ht="28" customHeight="1" x14ac:dyDescent="0.35">
      <c r="A72" s="41" t="s">
        <v>28</v>
      </c>
      <c r="B72" s="42" t="s">
        <v>188</v>
      </c>
      <c r="C72" s="43" t="s">
        <v>189</v>
      </c>
      <c r="D72" s="56" t="s">
        <v>190</v>
      </c>
      <c r="E72" s="44" t="s">
        <v>170</v>
      </c>
      <c r="F72" s="45" t="s">
        <v>40</v>
      </c>
      <c r="G72" s="45">
        <v>25</v>
      </c>
      <c r="H72" s="45" t="s">
        <v>33</v>
      </c>
      <c r="I72" s="46">
        <v>2</v>
      </c>
      <c r="J72" s="35">
        <f t="shared" si="0"/>
        <v>2.4</v>
      </c>
      <c r="K72" s="36"/>
      <c r="L72" s="37"/>
      <c r="M72" s="38"/>
      <c r="N72" s="39">
        <f t="shared" si="1"/>
        <v>0</v>
      </c>
      <c r="O72" s="47" t="s">
        <v>34</v>
      </c>
      <c r="P72" s="40"/>
    </row>
    <row r="73" spans="1:16" ht="28" customHeight="1" x14ac:dyDescent="0.35">
      <c r="A73" s="41" t="s">
        <v>28</v>
      </c>
      <c r="B73" s="42" t="s">
        <v>191</v>
      </c>
      <c r="C73" s="43" t="s">
        <v>189</v>
      </c>
      <c r="D73" s="56" t="s">
        <v>192</v>
      </c>
      <c r="E73" s="59">
        <v>1</v>
      </c>
      <c r="F73" s="56" t="s">
        <v>40</v>
      </c>
      <c r="G73" s="56">
        <v>1</v>
      </c>
      <c r="H73" s="56" t="s">
        <v>26</v>
      </c>
      <c r="I73" s="46">
        <v>15</v>
      </c>
      <c r="J73" s="35">
        <f t="shared" si="0"/>
        <v>18</v>
      </c>
      <c r="K73" s="36"/>
      <c r="L73" s="37"/>
      <c r="M73" s="38"/>
      <c r="N73" s="39">
        <f t="shared" si="1"/>
        <v>0</v>
      </c>
      <c r="O73" s="47" t="s">
        <v>34</v>
      </c>
      <c r="P73" s="40"/>
    </row>
    <row r="74" spans="1:16" ht="28" customHeight="1" x14ac:dyDescent="0.35">
      <c r="A74" s="41" t="s">
        <v>28</v>
      </c>
      <c r="B74" s="42" t="s">
        <v>193</v>
      </c>
      <c r="C74" s="43" t="s">
        <v>189</v>
      </c>
      <c r="D74" s="56" t="s">
        <v>194</v>
      </c>
      <c r="E74" s="56" t="s">
        <v>195</v>
      </c>
      <c r="F74" s="56" t="s">
        <v>32</v>
      </c>
      <c r="G74" s="56">
        <v>1</v>
      </c>
      <c r="H74" s="56" t="s">
        <v>26</v>
      </c>
      <c r="I74" s="46">
        <v>10</v>
      </c>
      <c r="J74" s="35">
        <f t="shared" si="0"/>
        <v>12</v>
      </c>
      <c r="K74" s="36"/>
      <c r="L74" s="37"/>
      <c r="M74" s="38"/>
      <c r="N74" s="39">
        <f t="shared" si="1"/>
        <v>0</v>
      </c>
      <c r="O74" s="47" t="s">
        <v>34</v>
      </c>
      <c r="P74" s="40"/>
    </row>
    <row r="75" spans="1:16" ht="28" customHeight="1" x14ac:dyDescent="0.35">
      <c r="A75" s="41" t="s">
        <v>28</v>
      </c>
      <c r="B75" s="42" t="s">
        <v>196</v>
      </c>
      <c r="C75" s="43" t="s">
        <v>189</v>
      </c>
      <c r="D75" s="56" t="s">
        <v>197</v>
      </c>
      <c r="E75" s="56" t="s">
        <v>198</v>
      </c>
      <c r="F75" s="56" t="s">
        <v>32</v>
      </c>
      <c r="G75" s="56">
        <v>1</v>
      </c>
      <c r="H75" s="56" t="s">
        <v>199</v>
      </c>
      <c r="I75" s="46">
        <v>75</v>
      </c>
      <c r="J75" s="35">
        <f t="shared" si="0"/>
        <v>90</v>
      </c>
      <c r="K75" s="36"/>
      <c r="L75" s="37"/>
      <c r="M75" s="38"/>
      <c r="N75" s="39">
        <f t="shared" si="1"/>
        <v>0</v>
      </c>
      <c r="O75" s="47" t="s">
        <v>34</v>
      </c>
      <c r="P75" s="40"/>
    </row>
    <row r="76" spans="1:16" ht="28" customHeight="1" x14ac:dyDescent="0.35">
      <c r="A76" s="41" t="s">
        <v>28</v>
      </c>
      <c r="B76" s="42" t="s">
        <v>200</v>
      </c>
      <c r="C76" s="43" t="s">
        <v>189</v>
      </c>
      <c r="D76" s="56" t="s">
        <v>197</v>
      </c>
      <c r="E76" s="44" t="s">
        <v>201</v>
      </c>
      <c r="F76" s="45" t="s">
        <v>32</v>
      </c>
      <c r="G76" s="45">
        <v>1</v>
      </c>
      <c r="H76" s="45" t="s">
        <v>26</v>
      </c>
      <c r="I76" s="46">
        <v>75</v>
      </c>
      <c r="J76" s="35">
        <f t="shared" si="0"/>
        <v>90</v>
      </c>
      <c r="K76" s="36"/>
      <c r="L76" s="37"/>
      <c r="M76" s="38"/>
      <c r="N76" s="39">
        <f t="shared" si="1"/>
        <v>0</v>
      </c>
      <c r="O76" s="47" t="s">
        <v>34</v>
      </c>
      <c r="P76" s="40"/>
    </row>
    <row r="77" spans="1:16" ht="28" customHeight="1" x14ac:dyDescent="0.35">
      <c r="A77" s="41" t="s">
        <v>28</v>
      </c>
      <c r="B77" s="42" t="s">
        <v>202</v>
      </c>
      <c r="C77" s="43" t="s">
        <v>189</v>
      </c>
      <c r="D77" s="56" t="s">
        <v>203</v>
      </c>
      <c r="E77" s="56" t="s">
        <v>204</v>
      </c>
      <c r="F77" s="56" t="s">
        <v>32</v>
      </c>
      <c r="G77" s="56">
        <v>1</v>
      </c>
      <c r="H77" s="56" t="s">
        <v>26</v>
      </c>
      <c r="I77" s="46">
        <v>5</v>
      </c>
      <c r="J77" s="35">
        <f t="shared" ref="J77:J107" si="2">I77*1.2</f>
        <v>6</v>
      </c>
      <c r="K77" s="36"/>
      <c r="L77" s="37"/>
      <c r="M77" s="38"/>
      <c r="N77" s="39">
        <f t="shared" ref="N77:N107" si="3">J77*M77</f>
        <v>0</v>
      </c>
      <c r="O77" s="47" t="s">
        <v>34</v>
      </c>
      <c r="P77" s="40"/>
    </row>
    <row r="78" spans="1:16" ht="28" customHeight="1" x14ac:dyDescent="0.35">
      <c r="A78" s="41" t="s">
        <v>28</v>
      </c>
      <c r="B78" s="42" t="s">
        <v>205</v>
      </c>
      <c r="C78" s="43" t="s">
        <v>189</v>
      </c>
      <c r="D78" s="56" t="s">
        <v>206</v>
      </c>
      <c r="E78" s="44">
        <v>0.3</v>
      </c>
      <c r="F78" s="45" t="s">
        <v>32</v>
      </c>
      <c r="G78" s="45">
        <v>1</v>
      </c>
      <c r="H78" s="45" t="s">
        <v>26</v>
      </c>
      <c r="I78" s="46">
        <v>30</v>
      </c>
      <c r="J78" s="35">
        <f t="shared" si="2"/>
        <v>36</v>
      </c>
      <c r="K78" s="36"/>
      <c r="L78" s="37"/>
      <c r="M78" s="38"/>
      <c r="N78" s="39">
        <f t="shared" si="3"/>
        <v>0</v>
      </c>
      <c r="O78" s="47" t="s">
        <v>34</v>
      </c>
      <c r="P78" s="40"/>
    </row>
    <row r="79" spans="1:16" ht="28" customHeight="1" x14ac:dyDescent="0.35">
      <c r="A79" s="41" t="s">
        <v>21</v>
      </c>
      <c r="B79" s="42" t="s">
        <v>207</v>
      </c>
      <c r="C79" s="43" t="s">
        <v>189</v>
      </c>
      <c r="D79" s="56" t="s">
        <v>208</v>
      </c>
      <c r="E79" s="44" t="s">
        <v>209</v>
      </c>
      <c r="F79" s="60">
        <v>0.35</v>
      </c>
      <c r="G79" s="45">
        <v>18</v>
      </c>
      <c r="H79" s="45" t="s">
        <v>41</v>
      </c>
      <c r="I79" s="46">
        <v>4</v>
      </c>
      <c r="J79" s="35">
        <f t="shared" si="2"/>
        <v>4.8</v>
      </c>
      <c r="K79" s="36"/>
      <c r="L79" s="37"/>
      <c r="M79" s="38"/>
      <c r="N79" s="39">
        <f t="shared" si="3"/>
        <v>0</v>
      </c>
      <c r="O79" s="56" t="s">
        <v>27</v>
      </c>
      <c r="P79" s="40"/>
    </row>
    <row r="80" spans="1:16" ht="28" customHeight="1" x14ac:dyDescent="0.35">
      <c r="A80" s="41" t="s">
        <v>21</v>
      </c>
      <c r="B80" s="42" t="s">
        <v>210</v>
      </c>
      <c r="C80" s="43" t="s">
        <v>189</v>
      </c>
      <c r="D80" s="56" t="s">
        <v>211</v>
      </c>
      <c r="E80" s="44" t="s">
        <v>25</v>
      </c>
      <c r="F80" s="60"/>
      <c r="G80" s="45">
        <v>2.5</v>
      </c>
      <c r="H80" s="45" t="s">
        <v>26</v>
      </c>
      <c r="I80" s="46">
        <v>1</v>
      </c>
      <c r="J80" s="35">
        <f t="shared" si="2"/>
        <v>1.2</v>
      </c>
      <c r="K80" s="36"/>
      <c r="L80" s="37"/>
      <c r="M80" s="38"/>
      <c r="N80" s="39">
        <f t="shared" si="3"/>
        <v>0</v>
      </c>
      <c r="O80" s="56" t="s">
        <v>27</v>
      </c>
      <c r="P80" s="40"/>
    </row>
    <row r="81" spans="1:16" ht="28" customHeight="1" x14ac:dyDescent="0.35">
      <c r="A81" s="41" t="s">
        <v>21</v>
      </c>
      <c r="B81" s="42" t="s">
        <v>212</v>
      </c>
      <c r="C81" s="43" t="s">
        <v>189</v>
      </c>
      <c r="D81" s="56" t="s">
        <v>213</v>
      </c>
      <c r="E81" s="44" t="s">
        <v>59</v>
      </c>
      <c r="F81" s="60">
        <v>0.98</v>
      </c>
      <c r="G81" s="45">
        <v>1</v>
      </c>
      <c r="H81" s="45" t="s">
        <v>41</v>
      </c>
      <c r="I81" s="46">
        <v>3</v>
      </c>
      <c r="J81" s="35">
        <f t="shared" si="2"/>
        <v>3.5999999999999996</v>
      </c>
      <c r="K81" s="36"/>
      <c r="L81" s="37"/>
      <c r="M81" s="38"/>
      <c r="N81" s="39">
        <f t="shared" si="3"/>
        <v>0</v>
      </c>
      <c r="O81" s="56" t="s">
        <v>27</v>
      </c>
      <c r="P81" s="40"/>
    </row>
    <row r="82" spans="1:16" ht="28" customHeight="1" x14ac:dyDescent="0.35">
      <c r="A82" s="41" t="s">
        <v>21</v>
      </c>
      <c r="B82" s="42" t="s">
        <v>214</v>
      </c>
      <c r="C82" s="43" t="s">
        <v>215</v>
      </c>
      <c r="D82" s="56" t="s">
        <v>216</v>
      </c>
      <c r="E82" s="44" t="s">
        <v>59</v>
      </c>
      <c r="F82" s="60"/>
      <c r="G82" s="45">
        <v>2.5</v>
      </c>
      <c r="H82" s="45" t="s">
        <v>26</v>
      </c>
      <c r="I82" s="46">
        <v>1</v>
      </c>
      <c r="J82" s="35">
        <f t="shared" si="2"/>
        <v>1.2</v>
      </c>
      <c r="K82" s="36"/>
      <c r="L82" s="37"/>
      <c r="M82" s="38"/>
      <c r="N82" s="39">
        <f t="shared" si="3"/>
        <v>0</v>
      </c>
      <c r="O82" s="56" t="s">
        <v>27</v>
      </c>
      <c r="P82" s="40"/>
    </row>
    <row r="83" spans="1:16" ht="28" customHeight="1" x14ac:dyDescent="0.35">
      <c r="A83" s="48" t="s">
        <v>42</v>
      </c>
      <c r="B83" s="49" t="s">
        <v>217</v>
      </c>
      <c r="C83" s="50" t="s">
        <v>218</v>
      </c>
      <c r="D83" s="51" t="s">
        <v>219</v>
      </c>
      <c r="E83" s="51"/>
      <c r="F83" s="51"/>
      <c r="G83" s="61">
        <v>100</v>
      </c>
      <c r="H83" s="51" t="s">
        <v>46</v>
      </c>
      <c r="I83" s="62">
        <v>110</v>
      </c>
      <c r="J83" s="63">
        <f t="shared" si="2"/>
        <v>132</v>
      </c>
      <c r="K83" s="36"/>
      <c r="L83" s="37"/>
      <c r="M83" s="38"/>
      <c r="N83" s="39">
        <f t="shared" si="3"/>
        <v>0</v>
      </c>
      <c r="O83" s="51" t="s">
        <v>79</v>
      </c>
      <c r="P83" s="40"/>
    </row>
    <row r="84" spans="1:16" ht="28" customHeight="1" x14ac:dyDescent="0.35">
      <c r="A84" s="48" t="s">
        <v>42</v>
      </c>
      <c r="B84" s="49" t="s">
        <v>220</v>
      </c>
      <c r="C84" s="50" t="s">
        <v>218</v>
      </c>
      <c r="D84" s="51" t="s">
        <v>221</v>
      </c>
      <c r="E84" s="51"/>
      <c r="F84" s="51"/>
      <c r="G84" s="61">
        <v>100</v>
      </c>
      <c r="H84" s="51" t="s">
        <v>46</v>
      </c>
      <c r="I84" s="62">
        <v>7</v>
      </c>
      <c r="J84" s="63">
        <f t="shared" si="2"/>
        <v>8.4</v>
      </c>
      <c r="K84" s="36"/>
      <c r="L84" s="37"/>
      <c r="M84" s="38"/>
      <c r="N84" s="39">
        <f t="shared" si="3"/>
        <v>0</v>
      </c>
      <c r="O84" s="51" t="s">
        <v>79</v>
      </c>
      <c r="P84" s="40"/>
    </row>
    <row r="85" spans="1:16" ht="28" customHeight="1" x14ac:dyDescent="0.35">
      <c r="A85" s="48" t="s">
        <v>42</v>
      </c>
      <c r="B85" s="49" t="s">
        <v>222</v>
      </c>
      <c r="C85" s="50" t="s">
        <v>218</v>
      </c>
      <c r="D85" s="51" t="s">
        <v>223</v>
      </c>
      <c r="E85" s="51"/>
      <c r="F85" s="51"/>
      <c r="G85" s="61">
        <v>100</v>
      </c>
      <c r="H85" s="51" t="s">
        <v>46</v>
      </c>
      <c r="I85" s="62">
        <v>80</v>
      </c>
      <c r="J85" s="63">
        <f t="shared" si="2"/>
        <v>96</v>
      </c>
      <c r="K85" s="36"/>
      <c r="L85" s="37"/>
      <c r="M85" s="38"/>
      <c r="N85" s="39">
        <f t="shared" si="3"/>
        <v>0</v>
      </c>
      <c r="O85" s="51" t="s">
        <v>79</v>
      </c>
      <c r="P85" s="40"/>
    </row>
    <row r="86" spans="1:16" ht="28" customHeight="1" x14ac:dyDescent="0.35">
      <c r="A86" s="48" t="s">
        <v>42</v>
      </c>
      <c r="B86" s="49" t="s">
        <v>224</v>
      </c>
      <c r="C86" s="50" t="s">
        <v>218</v>
      </c>
      <c r="D86" s="51" t="s">
        <v>225</v>
      </c>
      <c r="E86" s="52"/>
      <c r="F86" s="52"/>
      <c r="G86" s="64">
        <v>100</v>
      </c>
      <c r="H86" s="54" t="s">
        <v>46</v>
      </c>
      <c r="I86" s="62">
        <v>120</v>
      </c>
      <c r="J86" s="63">
        <f t="shared" si="2"/>
        <v>144</v>
      </c>
      <c r="K86" s="36"/>
      <c r="L86" s="37"/>
      <c r="M86" s="38"/>
      <c r="N86" s="39">
        <f t="shared" si="3"/>
        <v>0</v>
      </c>
      <c r="O86" s="51" t="s">
        <v>79</v>
      </c>
      <c r="P86" s="40"/>
    </row>
    <row r="87" spans="1:16" ht="28" customHeight="1" x14ac:dyDescent="0.35">
      <c r="A87" s="48" t="s">
        <v>42</v>
      </c>
      <c r="B87" s="49" t="s">
        <v>226</v>
      </c>
      <c r="C87" s="50" t="s">
        <v>218</v>
      </c>
      <c r="D87" s="51" t="s">
        <v>227</v>
      </c>
      <c r="E87" s="52"/>
      <c r="F87" s="52"/>
      <c r="G87" s="64">
        <v>100</v>
      </c>
      <c r="H87" s="54" t="s">
        <v>46</v>
      </c>
      <c r="I87" s="62">
        <v>80</v>
      </c>
      <c r="J87" s="63">
        <f t="shared" si="2"/>
        <v>96</v>
      </c>
      <c r="K87" s="36"/>
      <c r="L87" s="37"/>
      <c r="M87" s="38"/>
      <c r="N87" s="39">
        <f t="shared" si="3"/>
        <v>0</v>
      </c>
      <c r="O87" s="51" t="s">
        <v>79</v>
      </c>
      <c r="P87" s="40"/>
    </row>
    <row r="88" spans="1:16" ht="28" customHeight="1" x14ac:dyDescent="0.35">
      <c r="A88" s="48" t="s">
        <v>42</v>
      </c>
      <c r="B88" s="49" t="s">
        <v>228</v>
      </c>
      <c r="C88" s="50" t="s">
        <v>218</v>
      </c>
      <c r="D88" s="51" t="s">
        <v>229</v>
      </c>
      <c r="E88" s="65"/>
      <c r="F88" s="65"/>
      <c r="G88" s="66">
        <v>100</v>
      </c>
      <c r="H88" s="67" t="s">
        <v>46</v>
      </c>
      <c r="I88" s="62">
        <v>60</v>
      </c>
      <c r="J88" s="63">
        <f t="shared" si="2"/>
        <v>72</v>
      </c>
      <c r="K88" s="36"/>
      <c r="L88" s="37"/>
      <c r="M88" s="38"/>
      <c r="N88" s="39">
        <f t="shared" si="3"/>
        <v>0</v>
      </c>
      <c r="O88" s="51" t="s">
        <v>79</v>
      </c>
      <c r="P88" s="40"/>
    </row>
    <row r="89" spans="1:16" ht="28" customHeight="1" x14ac:dyDescent="0.35">
      <c r="A89" s="48" t="s">
        <v>42</v>
      </c>
      <c r="B89" s="49" t="s">
        <v>230</v>
      </c>
      <c r="C89" s="50" t="s">
        <v>218</v>
      </c>
      <c r="D89" s="68" t="s">
        <v>231</v>
      </c>
      <c r="E89" s="69"/>
      <c r="F89" s="69"/>
      <c r="G89" s="70">
        <v>100</v>
      </c>
      <c r="H89" s="68" t="s">
        <v>46</v>
      </c>
      <c r="I89" s="62">
        <v>60</v>
      </c>
      <c r="J89" s="63">
        <f t="shared" si="2"/>
        <v>72</v>
      </c>
      <c r="K89" s="36"/>
      <c r="L89" s="37"/>
      <c r="M89" s="38"/>
      <c r="N89" s="39">
        <f t="shared" si="3"/>
        <v>0</v>
      </c>
      <c r="O89" s="51" t="s">
        <v>79</v>
      </c>
      <c r="P89" s="40"/>
    </row>
    <row r="90" spans="1:16" ht="28" customHeight="1" x14ac:dyDescent="0.35">
      <c r="A90" s="48" t="s">
        <v>42</v>
      </c>
      <c r="B90" s="49" t="s">
        <v>232</v>
      </c>
      <c r="C90" s="50" t="s">
        <v>218</v>
      </c>
      <c r="D90" s="51" t="s">
        <v>233</v>
      </c>
      <c r="E90" s="51"/>
      <c r="F90" s="51"/>
      <c r="G90" s="61">
        <v>100</v>
      </c>
      <c r="H90" s="51" t="s">
        <v>46</v>
      </c>
      <c r="I90" s="62">
        <v>4</v>
      </c>
      <c r="J90" s="63">
        <v>5</v>
      </c>
      <c r="K90" s="36"/>
      <c r="L90" s="37"/>
      <c r="M90" s="38"/>
      <c r="N90" s="39">
        <f t="shared" si="3"/>
        <v>0</v>
      </c>
      <c r="O90" s="51" t="s">
        <v>79</v>
      </c>
      <c r="P90" s="40"/>
    </row>
    <row r="91" spans="1:16" ht="28" customHeight="1" x14ac:dyDescent="0.35">
      <c r="A91" s="48" t="s">
        <v>42</v>
      </c>
      <c r="B91" s="49" t="s">
        <v>234</v>
      </c>
      <c r="C91" s="50" t="s">
        <v>218</v>
      </c>
      <c r="D91" s="51" t="s">
        <v>235</v>
      </c>
      <c r="E91" s="52"/>
      <c r="F91" s="54"/>
      <c r="G91" s="64">
        <v>100</v>
      </c>
      <c r="H91" s="54" t="s">
        <v>46</v>
      </c>
      <c r="I91" s="62">
        <v>50</v>
      </c>
      <c r="J91" s="63">
        <f t="shared" si="2"/>
        <v>60</v>
      </c>
      <c r="K91" s="36"/>
      <c r="L91" s="37"/>
      <c r="M91" s="38"/>
      <c r="N91" s="39">
        <f t="shared" si="3"/>
        <v>0</v>
      </c>
      <c r="O91" s="51" t="s">
        <v>79</v>
      </c>
      <c r="P91" s="40"/>
    </row>
    <row r="92" spans="1:16" ht="28" customHeight="1" x14ac:dyDescent="0.35">
      <c r="A92" s="48" t="s">
        <v>42</v>
      </c>
      <c r="B92" s="49" t="s">
        <v>236</v>
      </c>
      <c r="C92" s="50" t="s">
        <v>218</v>
      </c>
      <c r="D92" s="51" t="s">
        <v>237</v>
      </c>
      <c r="E92" s="51"/>
      <c r="F92" s="51"/>
      <c r="G92" s="61">
        <v>100</v>
      </c>
      <c r="H92" s="51" t="s">
        <v>46</v>
      </c>
      <c r="I92" s="62">
        <v>40</v>
      </c>
      <c r="J92" s="35">
        <f t="shared" si="2"/>
        <v>48</v>
      </c>
      <c r="K92" s="36"/>
      <c r="L92" s="37"/>
      <c r="M92" s="38"/>
      <c r="N92" s="39">
        <f t="shared" si="3"/>
        <v>0</v>
      </c>
      <c r="O92" s="51" t="s">
        <v>79</v>
      </c>
      <c r="P92" s="40"/>
    </row>
    <row r="93" spans="1:16" ht="28" customHeight="1" x14ac:dyDescent="0.35">
      <c r="A93" s="48" t="s">
        <v>42</v>
      </c>
      <c r="B93" s="49" t="s">
        <v>238</v>
      </c>
      <c r="C93" s="50" t="s">
        <v>218</v>
      </c>
      <c r="D93" s="51" t="s">
        <v>239</v>
      </c>
      <c r="E93" s="51"/>
      <c r="F93" s="51"/>
      <c r="G93" s="61">
        <v>1000</v>
      </c>
      <c r="H93" s="51" t="s">
        <v>46</v>
      </c>
      <c r="I93" s="62">
        <v>5</v>
      </c>
      <c r="J93" s="35">
        <f t="shared" si="2"/>
        <v>6</v>
      </c>
      <c r="K93" s="36"/>
      <c r="L93" s="37"/>
      <c r="M93" s="38"/>
      <c r="N93" s="39">
        <f t="shared" si="3"/>
        <v>0</v>
      </c>
      <c r="O93" s="51" t="s">
        <v>79</v>
      </c>
      <c r="P93" s="40"/>
    </row>
    <row r="94" spans="1:16" ht="28" customHeight="1" x14ac:dyDescent="0.35">
      <c r="A94" s="48" t="s">
        <v>42</v>
      </c>
      <c r="B94" s="49" t="s">
        <v>240</v>
      </c>
      <c r="C94" s="50" t="s">
        <v>218</v>
      </c>
      <c r="D94" s="51" t="s">
        <v>241</v>
      </c>
      <c r="E94" s="51"/>
      <c r="F94" s="51"/>
      <c r="G94" s="61">
        <v>5000</v>
      </c>
      <c r="H94" s="51" t="s">
        <v>46</v>
      </c>
      <c r="I94" s="62">
        <v>10</v>
      </c>
      <c r="J94" s="35">
        <f t="shared" si="2"/>
        <v>12</v>
      </c>
      <c r="K94" s="36"/>
      <c r="L94" s="37"/>
      <c r="M94" s="38"/>
      <c r="N94" s="39">
        <f t="shared" si="3"/>
        <v>0</v>
      </c>
      <c r="O94" s="51" t="s">
        <v>79</v>
      </c>
      <c r="P94" s="40"/>
    </row>
    <row r="95" spans="1:16" ht="28" customHeight="1" x14ac:dyDescent="0.35">
      <c r="A95" s="48" t="s">
        <v>42</v>
      </c>
      <c r="B95" s="49" t="s">
        <v>242</v>
      </c>
      <c r="C95" s="50" t="s">
        <v>218</v>
      </c>
      <c r="D95" s="51" t="s">
        <v>243</v>
      </c>
      <c r="E95" s="52"/>
      <c r="F95" s="54"/>
      <c r="G95" s="64">
        <v>480</v>
      </c>
      <c r="H95" s="54" t="s">
        <v>46</v>
      </c>
      <c r="I95" s="62">
        <v>10</v>
      </c>
      <c r="J95" s="35">
        <f t="shared" si="2"/>
        <v>12</v>
      </c>
      <c r="K95" s="36"/>
      <c r="L95" s="37"/>
      <c r="M95" s="38"/>
      <c r="N95" s="39">
        <f t="shared" si="3"/>
        <v>0</v>
      </c>
      <c r="O95" s="51" t="s">
        <v>79</v>
      </c>
      <c r="P95" s="40"/>
    </row>
    <row r="96" spans="1:16" ht="28" customHeight="1" x14ac:dyDescent="0.35">
      <c r="A96" s="48" t="s">
        <v>42</v>
      </c>
      <c r="B96" s="49" t="s">
        <v>244</v>
      </c>
      <c r="C96" s="50" t="s">
        <v>218</v>
      </c>
      <c r="D96" s="51" t="s">
        <v>245</v>
      </c>
      <c r="E96" s="52"/>
      <c r="F96" s="54"/>
      <c r="G96" s="64">
        <v>1000</v>
      </c>
      <c r="H96" s="54" t="s">
        <v>46</v>
      </c>
      <c r="I96" s="62">
        <v>50</v>
      </c>
      <c r="J96" s="35">
        <f t="shared" si="2"/>
        <v>60</v>
      </c>
      <c r="K96" s="36"/>
      <c r="L96" s="37"/>
      <c r="M96" s="38"/>
      <c r="N96" s="39">
        <f t="shared" si="3"/>
        <v>0</v>
      </c>
      <c r="O96" s="51" t="s">
        <v>79</v>
      </c>
      <c r="P96" s="40"/>
    </row>
    <row r="97" spans="1:16" ht="28" customHeight="1" x14ac:dyDescent="0.35">
      <c r="A97" s="48" t="s">
        <v>42</v>
      </c>
      <c r="B97" s="49" t="s">
        <v>246</v>
      </c>
      <c r="C97" s="50" t="s">
        <v>218</v>
      </c>
      <c r="D97" s="51" t="s">
        <v>247</v>
      </c>
      <c r="E97" s="52"/>
      <c r="F97" s="54"/>
      <c r="G97" s="64">
        <v>15000</v>
      </c>
      <c r="H97" s="54" t="s">
        <v>46</v>
      </c>
      <c r="I97" s="62">
        <v>10</v>
      </c>
      <c r="J97" s="35">
        <f t="shared" si="2"/>
        <v>12</v>
      </c>
      <c r="K97" s="36"/>
      <c r="L97" s="37"/>
      <c r="M97" s="38"/>
      <c r="N97" s="39">
        <f t="shared" si="3"/>
        <v>0</v>
      </c>
      <c r="O97" s="51" t="s">
        <v>79</v>
      </c>
      <c r="P97" s="40"/>
    </row>
    <row r="98" spans="1:16" ht="28" customHeight="1" x14ac:dyDescent="0.35">
      <c r="A98" s="48" t="s">
        <v>42</v>
      </c>
      <c r="B98" s="49" t="s">
        <v>248</v>
      </c>
      <c r="C98" s="50" t="s">
        <v>218</v>
      </c>
      <c r="D98" s="51" t="s">
        <v>249</v>
      </c>
      <c r="E98" s="52"/>
      <c r="F98" s="54"/>
      <c r="G98" s="64">
        <v>10000</v>
      </c>
      <c r="H98" s="54" t="s">
        <v>46</v>
      </c>
      <c r="I98" s="62">
        <v>5</v>
      </c>
      <c r="J98" s="35">
        <f t="shared" si="2"/>
        <v>6</v>
      </c>
      <c r="K98" s="36"/>
      <c r="L98" s="37"/>
      <c r="M98" s="38"/>
      <c r="N98" s="39">
        <f t="shared" si="3"/>
        <v>0</v>
      </c>
      <c r="O98" s="51" t="s">
        <v>79</v>
      </c>
      <c r="P98" s="40"/>
    </row>
    <row r="99" spans="1:16" ht="28" customHeight="1" x14ac:dyDescent="0.35">
      <c r="A99" s="48" t="s">
        <v>42</v>
      </c>
      <c r="B99" s="49" t="s">
        <v>250</v>
      </c>
      <c r="C99" s="50" t="s">
        <v>218</v>
      </c>
      <c r="D99" s="51" t="s">
        <v>251</v>
      </c>
      <c r="E99" s="52"/>
      <c r="F99" s="54"/>
      <c r="G99" s="64">
        <v>5000</v>
      </c>
      <c r="H99" s="54" t="s">
        <v>46</v>
      </c>
      <c r="I99" s="62">
        <v>5</v>
      </c>
      <c r="J99" s="35">
        <f t="shared" si="2"/>
        <v>6</v>
      </c>
      <c r="K99" s="36"/>
      <c r="L99" s="37"/>
      <c r="M99" s="38"/>
      <c r="N99" s="39">
        <f t="shared" si="3"/>
        <v>0</v>
      </c>
      <c r="O99" s="51" t="s">
        <v>79</v>
      </c>
      <c r="P99" s="40"/>
    </row>
    <row r="100" spans="1:16" ht="28" customHeight="1" x14ac:dyDescent="0.35">
      <c r="A100" s="48" t="s">
        <v>42</v>
      </c>
      <c r="B100" s="49" t="s">
        <v>252</v>
      </c>
      <c r="C100" s="50" t="s">
        <v>218</v>
      </c>
      <c r="D100" s="51" t="s">
        <v>253</v>
      </c>
      <c r="E100" s="52"/>
      <c r="F100" s="54"/>
      <c r="G100" s="64">
        <v>2000</v>
      </c>
      <c r="H100" s="54" t="s">
        <v>46</v>
      </c>
      <c r="I100" s="62">
        <v>10</v>
      </c>
      <c r="J100" s="35">
        <f t="shared" si="2"/>
        <v>12</v>
      </c>
      <c r="K100" s="36"/>
      <c r="L100" s="37"/>
      <c r="M100" s="38"/>
      <c r="N100" s="39">
        <f t="shared" si="3"/>
        <v>0</v>
      </c>
      <c r="O100" s="51" t="s">
        <v>79</v>
      </c>
      <c r="P100" s="40"/>
    </row>
    <row r="101" spans="1:16" ht="28" customHeight="1" x14ac:dyDescent="0.35">
      <c r="A101" s="48" t="s">
        <v>42</v>
      </c>
      <c r="B101" s="49" t="s">
        <v>254</v>
      </c>
      <c r="C101" s="50" t="s">
        <v>218</v>
      </c>
      <c r="D101" s="51" t="s">
        <v>255</v>
      </c>
      <c r="E101" s="51"/>
      <c r="F101" s="51"/>
      <c r="G101" s="61">
        <v>4000</v>
      </c>
      <c r="H101" s="51" t="s">
        <v>46</v>
      </c>
      <c r="I101" s="62">
        <v>5</v>
      </c>
      <c r="J101" s="35">
        <f t="shared" si="2"/>
        <v>6</v>
      </c>
      <c r="K101" s="36"/>
      <c r="L101" s="37"/>
      <c r="M101" s="38"/>
      <c r="N101" s="39">
        <f t="shared" si="3"/>
        <v>0</v>
      </c>
      <c r="O101" s="51" t="s">
        <v>79</v>
      </c>
      <c r="P101" s="40"/>
    </row>
    <row r="102" spans="1:16" ht="28" customHeight="1" x14ac:dyDescent="0.35">
      <c r="A102" s="48" t="s">
        <v>42</v>
      </c>
      <c r="B102" s="49" t="s">
        <v>256</v>
      </c>
      <c r="C102" s="50" t="s">
        <v>218</v>
      </c>
      <c r="D102" s="51" t="s">
        <v>257</v>
      </c>
      <c r="E102" s="51"/>
      <c r="F102" s="51"/>
      <c r="G102" s="61">
        <v>100</v>
      </c>
      <c r="H102" s="51" t="s">
        <v>46</v>
      </c>
      <c r="I102" s="62">
        <v>30</v>
      </c>
      <c r="J102" s="35">
        <f t="shared" si="2"/>
        <v>36</v>
      </c>
      <c r="K102" s="36"/>
      <c r="L102" s="37"/>
      <c r="M102" s="38"/>
      <c r="N102" s="39">
        <f t="shared" si="3"/>
        <v>0</v>
      </c>
      <c r="O102" s="51" t="s">
        <v>79</v>
      </c>
      <c r="P102" s="40"/>
    </row>
    <row r="103" spans="1:16" ht="28" customHeight="1" x14ac:dyDescent="0.35">
      <c r="A103" s="48" t="s">
        <v>42</v>
      </c>
      <c r="B103" s="49" t="s">
        <v>258</v>
      </c>
      <c r="C103" s="50" t="s">
        <v>218</v>
      </c>
      <c r="D103" s="51" t="s">
        <v>259</v>
      </c>
      <c r="E103" s="51"/>
      <c r="F103" s="51"/>
      <c r="G103" s="61">
        <v>50</v>
      </c>
      <c r="H103" s="51" t="s">
        <v>46</v>
      </c>
      <c r="I103" s="62">
        <v>15</v>
      </c>
      <c r="J103" s="35">
        <f t="shared" si="2"/>
        <v>18</v>
      </c>
      <c r="K103" s="36"/>
      <c r="L103" s="37"/>
      <c r="M103" s="38"/>
      <c r="N103" s="39">
        <f t="shared" si="3"/>
        <v>0</v>
      </c>
      <c r="O103" s="51" t="s">
        <v>79</v>
      </c>
      <c r="P103" s="40"/>
    </row>
    <row r="104" spans="1:16" ht="28" customHeight="1" x14ac:dyDescent="0.35">
      <c r="A104" s="48" t="s">
        <v>42</v>
      </c>
      <c r="B104" s="49" t="s">
        <v>260</v>
      </c>
      <c r="C104" s="50" t="s">
        <v>218</v>
      </c>
      <c r="D104" s="51" t="s">
        <v>261</v>
      </c>
      <c r="E104" s="51"/>
      <c r="F104" s="51"/>
      <c r="G104" s="61">
        <v>100</v>
      </c>
      <c r="H104" s="51" t="s">
        <v>46</v>
      </c>
      <c r="I104" s="62">
        <v>15</v>
      </c>
      <c r="J104" s="35">
        <f t="shared" si="2"/>
        <v>18</v>
      </c>
      <c r="K104" s="36"/>
      <c r="L104" s="37"/>
      <c r="M104" s="38"/>
      <c r="N104" s="39">
        <f t="shared" si="3"/>
        <v>0</v>
      </c>
      <c r="O104" s="51" t="s">
        <v>79</v>
      </c>
      <c r="P104" s="40"/>
    </row>
    <row r="105" spans="1:16" ht="28" customHeight="1" x14ac:dyDescent="0.35">
      <c r="A105" s="48" t="s">
        <v>42</v>
      </c>
      <c r="B105" s="49" t="s">
        <v>262</v>
      </c>
      <c r="C105" s="50" t="s">
        <v>218</v>
      </c>
      <c r="D105" s="51" t="s">
        <v>263</v>
      </c>
      <c r="E105" s="51"/>
      <c r="F105" s="51"/>
      <c r="G105" s="61">
        <v>100</v>
      </c>
      <c r="H105" s="51" t="s">
        <v>46</v>
      </c>
      <c r="I105" s="62">
        <v>15</v>
      </c>
      <c r="J105" s="35">
        <f t="shared" si="2"/>
        <v>18</v>
      </c>
      <c r="K105" s="36"/>
      <c r="L105" s="37"/>
      <c r="M105" s="38"/>
      <c r="N105" s="39">
        <f t="shared" si="3"/>
        <v>0</v>
      </c>
      <c r="O105" s="51" t="s">
        <v>79</v>
      </c>
      <c r="P105" s="40"/>
    </row>
    <row r="106" spans="1:16" ht="28" customHeight="1" x14ac:dyDescent="0.35">
      <c r="A106" s="48" t="s">
        <v>42</v>
      </c>
      <c r="B106" s="49" t="s">
        <v>264</v>
      </c>
      <c r="C106" s="50" t="s">
        <v>218</v>
      </c>
      <c r="D106" s="51" t="s">
        <v>265</v>
      </c>
      <c r="E106" s="51"/>
      <c r="F106" s="51"/>
      <c r="G106" s="61">
        <v>50</v>
      </c>
      <c r="H106" s="51" t="s">
        <v>46</v>
      </c>
      <c r="I106" s="62">
        <v>15</v>
      </c>
      <c r="J106" s="35">
        <f t="shared" si="2"/>
        <v>18</v>
      </c>
      <c r="K106" s="36"/>
      <c r="L106" s="37"/>
      <c r="M106" s="38"/>
      <c r="N106" s="39">
        <f t="shared" si="3"/>
        <v>0</v>
      </c>
      <c r="O106" s="51" t="s">
        <v>79</v>
      </c>
      <c r="P106" s="40"/>
    </row>
    <row r="107" spans="1:16" ht="28" customHeight="1" x14ac:dyDescent="0.35">
      <c r="A107" s="48" t="s">
        <v>42</v>
      </c>
      <c r="B107" s="49" t="s">
        <v>266</v>
      </c>
      <c r="C107" s="50" t="s">
        <v>218</v>
      </c>
      <c r="D107" s="51" t="s">
        <v>267</v>
      </c>
      <c r="E107" s="51"/>
      <c r="F107" s="51"/>
      <c r="G107" s="61">
        <v>100</v>
      </c>
      <c r="H107" s="51" t="s">
        <v>46</v>
      </c>
      <c r="I107" s="62">
        <v>15</v>
      </c>
      <c r="J107" s="35">
        <f t="shared" si="2"/>
        <v>18</v>
      </c>
      <c r="K107" s="36"/>
      <c r="L107" s="37"/>
      <c r="M107" s="38"/>
      <c r="N107" s="39">
        <f t="shared" si="3"/>
        <v>0</v>
      </c>
      <c r="O107" s="51" t="s">
        <v>79</v>
      </c>
      <c r="P107" s="40"/>
    </row>
    <row r="108" spans="1:16" x14ac:dyDescent="0.35">
      <c r="B108" s="71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</row>
    <row r="109" spans="1:16" ht="35.5" customHeight="1" x14ac:dyDescent="0.35">
      <c r="B109" s="72"/>
      <c r="C109" s="72"/>
      <c r="D109" s="72"/>
      <c r="E109" s="72"/>
      <c r="F109" s="72"/>
      <c r="G109" s="73"/>
      <c r="H109" s="74" t="s">
        <v>268</v>
      </c>
      <c r="I109" s="75"/>
      <c r="J109" s="75"/>
      <c r="K109" s="75"/>
      <c r="L109" s="75"/>
      <c r="M109" s="76"/>
      <c r="N109" s="77">
        <f>SUM(N12:N107)</f>
        <v>0</v>
      </c>
      <c r="O109" s="78"/>
      <c r="P109" s="77">
        <f>N109*4</f>
        <v>0</v>
      </c>
    </row>
    <row r="110" spans="1:16" ht="100" customHeight="1" x14ac:dyDescent="0.35">
      <c r="B110" s="72"/>
      <c r="C110" s="72"/>
      <c r="D110" s="72"/>
      <c r="E110" s="72"/>
      <c r="F110" s="72"/>
      <c r="G110" s="73"/>
      <c r="H110" s="79" t="s">
        <v>269</v>
      </c>
      <c r="I110" s="80"/>
      <c r="J110" s="80"/>
      <c r="K110" s="80"/>
      <c r="L110" s="81"/>
      <c r="M110" s="82">
        <v>0.19</v>
      </c>
      <c r="N110" s="77">
        <f>N109*M110</f>
        <v>0</v>
      </c>
      <c r="O110" s="78"/>
      <c r="P110" s="77">
        <f>P109*M110</f>
        <v>0</v>
      </c>
    </row>
    <row r="111" spans="1:16" ht="34.5" customHeight="1" x14ac:dyDescent="0.35">
      <c r="B111" s="72"/>
      <c r="C111" s="72"/>
      <c r="D111" s="72"/>
      <c r="E111" s="72"/>
      <c r="F111" s="72"/>
      <c r="G111" s="73"/>
      <c r="H111" s="83" t="s">
        <v>270</v>
      </c>
      <c r="I111" s="84"/>
      <c r="J111" s="84"/>
      <c r="K111" s="84"/>
      <c r="L111" s="84"/>
      <c r="M111" s="85"/>
      <c r="N111" s="86">
        <f>N109+N110</f>
        <v>0</v>
      </c>
      <c r="O111" s="78"/>
      <c r="P111" s="86">
        <f>P109+P110</f>
        <v>0</v>
      </c>
    </row>
    <row r="112" spans="1:16" x14ac:dyDescent="0.35">
      <c r="B112" s="72"/>
      <c r="C112" s="72"/>
      <c r="D112" s="72"/>
      <c r="E112" s="72"/>
      <c r="F112" s="72"/>
      <c r="G112" s="73"/>
      <c r="H112" s="72"/>
      <c r="I112" s="87"/>
      <c r="J112" s="73"/>
      <c r="K112" s="72"/>
      <c r="L112" s="72"/>
      <c r="M112" s="72"/>
      <c r="N112" s="72"/>
      <c r="O112" s="72"/>
      <c r="P112" s="72"/>
    </row>
    <row r="113" spans="8:8" x14ac:dyDescent="0.35">
      <c r="H113" t="s">
        <v>271</v>
      </c>
    </row>
  </sheetData>
  <sheetProtection password="BFC5" sheet="1" objects="1" scenarios="1"/>
  <autoFilter ref="B11:P107" xr:uid="{9E53DDF0-F4B4-4420-BA7D-65248A0D9B1E}"/>
  <mergeCells count="5">
    <mergeCell ref="A10:L10"/>
    <mergeCell ref="B108:O108"/>
    <mergeCell ref="H109:M109"/>
    <mergeCell ref="H110:L110"/>
    <mergeCell ref="H111:M111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B5C10-1FE6-4142-904B-16507E9C96EC}">
  <sheetPr codeName="Tabelle2"/>
  <dimension ref="A1"/>
  <sheetViews>
    <sheetView workbookViewId="0"/>
  </sheetViews>
  <sheetFormatPr baseColWidth="10" defaultRowHeight="14.5" x14ac:dyDescent="0.35"/>
  <sheetData/>
  <sheetProtection password="BFC5" sheet="1" objects="1" scenarios="1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32757-F7B3-4579-84D1-7943F5CC3B98}">
  <sheetPr codeName="Tabelle3"/>
  <dimension ref="A1"/>
  <sheetViews>
    <sheetView workbookViewId="0"/>
  </sheetViews>
  <sheetFormatPr baseColWidth="10" defaultRowHeight="14.5" x14ac:dyDescent="0.35"/>
  <sheetData/>
  <sheetProtection password="BFC5" sheet="1" objects="1" scenario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Angebot</vt:lpstr>
      <vt:lpstr>Tabelle2</vt:lpstr>
      <vt:lpstr>Tabelle3</vt:lpstr>
      <vt:lpstr>Brutto</vt:lpstr>
      <vt:lpstr>Netto</vt:lpstr>
      <vt:lpstr>Ust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Biallas, Christina</dc:creator>
  <cp:lastModifiedBy>Biallas, Christina</cp:lastModifiedBy>
  <dcterms:created xsi:type="dcterms:W3CDTF">2026-10-23T12:05:58Z</dcterms:created>
  <dcterms:modified xsi:type="dcterms:W3CDTF">2026-10-23T12:06:03Z</dcterms:modified>
</cp:coreProperties>
</file>