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5 Abteilung Finanzen\710 Vergaben\Ausschreibungen ab 01.01.2024\2026_Sequenzierer\"/>
    </mc:Choice>
  </mc:AlternateContent>
  <xr:revisionPtr revIDLastSave="0" documentId="8_{D7D14A43-FADD-4A26-9BC9-7FF66596F6E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Bewertungstabell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4" l="1"/>
  <c r="G21" i="4"/>
  <c r="M11" i="4"/>
  <c r="M12" i="4"/>
  <c r="M13" i="4"/>
  <c r="M14" i="4"/>
  <c r="M15" i="4"/>
  <c r="M10" i="4"/>
  <c r="J11" i="4"/>
  <c r="J12" i="4"/>
  <c r="J13" i="4"/>
  <c r="J14" i="4"/>
  <c r="J15" i="4"/>
  <c r="J10" i="4"/>
  <c r="G11" i="4"/>
  <c r="G12" i="4"/>
  <c r="G13" i="4"/>
  <c r="G14" i="4"/>
  <c r="G15" i="4"/>
  <c r="G10" i="4"/>
  <c r="M16" i="4" l="1"/>
  <c r="G16" i="4" l="1"/>
  <c r="J16" i="4" l="1"/>
  <c r="J18" i="4" l="1"/>
  <c r="M18" i="4"/>
  <c r="G18" i="4"/>
</calcChain>
</file>

<file path=xl/sharedStrings.xml><?xml version="1.0" encoding="utf-8"?>
<sst xmlns="http://schemas.openxmlformats.org/spreadsheetml/2006/main" count="43" uniqueCount="27">
  <si>
    <t>nein</t>
  </si>
  <si>
    <t>Bewertung Angebot:</t>
  </si>
  <si>
    <t xml:space="preserve">Kriterium </t>
  </si>
  <si>
    <t>Bewertungs-anteil</t>
  </si>
  <si>
    <t>Punkte</t>
  </si>
  <si>
    <t>Gewichtung und Zusammenfassung der Wertungskriterien</t>
  </si>
  <si>
    <t>Ausschluss-    kriterium</t>
  </si>
  <si>
    <t>Kriterium erfüllt</t>
  </si>
  <si>
    <t>Preis (Brutto)</t>
  </si>
  <si>
    <t>Ergebnis (Wertungskennzahl nach der Preis-Quotienten-Methode)</t>
  </si>
  <si>
    <t>Beste Leistungspunktzahl</t>
  </si>
  <si>
    <t>Niedrigster Angebotspreis</t>
  </si>
  <si>
    <t xml:space="preserve">Gesamt Leistungspunkte </t>
  </si>
  <si>
    <t>Beschaffung eines Analysegerätes zur Sequenzierung (Sequenziergerät) von Biostoffen</t>
  </si>
  <si>
    <t>Kosten der Sequenzierung</t>
  </si>
  <si>
    <t>Taxonomischer Bestimmungsgrad bei WGS</t>
  </si>
  <si>
    <t>Repräsentanz</t>
  </si>
  <si>
    <t>Umwelt- und Arbeitssicherheit</t>
  </si>
  <si>
    <t xml:space="preserve">Lagerung Reagenzien </t>
  </si>
  <si>
    <t>Effizienz</t>
  </si>
  <si>
    <t>Bewertungskriterien (siehe LB  Punkt 2.1.2 und 3.)</t>
  </si>
  <si>
    <t>Anbieter 1</t>
  </si>
  <si>
    <t>Anbieter 2</t>
  </si>
  <si>
    <t>Anbieter 3</t>
  </si>
  <si>
    <t xml:space="preserve">Bewertungs-Punkte </t>
  </si>
  <si>
    <t>Leistungspunkte</t>
  </si>
  <si>
    <t xml:space="preserve">Anmerkungen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</si>
</sst>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6"/>
      <name val="Arial"/>
      <family val="2"/>
      <scheme val="minor"/>
    </font>
    <font>
      <sz val="11"/>
      <color theme="3" tint="0.39994506668294322"/>
      <name val="Arial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i/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3" borderId="0" applyNumberFormat="0" applyBorder="0" applyAlignment="0" applyProtection="0"/>
    <xf numFmtId="0" fontId="2" fillId="5" borderId="0" applyNumberFormat="0" applyBorder="0" applyAlignment="0" applyProtection="0"/>
    <xf numFmtId="0" fontId="3" fillId="4" borderId="0" applyNumberFormat="0" applyBorder="0" applyAlignment="0" applyProtection="0"/>
    <xf numFmtId="0" fontId="2" fillId="6" borderId="1" applyNumberFormat="0" applyAlignment="0" applyProtection="0"/>
    <xf numFmtId="0" fontId="4" fillId="2" borderId="1" applyNumberFormat="0" applyAlignment="0" applyProtection="0"/>
    <xf numFmtId="0" fontId="5" fillId="0" borderId="3" applyNumberFormat="0" applyFill="0" applyAlignment="0" applyProtection="0"/>
    <xf numFmtId="0" fontId="1" fillId="7" borderId="2" applyNumberFormat="0" applyFont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8" fillId="0" borderId="0" xfId="0" applyFont="1"/>
    <xf numFmtId="0" fontId="11" fillId="0" borderId="5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2" fontId="11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6" fillId="0" borderId="0" xfId="0" applyFont="1"/>
    <xf numFmtId="0" fontId="1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9" fontId="11" fillId="8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3" fontId="0" fillId="9" borderId="4" xfId="0" applyNumberFormat="1" applyFill="1" applyBorder="1"/>
    <xf numFmtId="3" fontId="8" fillId="8" borderId="4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10" borderId="4" xfId="0" applyNumberFormat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/>
    </xf>
    <xf numFmtId="0" fontId="11" fillId="7" borderId="4" xfId="0" applyFont="1" applyFill="1" applyBorder="1" applyAlignment="1">
      <alignment horizontal="left" vertical="center" wrapText="1"/>
    </xf>
    <xf numFmtId="3" fontId="11" fillId="7" borderId="4" xfId="0" applyNumberFormat="1" applyFont="1" applyFill="1" applyBorder="1" applyAlignment="1">
      <alignment horizontal="center" vertical="center" wrapText="1"/>
    </xf>
    <xf numFmtId="9" fontId="11" fillId="8" borderId="4" xfId="8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left" vertical="center" wrapText="1"/>
    </xf>
    <xf numFmtId="9" fontId="11" fillId="11" borderId="4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left" vertical="center" wrapText="1"/>
    </xf>
    <xf numFmtId="3" fontId="11" fillId="11" borderId="4" xfId="0" applyNumberFormat="1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center" wrapText="1"/>
    </xf>
    <xf numFmtId="0" fontId="16" fillId="12" borderId="8" xfId="0" applyFont="1" applyFill="1" applyBorder="1" applyAlignment="1">
      <alignment wrapText="1"/>
    </xf>
    <xf numFmtId="2" fontId="11" fillId="12" borderId="4" xfId="0" applyNumberFormat="1" applyFont="1" applyFill="1" applyBorder="1" applyAlignment="1">
      <alignment horizontal="left" vertical="top" wrapText="1"/>
    </xf>
    <xf numFmtId="9" fontId="11" fillId="12" borderId="4" xfId="0" applyNumberFormat="1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left" vertical="center" wrapText="1"/>
    </xf>
    <xf numFmtId="3" fontId="8" fillId="12" borderId="4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9" fontId="18" fillId="0" borderId="4" xfId="0" applyNumberFormat="1" applyFont="1" applyBorder="1" applyAlignment="1">
      <alignment horizontal="center" vertical="center" wrapText="1"/>
    </xf>
    <xf numFmtId="0" fontId="10" fillId="8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</cellXfs>
  <cellStyles count="9">
    <cellStyle name="Berechnung" xfId="5" builtinId="22" customBuiltin="1"/>
    <cellStyle name="Eingabe" xfId="4" builtinId="20" customBuiltin="1"/>
    <cellStyle name="Gut" xfId="1" builtinId="26" customBuiltin="1"/>
    <cellStyle name="Neutral" xfId="3" builtinId="28" customBuiltin="1"/>
    <cellStyle name="Notiz" xfId="7" builtinId="10" customBuiltin="1"/>
    <cellStyle name="Prozent" xfId="8" builtinId="5"/>
    <cellStyle name="Schlecht" xfId="2" builtinId="27" customBuiltin="1"/>
    <cellStyle name="Standard" xfId="0" builtinId="0"/>
    <cellStyle name="Verknüpfte Zelle" xfId="6" builtinId="24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207302</xdr:colOff>
      <xdr:row>19</xdr:row>
      <xdr:rowOff>25448</xdr:rowOff>
    </xdr:from>
    <xdr:to>
      <xdr:col>2</xdr:col>
      <xdr:colOff>612446</xdr:colOff>
      <xdr:row>33</xdr:row>
      <xdr:rowOff>137013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A9ED02D-84BB-D28D-B57D-B609FEA96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302" y="8402563"/>
          <a:ext cx="5875913" cy="251455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D_BG169">
  <a:themeElements>
    <a:clrScheme name="CD_BG ">
      <a:dk1>
        <a:sysClr val="windowText" lastClr="000000"/>
      </a:dk1>
      <a:lt1>
        <a:sysClr val="window" lastClr="FFFFFF"/>
      </a:lt1>
      <a:dk2>
        <a:srgbClr val="004994"/>
      </a:dk2>
      <a:lt2>
        <a:srgbClr val="E4E4E4"/>
      </a:lt2>
      <a:accent1>
        <a:srgbClr val="555555"/>
      </a:accent1>
      <a:accent2>
        <a:srgbClr val="D40F14"/>
      </a:accent2>
      <a:accent3>
        <a:srgbClr val="0095DB"/>
      </a:accent3>
      <a:accent4>
        <a:srgbClr val="51AE31"/>
      </a:accent4>
      <a:accent5>
        <a:srgbClr val="F39200"/>
      </a:accent5>
      <a:accent6>
        <a:srgbClr val="008C8E"/>
      </a:accent6>
      <a:hlink>
        <a:srgbClr val="004994"/>
      </a:hlink>
      <a:folHlink>
        <a:srgbClr val="B80D78"/>
      </a:folHlink>
    </a:clrScheme>
    <a:fontScheme name="CD_BG 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accent2"/>
          </a:solidFill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DGUV-Bunt">
        <a:dk1>
          <a:srgbClr val="555555"/>
        </a:dk1>
        <a:lt1>
          <a:srgbClr val="FFFFFF"/>
        </a:lt1>
        <a:dk2>
          <a:srgbClr val="81BD57"/>
        </a:dk2>
        <a:lt2>
          <a:srgbClr val="696969"/>
        </a:lt2>
        <a:accent1>
          <a:srgbClr val="004994"/>
        </a:accent1>
        <a:accent2>
          <a:srgbClr val="19A0A3"/>
        </a:accent2>
        <a:accent3>
          <a:srgbClr val="0095DB"/>
        </a:accent3>
        <a:accent4>
          <a:srgbClr val="C44E90"/>
        </a:accent4>
        <a:accent5>
          <a:srgbClr val="F7A940"/>
        </a:accent5>
        <a:accent6>
          <a:srgbClr val="FFD543"/>
        </a:accent6>
        <a:hlink>
          <a:srgbClr val="0095DB"/>
        </a:hlink>
        <a:folHlink>
          <a:srgbClr val="51AE30"/>
        </a:folHlink>
      </a:clrScheme>
    </a:extraClrScheme>
    <a:extraClrScheme>
      <a:clrScheme name="DGUV-Standard">
        <a:dk1>
          <a:srgbClr val="555555"/>
        </a:dk1>
        <a:lt1>
          <a:srgbClr val="FFFFFF"/>
        </a:lt1>
        <a:dk2>
          <a:srgbClr val="004994"/>
        </a:dk2>
        <a:lt2>
          <a:srgbClr val="696969"/>
        </a:lt2>
        <a:accent1>
          <a:srgbClr val="004994"/>
        </a:accent1>
        <a:accent2>
          <a:srgbClr val="6EB5FF"/>
        </a:accent2>
        <a:accent3>
          <a:srgbClr val="0095DB"/>
        </a:accent3>
        <a:accent4>
          <a:srgbClr val="8AD9FF"/>
        </a:accent4>
        <a:accent5>
          <a:srgbClr val="006FA4"/>
        </a:accent5>
        <a:accent6>
          <a:srgbClr val="2590FF"/>
        </a:accent6>
        <a:hlink>
          <a:srgbClr val="0095DB"/>
        </a:hlink>
        <a:folHlink>
          <a:srgbClr val="51AE30"/>
        </a:folHlink>
      </a:clrScheme>
    </a:extraClrScheme>
    <a:extraClrScheme>
      <a:clrScheme name="DGUV PowerPoint 2003 Standard">
        <a:dk1>
          <a:srgbClr val="555555"/>
        </a:dk1>
        <a:lt1>
          <a:srgbClr val="FFFFFF"/>
        </a:lt1>
        <a:dk2>
          <a:srgbClr val="004994"/>
        </a:dk2>
        <a:lt2>
          <a:srgbClr val="696969"/>
        </a:lt2>
        <a:accent1>
          <a:srgbClr val="C8C8C8"/>
        </a:accent1>
        <a:accent2>
          <a:srgbClr val="D40F14"/>
        </a:accent2>
        <a:accent3>
          <a:srgbClr val="0095DB"/>
        </a:accent3>
        <a:accent4>
          <a:srgbClr val="51AE30"/>
        </a:accent4>
        <a:accent5>
          <a:srgbClr val="004994"/>
        </a:accent5>
        <a:accent6>
          <a:srgbClr val="008C8E"/>
        </a:accent6>
        <a:hlink>
          <a:srgbClr val="0095DB"/>
        </a:hlink>
        <a:folHlink>
          <a:srgbClr val="51AE30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5024-91DF-4434-95FD-BF0C62350E69}">
  <dimension ref="A1:N22"/>
  <sheetViews>
    <sheetView tabSelected="1" zoomScale="78" zoomScaleNormal="78" workbookViewId="0">
      <selection activeCell="I24" sqref="I24"/>
    </sheetView>
  </sheetViews>
  <sheetFormatPr baseColWidth="10" defaultRowHeight="14.25" x14ac:dyDescent="0.2"/>
  <cols>
    <col min="1" max="1" width="60.75" customWidth="1"/>
    <col min="2" max="2" width="11" bestFit="1" customWidth="1"/>
    <col min="3" max="3" width="11" customWidth="1"/>
    <col min="5" max="5" width="6.5" bestFit="1" customWidth="1"/>
    <col min="6" max="6" width="22.25" customWidth="1"/>
    <col min="7" max="7" width="19.5" bestFit="1" customWidth="1"/>
    <col min="8" max="8" width="15.375" customWidth="1"/>
    <col min="9" max="9" width="19.875" customWidth="1"/>
    <col min="10" max="10" width="19.5" bestFit="1" customWidth="1"/>
    <col min="11" max="11" width="13.75" customWidth="1"/>
    <col min="12" max="12" width="19.875" customWidth="1"/>
    <col min="13" max="13" width="16.5" bestFit="1" customWidth="1"/>
    <col min="14" max="14" width="13.875" bestFit="1" customWidth="1"/>
  </cols>
  <sheetData>
    <row r="1" spans="1:14" ht="18" x14ac:dyDescent="0.25">
      <c r="A1" s="1" t="s">
        <v>5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4" ht="18" x14ac:dyDescent="0.25">
      <c r="A2" s="3" t="s">
        <v>1</v>
      </c>
      <c r="B2" s="46" t="s">
        <v>13</v>
      </c>
      <c r="C2" s="47"/>
      <c r="D2" s="47"/>
      <c r="E2" s="47"/>
      <c r="F2" s="47"/>
      <c r="G2" s="47"/>
      <c r="H2" s="15"/>
      <c r="I2" s="15"/>
      <c r="J2" s="15"/>
      <c r="K2" s="15"/>
    </row>
    <row r="3" spans="1:14" ht="49.5" customHeight="1" thickBot="1" x14ac:dyDescent="0.25">
      <c r="A3" s="4"/>
      <c r="B3" s="48"/>
      <c r="C3" s="48"/>
      <c r="D3" s="48"/>
      <c r="E3" s="48"/>
      <c r="F3" s="48"/>
      <c r="G3" s="48"/>
      <c r="H3" s="6"/>
      <c r="I3" s="6"/>
      <c r="J3" s="6"/>
      <c r="K3" s="6"/>
      <c r="L3" s="6"/>
      <c r="M3" s="6"/>
      <c r="N3" s="6"/>
    </row>
    <row r="4" spans="1:14" ht="15.75" x14ac:dyDescent="0.2">
      <c r="A4" s="50"/>
      <c r="B4" s="51"/>
      <c r="C4" s="51"/>
      <c r="D4" s="51"/>
      <c r="E4" s="51"/>
      <c r="F4" s="52"/>
      <c r="G4" s="12"/>
      <c r="H4" s="12"/>
      <c r="I4" s="5"/>
      <c r="J4" s="12"/>
      <c r="K4" s="12"/>
      <c r="L4" s="5"/>
      <c r="M4" s="12"/>
      <c r="N4" s="12"/>
    </row>
    <row r="5" spans="1:14" ht="15" x14ac:dyDescent="0.2">
      <c r="A5" s="53"/>
      <c r="B5" s="53"/>
      <c r="C5" s="53"/>
      <c r="D5" s="53"/>
      <c r="E5" s="53"/>
      <c r="F5" s="7"/>
      <c r="G5" s="7"/>
      <c r="H5" s="7"/>
      <c r="I5" s="7"/>
      <c r="J5" s="7"/>
      <c r="K5" s="7"/>
      <c r="L5" s="7"/>
      <c r="M5" s="7"/>
      <c r="N5" s="7"/>
    </row>
    <row r="6" spans="1:14" ht="60" customHeight="1" x14ac:dyDescent="0.2">
      <c r="A6" s="8"/>
      <c r="B6" s="8"/>
      <c r="C6" s="8"/>
      <c r="D6" s="8"/>
      <c r="E6" s="8"/>
      <c r="F6" s="49" t="s">
        <v>21</v>
      </c>
      <c r="G6" s="49"/>
      <c r="H6" s="16"/>
      <c r="I6" s="49" t="s">
        <v>22</v>
      </c>
      <c r="J6" s="49"/>
      <c r="K6" s="16"/>
      <c r="L6" s="49" t="s">
        <v>23</v>
      </c>
      <c r="M6" s="49"/>
      <c r="N6" s="16"/>
    </row>
    <row r="7" spans="1:14" ht="30" x14ac:dyDescent="0.2">
      <c r="A7" s="35" t="s">
        <v>2</v>
      </c>
      <c r="B7" s="36" t="s">
        <v>6</v>
      </c>
      <c r="C7" s="35" t="s">
        <v>7</v>
      </c>
      <c r="D7" s="37" t="s">
        <v>3</v>
      </c>
      <c r="E7" s="35"/>
      <c r="F7" s="38" t="s">
        <v>24</v>
      </c>
      <c r="G7" s="38" t="s">
        <v>25</v>
      </c>
      <c r="H7" s="38" t="s">
        <v>26</v>
      </c>
      <c r="I7" s="38" t="s">
        <v>24</v>
      </c>
      <c r="J7" s="38" t="s">
        <v>25</v>
      </c>
      <c r="K7" s="38" t="s">
        <v>26</v>
      </c>
      <c r="L7" s="38" t="s">
        <v>24</v>
      </c>
      <c r="M7" s="38" t="s">
        <v>25</v>
      </c>
      <c r="N7" s="38" t="s">
        <v>26</v>
      </c>
    </row>
    <row r="8" spans="1:14" ht="15" x14ac:dyDescent="0.2">
      <c r="A8" s="9"/>
      <c r="B8" s="9"/>
      <c r="C8" s="9"/>
      <c r="D8" s="10"/>
      <c r="E8" s="9"/>
      <c r="F8" s="14"/>
      <c r="G8" s="11"/>
      <c r="H8" s="11"/>
      <c r="I8" s="14"/>
      <c r="J8" s="11"/>
      <c r="K8" s="11"/>
      <c r="L8" s="14"/>
      <c r="M8" s="11"/>
      <c r="N8" s="11"/>
    </row>
    <row r="9" spans="1:14" ht="19.5" customHeight="1" x14ac:dyDescent="0.2">
      <c r="A9" s="24" t="s">
        <v>20</v>
      </c>
      <c r="B9" s="26"/>
      <c r="C9" s="26"/>
      <c r="D9" s="30">
        <v>0.5</v>
      </c>
      <c r="E9" s="24"/>
      <c r="F9" s="24"/>
      <c r="G9" s="27"/>
      <c r="H9" s="27"/>
      <c r="I9" s="24"/>
      <c r="J9" s="27"/>
      <c r="K9" s="27"/>
      <c r="L9" s="24"/>
      <c r="M9" s="27"/>
      <c r="N9" s="27"/>
    </row>
    <row r="10" spans="1:14" ht="55.9" customHeight="1" x14ac:dyDescent="0.2">
      <c r="A10" s="44" t="s">
        <v>14</v>
      </c>
      <c r="B10" s="13" t="s">
        <v>0</v>
      </c>
      <c r="C10" s="13"/>
      <c r="D10" s="45">
        <v>0.2</v>
      </c>
      <c r="E10" s="9" t="s">
        <v>4</v>
      </c>
      <c r="F10" s="21"/>
      <c r="G10" s="22">
        <f>(D10*1000)*F10</f>
        <v>0</v>
      </c>
      <c r="H10" s="23"/>
      <c r="I10" s="21"/>
      <c r="J10" s="22">
        <f>(D10*1000)*I10</f>
        <v>0</v>
      </c>
      <c r="K10" s="23"/>
      <c r="L10" s="21"/>
      <c r="M10" s="22">
        <f>(D10*1000)*L10</f>
        <v>0</v>
      </c>
      <c r="N10" s="23"/>
    </row>
    <row r="11" spans="1:14" ht="60" customHeight="1" x14ac:dyDescent="0.2">
      <c r="A11" s="44" t="s">
        <v>15</v>
      </c>
      <c r="B11" s="13" t="s">
        <v>0</v>
      </c>
      <c r="C11" s="13"/>
      <c r="D11" s="45">
        <v>0.17</v>
      </c>
      <c r="E11" s="9" t="s">
        <v>4</v>
      </c>
      <c r="F11" s="21"/>
      <c r="G11" s="22">
        <f t="shared" ref="G11:G15" si="0">(D11*1000)*F11</f>
        <v>0</v>
      </c>
      <c r="H11" s="23"/>
      <c r="I11" s="21"/>
      <c r="J11" s="22">
        <f t="shared" ref="J11:J15" si="1">(D11*1000)*I11</f>
        <v>0</v>
      </c>
      <c r="K11" s="23"/>
      <c r="L11" s="21"/>
      <c r="M11" s="22">
        <f t="shared" ref="M11:M15" si="2">(D11*1000)*L11</f>
        <v>0</v>
      </c>
      <c r="N11" s="23"/>
    </row>
    <row r="12" spans="1:14" ht="60" customHeight="1" x14ac:dyDescent="0.2">
      <c r="A12" s="44" t="s">
        <v>16</v>
      </c>
      <c r="B12" s="13" t="s">
        <v>0</v>
      </c>
      <c r="C12" s="13"/>
      <c r="D12" s="45">
        <v>0.1</v>
      </c>
      <c r="E12" s="9" t="s">
        <v>4</v>
      </c>
      <c r="F12" s="21"/>
      <c r="G12" s="22">
        <f t="shared" si="0"/>
        <v>0</v>
      </c>
      <c r="H12" s="23"/>
      <c r="I12" s="21"/>
      <c r="J12" s="22">
        <f t="shared" si="1"/>
        <v>0</v>
      </c>
      <c r="K12" s="23"/>
      <c r="L12" s="21"/>
      <c r="M12" s="22">
        <f t="shared" si="2"/>
        <v>0</v>
      </c>
      <c r="N12" s="23"/>
    </row>
    <row r="13" spans="1:14" ht="60" customHeight="1" x14ac:dyDescent="0.2">
      <c r="A13" s="44" t="s">
        <v>17</v>
      </c>
      <c r="B13" s="13" t="s">
        <v>0</v>
      </c>
      <c r="C13" s="13"/>
      <c r="D13" s="45">
        <v>0.15</v>
      </c>
      <c r="E13" s="9" t="s">
        <v>4</v>
      </c>
      <c r="F13" s="21"/>
      <c r="G13" s="22">
        <f t="shared" si="0"/>
        <v>0</v>
      </c>
      <c r="H13" s="23"/>
      <c r="I13" s="21"/>
      <c r="J13" s="22">
        <f t="shared" si="1"/>
        <v>0</v>
      </c>
      <c r="K13" s="23"/>
      <c r="L13" s="21"/>
      <c r="M13" s="22">
        <f t="shared" si="2"/>
        <v>0</v>
      </c>
      <c r="N13" s="23"/>
    </row>
    <row r="14" spans="1:14" ht="60" customHeight="1" x14ac:dyDescent="0.2">
      <c r="A14" s="44" t="s">
        <v>18</v>
      </c>
      <c r="B14" s="13" t="s">
        <v>0</v>
      </c>
      <c r="C14" s="13"/>
      <c r="D14" s="45">
        <v>0.13</v>
      </c>
      <c r="E14" s="9" t="s">
        <v>4</v>
      </c>
      <c r="F14" s="21"/>
      <c r="G14" s="22">
        <f t="shared" si="0"/>
        <v>0</v>
      </c>
      <c r="H14" s="23"/>
      <c r="I14" s="21"/>
      <c r="J14" s="22">
        <f t="shared" si="1"/>
        <v>0</v>
      </c>
      <c r="K14" s="23"/>
      <c r="L14" s="21"/>
      <c r="M14" s="22">
        <f t="shared" si="2"/>
        <v>0</v>
      </c>
      <c r="N14" s="23"/>
    </row>
    <row r="15" spans="1:14" ht="60" customHeight="1" x14ac:dyDescent="0.2">
      <c r="A15" s="44" t="s">
        <v>19</v>
      </c>
      <c r="B15" s="13" t="s">
        <v>0</v>
      </c>
      <c r="C15" s="13"/>
      <c r="D15" s="45">
        <v>0.25</v>
      </c>
      <c r="E15" s="9" t="s">
        <v>4</v>
      </c>
      <c r="F15" s="21"/>
      <c r="G15" s="22">
        <f t="shared" si="0"/>
        <v>0</v>
      </c>
      <c r="H15" s="23"/>
      <c r="I15" s="21"/>
      <c r="J15" s="22">
        <f t="shared" si="1"/>
        <v>0</v>
      </c>
      <c r="K15" s="23"/>
      <c r="L15" s="21"/>
      <c r="M15" s="22">
        <f t="shared" si="2"/>
        <v>0</v>
      </c>
      <c r="N15" s="23"/>
    </row>
    <row r="16" spans="1:14" ht="20.100000000000001" customHeight="1" x14ac:dyDescent="0.25">
      <c r="A16" s="39" t="s">
        <v>12</v>
      </c>
      <c r="B16" s="40"/>
      <c r="C16" s="40"/>
      <c r="D16" s="41"/>
      <c r="E16" s="42"/>
      <c r="F16" s="43"/>
      <c r="G16" s="43">
        <f>SUM( G10:G15)</f>
        <v>0</v>
      </c>
      <c r="H16" s="43"/>
      <c r="I16" s="43"/>
      <c r="J16" s="43">
        <f>SUM(J10:J15)</f>
        <v>0</v>
      </c>
      <c r="K16" s="43"/>
      <c r="L16" s="43"/>
      <c r="M16" s="43">
        <f>SUM(M10:M15)</f>
        <v>0</v>
      </c>
      <c r="N16" s="43"/>
    </row>
    <row r="17" spans="1:14" ht="19.5" customHeight="1" x14ac:dyDescent="0.2">
      <c r="A17" s="28" t="s">
        <v>8</v>
      </c>
      <c r="B17" s="28"/>
      <c r="C17" s="28"/>
      <c r="D17" s="18">
        <v>0.5</v>
      </c>
      <c r="E17" s="25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30" x14ac:dyDescent="0.2">
      <c r="A18" s="31" t="s">
        <v>9</v>
      </c>
      <c r="B18" s="31"/>
      <c r="C18" s="31"/>
      <c r="D18" s="32"/>
      <c r="E18" s="33"/>
      <c r="F18" s="34"/>
      <c r="G18" s="34" t="e">
        <f>(D9*G16)+(D17*G21*(G22/G17))</f>
        <v>#DIV/0!</v>
      </c>
      <c r="H18" s="34"/>
      <c r="I18" s="34"/>
      <c r="J18" s="34" t="e">
        <f>(D9*J16)+(D17*G21*(G22/J17))</f>
        <v>#DIV/0!</v>
      </c>
      <c r="K18" s="34"/>
      <c r="L18" s="34"/>
      <c r="M18" s="34" t="e">
        <f>(D9*M16)+(D17*G21*(G22/M17))</f>
        <v>#DIV/0!</v>
      </c>
      <c r="N18" s="34"/>
    </row>
    <row r="21" spans="1:14" x14ac:dyDescent="0.2">
      <c r="F21" s="19" t="s">
        <v>10</v>
      </c>
      <c r="G21" s="20">
        <f>MAX(G16,M16)</f>
        <v>0</v>
      </c>
    </row>
    <row r="22" spans="1:14" x14ac:dyDescent="0.2">
      <c r="D22" s="17"/>
      <c r="F22" s="19" t="s">
        <v>11</v>
      </c>
      <c r="G22" s="20">
        <f>MIN(F17:N17)</f>
        <v>0</v>
      </c>
    </row>
  </sheetData>
  <mergeCells count="6">
    <mergeCell ref="B2:G3"/>
    <mergeCell ref="L6:M6"/>
    <mergeCell ref="A4:F4"/>
    <mergeCell ref="A5:E5"/>
    <mergeCell ref="F6:G6"/>
    <mergeCell ref="I6:J6"/>
  </mergeCells>
  <conditionalFormatting sqref="D9">
    <cfRule type="cellIs" dxfId="1" priority="11" operator="greaterThan">
      <formula>1</formula>
    </cfRule>
    <cfRule type="cellIs" dxfId="0" priority="12" operator="greaterThan">
      <formula>100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Bewertungstabelle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Guthier, Klaus</dc:creator>
  <cp:lastModifiedBy>David, Julia</cp:lastModifiedBy>
  <dcterms:created xsi:type="dcterms:W3CDTF">2018-01-24T13:44:11Z</dcterms:created>
  <dcterms:modified xsi:type="dcterms:W3CDTF">2026-10-06T08:16:39Z</dcterms:modified>
</cp:coreProperties>
</file>