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5 Abteilung Finanzen\710 Vergaben\Ausschreibungen ab 01.01.2024\2026_Personalbemessung (PBE)\Vergabeunterlagen final\"/>
    </mc:Choice>
  </mc:AlternateContent>
  <xr:revisionPtr revIDLastSave="0" documentId="13_ncr:1_{5E37F5BE-9DF6-432D-8ED5-11864D96E23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ewertungstabelle (2)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5" l="1"/>
  <c r="G11" i="5"/>
  <c r="G12" i="5"/>
  <c r="G13" i="5"/>
  <c r="G16" i="5"/>
  <c r="G17" i="5" s="1"/>
  <c r="J16" i="5"/>
  <c r="J17" i="5" s="1"/>
  <c r="J13" i="5"/>
  <c r="J12" i="5"/>
  <c r="J11" i="5"/>
  <c r="J14" i="5" l="1"/>
  <c r="J22" i="5" s="1"/>
  <c r="G14" i="5"/>
  <c r="G22" i="5" s="1"/>
  <c r="G27" i="5" l="1"/>
  <c r="J24" i="5" s="1"/>
  <c r="G24" i="5" l="1"/>
</calcChain>
</file>

<file path=xl/sharedStrings.xml><?xml version="1.0" encoding="utf-8"?>
<sst xmlns="http://schemas.openxmlformats.org/spreadsheetml/2006/main" count="46" uniqueCount="33">
  <si>
    <t>nein</t>
  </si>
  <si>
    <t>Bewertung Angebot:</t>
  </si>
  <si>
    <t xml:space="preserve">Kriterium </t>
  </si>
  <si>
    <t>Bewertungs-anteil</t>
  </si>
  <si>
    <t xml:space="preserve">Bewertungs-Punkte </t>
  </si>
  <si>
    <t>Punkte</t>
  </si>
  <si>
    <t>Gewichtung und Zusammenfassung der Wertungskriterien</t>
  </si>
  <si>
    <t xml:space="preserve">Anmerkungen </t>
  </si>
  <si>
    <t>ja</t>
  </si>
  <si>
    <t>Ausschluss-    kriterium</t>
  </si>
  <si>
    <t>Kriterium erfüllt</t>
  </si>
  <si>
    <t>Leistungspunkte</t>
  </si>
  <si>
    <t>Ergebnis (Wertungskennzahl nach der Preis-Quotienten-Methode)</t>
  </si>
  <si>
    <t>Beste Leistungspunktzahl</t>
  </si>
  <si>
    <t>Niedrigster Angebotspreis</t>
  </si>
  <si>
    <t>Beratungsleistungen zur Durchführung einer analytischen Personalbedarfsermittlung sowie Konzeption und Umsetzung eines jährlichen Fortschreibungsverfahrens</t>
  </si>
  <si>
    <t>Angebot 1</t>
  </si>
  <si>
    <t>Angebot 2</t>
  </si>
  <si>
    <t>0-10</t>
  </si>
  <si>
    <t>Nutzung von Software-Infrastruktur der BGN (hier: ibo Alea und SAP OM)</t>
  </si>
  <si>
    <t xml:space="preserve">Ausschlusskriterien </t>
  </si>
  <si>
    <t>Nachweisliche Erfahrungen mit min. 3 PBE-Fortschreibungsverfahren. Entsprechende Nachweise sind mit dem Angebot abzugeben. Der Auftraggeber behält sich vor, Angaben beim Referenzgeber zu verifizieren</t>
  </si>
  <si>
    <t>Für die wahrzunehmende Leistung werden vom Auftragnehmer und aller Projektbeteiligter umfassende und kompetente Kenntnisse der deutschen Sprache in Wort und Schrift mindestens auf dem Niveau C2 vorausgesetzt</t>
  </si>
  <si>
    <t xml:space="preserve">Gesamt Leistungspunkte </t>
  </si>
  <si>
    <t xml:space="preserve">Unterkriterium 1: Methodische Projektplanung und -struktur </t>
  </si>
  <si>
    <t xml:space="preserve">Unterkriterium 2: Fachliche Umsetzungskompetenz &amp; Lösungsansätze </t>
  </si>
  <si>
    <t xml:space="preserve">Unterkriterium 3: Risiko-, Qualitäts- und Schnittstellenmanagement </t>
  </si>
  <si>
    <t>Siehe LB Punkt 3. und Eigenerklärung</t>
  </si>
  <si>
    <t>1. Qualität</t>
  </si>
  <si>
    <t>1.1 Umsetzungskonzept (siehe LB  Punkt 2.1.2 und 3.)</t>
  </si>
  <si>
    <t>1.2 Referenzprojekt und Erfahrung</t>
  </si>
  <si>
    <t>Summe gewichtete Leistungspunkte</t>
  </si>
  <si>
    <t>2. Preis (Brutto)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</si>
</sst>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name val="Arial"/>
      <family val="2"/>
      <scheme val="minor"/>
    </font>
    <font>
      <b/>
      <sz val="11"/>
      <color theme="6"/>
      <name val="Arial"/>
      <family val="2"/>
      <scheme val="minor"/>
    </font>
    <font>
      <sz val="11"/>
      <color theme="3" tint="0.39994506668294322"/>
      <name val="Arial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  <font>
      <b/>
      <i/>
      <sz val="11"/>
      <name val="Arial"/>
      <family val="2"/>
    </font>
    <font>
      <b/>
      <sz val="11"/>
      <color theme="1"/>
      <name val="Arial"/>
      <family val="2"/>
    </font>
    <font>
      <b/>
      <u/>
      <sz val="11"/>
      <name val="Arial"/>
      <family val="2"/>
    </font>
    <font>
      <sz val="11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theme="3" tint="0.399945066682943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3" borderId="0" applyNumberFormat="0" applyBorder="0" applyAlignment="0" applyProtection="0"/>
    <xf numFmtId="0" fontId="2" fillId="5" borderId="0" applyNumberFormat="0" applyBorder="0" applyAlignment="0" applyProtection="0"/>
    <xf numFmtId="0" fontId="3" fillId="4" borderId="0" applyNumberFormat="0" applyBorder="0" applyAlignment="0" applyProtection="0"/>
    <xf numFmtId="0" fontId="2" fillId="6" borderId="1" applyNumberFormat="0" applyAlignment="0" applyProtection="0"/>
    <xf numFmtId="0" fontId="4" fillId="2" borderId="1" applyNumberFormat="0" applyAlignment="0" applyProtection="0"/>
    <xf numFmtId="0" fontId="5" fillId="0" borderId="3" applyNumberFormat="0" applyFill="0" applyAlignment="0" applyProtection="0"/>
    <xf numFmtId="0" fontId="1" fillId="7" borderId="2" applyNumberFormat="0" applyFont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top"/>
    </xf>
    <xf numFmtId="0" fontId="11" fillId="0" borderId="0" xfId="0" applyFont="1" applyAlignment="1">
      <alignment vertical="center"/>
    </xf>
    <xf numFmtId="0" fontId="8" fillId="0" borderId="0" xfId="0" applyFont="1"/>
    <xf numFmtId="0" fontId="11" fillId="0" borderId="5" xfId="0" applyFont="1" applyBorder="1" applyAlignment="1">
      <alignment horizontal="left" vertical="center"/>
    </xf>
    <xf numFmtId="164" fontId="8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9" fontId="8" fillId="0" borderId="4" xfId="0" applyNumberFormat="1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2" fontId="11" fillId="0" borderId="4" xfId="0" applyNumberFormat="1" applyFont="1" applyBorder="1" applyAlignment="1">
      <alignment horizontal="left" vertical="top" wrapText="1"/>
    </xf>
    <xf numFmtId="9" fontId="11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6" fillId="0" borderId="0" xfId="0" applyFont="1"/>
    <xf numFmtId="0" fontId="14" fillId="0" borderId="4" xfId="0" applyFont="1" applyBorder="1" applyAlignment="1">
      <alignment horizontal="center" vertical="center" wrapText="1"/>
    </xf>
    <xf numFmtId="0" fontId="0" fillId="9" borderId="0" xfId="0" applyFill="1"/>
    <xf numFmtId="0" fontId="0" fillId="0" borderId="0" xfId="0" applyAlignment="1">
      <alignment horizontal="right"/>
    </xf>
    <xf numFmtId="0" fontId="0" fillId="0" borderId="4" xfId="0" applyBorder="1"/>
    <xf numFmtId="3" fontId="0" fillId="9" borderId="4" xfId="0" applyNumberFormat="1" applyFill="1" applyBorder="1"/>
    <xf numFmtId="3" fontId="8" fillId="9" borderId="4" xfId="0" applyNumberFormat="1" applyFont="1" applyFill="1" applyBorder="1" applyAlignment="1">
      <alignment horizontal="center" vertical="center" wrapText="1"/>
    </xf>
    <xf numFmtId="3" fontId="8" fillId="10" borderId="4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0" fontId="11" fillId="7" borderId="4" xfId="0" applyFont="1" applyFill="1" applyBorder="1" applyAlignment="1">
      <alignment vertical="center" wrapText="1"/>
    </xf>
    <xf numFmtId="2" fontId="11" fillId="7" borderId="4" xfId="0" applyNumberFormat="1" applyFont="1" applyFill="1" applyBorder="1" applyAlignment="1">
      <alignment horizontal="left" vertical="top" wrapText="1"/>
    </xf>
    <xf numFmtId="9" fontId="11" fillId="7" borderId="4" xfId="0" applyNumberFormat="1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left" vertical="center" wrapText="1"/>
    </xf>
    <xf numFmtId="3" fontId="8" fillId="7" borderId="4" xfId="0" applyNumberFormat="1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vertical="center" wrapText="1"/>
    </xf>
    <xf numFmtId="0" fontId="11" fillId="7" borderId="4" xfId="0" applyFont="1" applyFill="1" applyBorder="1" applyAlignment="1">
      <alignment vertical="center"/>
    </xf>
    <xf numFmtId="0" fontId="11" fillId="11" borderId="4" xfId="0" applyFont="1" applyFill="1" applyBorder="1" applyAlignment="1">
      <alignment horizontal="left" vertical="center" wrapText="1"/>
    </xf>
    <xf numFmtId="9" fontId="11" fillId="11" borderId="4" xfId="0" applyNumberFormat="1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left" vertical="center" wrapText="1"/>
    </xf>
    <xf numFmtId="3" fontId="11" fillId="11" borderId="4" xfId="0" applyNumberFormat="1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vertical="top" wrapText="1"/>
    </xf>
    <xf numFmtId="0" fontId="8" fillId="11" borderId="4" xfId="0" applyFont="1" applyFill="1" applyBorder="1" applyAlignment="1">
      <alignment vertical="top" wrapText="1"/>
    </xf>
    <xf numFmtId="0" fontId="8" fillId="11" borderId="4" xfId="0" applyFont="1" applyFill="1" applyBorder="1" applyAlignment="1">
      <alignment horizontal="center" vertical="top" wrapText="1"/>
    </xf>
    <xf numFmtId="0" fontId="11" fillId="11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2" fontId="11" fillId="9" borderId="4" xfId="0" applyNumberFormat="1" applyFont="1" applyFill="1" applyBorder="1" applyAlignment="1">
      <alignment horizontal="left" vertical="top" wrapText="1"/>
    </xf>
    <xf numFmtId="9" fontId="11" fillId="9" borderId="4" xfId="0" applyNumberFormat="1" applyFont="1" applyFill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left" vertical="top" wrapText="1"/>
    </xf>
    <xf numFmtId="0" fontId="16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3" fontId="8" fillId="8" borderId="4" xfId="0" applyNumberFormat="1" applyFont="1" applyFill="1" applyBorder="1" applyAlignment="1" applyProtection="1">
      <alignment horizontal="center" vertical="center" wrapText="1"/>
      <protection locked="0"/>
    </xf>
    <xf numFmtId="0" fontId="18" fillId="12" borderId="4" xfId="0" applyFont="1" applyFill="1" applyBorder="1" applyAlignment="1">
      <alignment vertical="center" wrapText="1"/>
    </xf>
    <xf numFmtId="2" fontId="11" fillId="12" borderId="4" xfId="0" applyNumberFormat="1" applyFont="1" applyFill="1" applyBorder="1" applyAlignment="1">
      <alignment horizontal="left" vertical="top" wrapText="1"/>
    </xf>
    <xf numFmtId="9" fontId="11" fillId="12" borderId="4" xfId="0" applyNumberFormat="1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left" vertical="center" wrapText="1"/>
    </xf>
    <xf numFmtId="3" fontId="8" fillId="12" borderId="4" xfId="0" applyNumberFormat="1" applyFont="1" applyFill="1" applyBorder="1" applyAlignment="1" applyProtection="1">
      <alignment horizontal="center" vertical="center" wrapText="1"/>
      <protection locked="0"/>
    </xf>
    <xf numFmtId="3" fontId="8" fillId="12" borderId="4" xfId="0" applyNumberFormat="1" applyFont="1" applyFill="1" applyBorder="1" applyAlignment="1">
      <alignment horizontal="center" vertical="center" wrapText="1"/>
    </xf>
    <xf numFmtId="0" fontId="17" fillId="12" borderId="8" xfId="0" applyFont="1" applyFill="1" applyBorder="1" applyAlignment="1">
      <alignment wrapText="1"/>
    </xf>
    <xf numFmtId="0" fontId="8" fillId="13" borderId="4" xfId="0" applyFont="1" applyFill="1" applyBorder="1" applyAlignment="1">
      <alignment horizontal="left" vertical="center" wrapText="1"/>
    </xf>
    <xf numFmtId="0" fontId="11" fillId="13" borderId="4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vertical="center" wrapText="1"/>
    </xf>
    <xf numFmtId="0" fontId="11" fillId="13" borderId="4" xfId="0" applyFont="1" applyFill="1" applyBorder="1" applyAlignment="1">
      <alignment horizontal="left" vertical="center" wrapText="1"/>
    </xf>
    <xf numFmtId="0" fontId="7" fillId="13" borderId="4" xfId="0" applyFont="1" applyFill="1" applyBorder="1" applyAlignment="1">
      <alignment horizontal="left" vertical="center" wrapText="1"/>
    </xf>
    <xf numFmtId="3" fontId="11" fillId="13" borderId="4" xfId="0" applyNumberFormat="1" applyFont="1" applyFill="1" applyBorder="1" applyAlignment="1">
      <alignment horizontal="center" vertical="center" wrapText="1"/>
    </xf>
    <xf numFmtId="9" fontId="11" fillId="13" borderId="4" xfId="0" applyNumberFormat="1" applyFont="1" applyFill="1" applyBorder="1" applyAlignment="1">
      <alignment horizontal="center" vertical="center" wrapText="1"/>
    </xf>
    <xf numFmtId="44" fontId="11" fillId="8" borderId="4" xfId="9" applyFont="1" applyFill="1" applyBorder="1" applyAlignment="1" applyProtection="1">
      <alignment horizontal="center" vertical="center" wrapText="1"/>
      <protection locked="0"/>
    </xf>
    <xf numFmtId="44" fontId="11" fillId="8" borderId="4" xfId="9" applyFont="1" applyFill="1" applyBorder="1" applyAlignment="1" applyProtection="1">
      <alignment vertical="center" wrapText="1"/>
      <protection locked="0"/>
    </xf>
    <xf numFmtId="9" fontId="11" fillId="7" borderId="4" xfId="8" applyFont="1" applyFill="1" applyBorder="1" applyAlignment="1">
      <alignment horizontal="center" vertical="center" wrapText="1"/>
    </xf>
    <xf numFmtId="2" fontId="11" fillId="8" borderId="4" xfId="0" applyNumberFormat="1" applyFont="1" applyFill="1" applyBorder="1" applyAlignment="1" applyProtection="1">
      <alignment horizontal="left" vertical="top" wrapText="1"/>
      <protection locked="0"/>
    </xf>
    <xf numFmtId="0" fontId="10" fillId="8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4" fillId="10" borderId="4" xfId="0" applyFont="1" applyFill="1" applyBorder="1" applyAlignment="1">
      <alignment horizontal="center" vertical="center" wrapText="1"/>
    </xf>
  </cellXfs>
  <cellStyles count="10">
    <cellStyle name="Berechnung" xfId="5" builtinId="22" customBuiltin="1"/>
    <cellStyle name="Eingabe" xfId="4" builtinId="20" customBuiltin="1"/>
    <cellStyle name="Gut" xfId="1" builtinId="26" customBuiltin="1"/>
    <cellStyle name="Neutral" xfId="3" builtinId="28" customBuiltin="1"/>
    <cellStyle name="Notiz" xfId="7" builtinId="10" customBuiltin="1"/>
    <cellStyle name="Prozent" xfId="8" builtinId="5"/>
    <cellStyle name="Schlecht" xfId="2" builtinId="27" customBuiltin="1"/>
    <cellStyle name="Standard" xfId="0" builtinId="0"/>
    <cellStyle name="Verknüpfte Zelle" xfId="6" builtinId="24" customBuiltin="1"/>
    <cellStyle name="Währung" xfId="9" builtin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207302</xdr:colOff>
      <xdr:row>25</xdr:row>
      <xdr:rowOff>25448</xdr:rowOff>
    </xdr:from>
    <xdr:to>
      <xdr:col>2</xdr:col>
      <xdr:colOff>612446</xdr:colOff>
      <xdr:row>39</xdr:row>
      <xdr:rowOff>137013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49E101B-D0DB-4FD1-8C8C-1C7D8152C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7302" y="8940848"/>
          <a:ext cx="5872494" cy="2645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D_BG169">
  <a:themeElements>
    <a:clrScheme name="CD_BG ">
      <a:dk1>
        <a:sysClr val="windowText" lastClr="000000"/>
      </a:dk1>
      <a:lt1>
        <a:sysClr val="window" lastClr="FFFFFF"/>
      </a:lt1>
      <a:dk2>
        <a:srgbClr val="004994"/>
      </a:dk2>
      <a:lt2>
        <a:srgbClr val="E4E4E4"/>
      </a:lt2>
      <a:accent1>
        <a:srgbClr val="555555"/>
      </a:accent1>
      <a:accent2>
        <a:srgbClr val="D40F14"/>
      </a:accent2>
      <a:accent3>
        <a:srgbClr val="0095DB"/>
      </a:accent3>
      <a:accent4>
        <a:srgbClr val="51AE31"/>
      </a:accent4>
      <a:accent5>
        <a:srgbClr val="F39200"/>
      </a:accent5>
      <a:accent6>
        <a:srgbClr val="008C8E"/>
      </a:accent6>
      <a:hlink>
        <a:srgbClr val="004994"/>
      </a:hlink>
      <a:folHlink>
        <a:srgbClr val="B80D78"/>
      </a:folHlink>
    </a:clrScheme>
    <a:fontScheme name="CD_BG 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>
          <a:solidFill>
            <a:schemeClr val="accent2"/>
          </a:solidFill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>
    <a:extraClrScheme>
      <a:clrScheme name="DGUV-Bunt">
        <a:dk1>
          <a:srgbClr val="555555"/>
        </a:dk1>
        <a:lt1>
          <a:srgbClr val="FFFFFF"/>
        </a:lt1>
        <a:dk2>
          <a:srgbClr val="81BD57"/>
        </a:dk2>
        <a:lt2>
          <a:srgbClr val="696969"/>
        </a:lt2>
        <a:accent1>
          <a:srgbClr val="004994"/>
        </a:accent1>
        <a:accent2>
          <a:srgbClr val="19A0A3"/>
        </a:accent2>
        <a:accent3>
          <a:srgbClr val="0095DB"/>
        </a:accent3>
        <a:accent4>
          <a:srgbClr val="C44E90"/>
        </a:accent4>
        <a:accent5>
          <a:srgbClr val="F7A940"/>
        </a:accent5>
        <a:accent6>
          <a:srgbClr val="FFD543"/>
        </a:accent6>
        <a:hlink>
          <a:srgbClr val="0095DB"/>
        </a:hlink>
        <a:folHlink>
          <a:srgbClr val="51AE30"/>
        </a:folHlink>
      </a:clrScheme>
    </a:extraClrScheme>
    <a:extraClrScheme>
      <a:clrScheme name="DGUV-Standard">
        <a:dk1>
          <a:srgbClr val="555555"/>
        </a:dk1>
        <a:lt1>
          <a:srgbClr val="FFFFFF"/>
        </a:lt1>
        <a:dk2>
          <a:srgbClr val="004994"/>
        </a:dk2>
        <a:lt2>
          <a:srgbClr val="696969"/>
        </a:lt2>
        <a:accent1>
          <a:srgbClr val="004994"/>
        </a:accent1>
        <a:accent2>
          <a:srgbClr val="6EB5FF"/>
        </a:accent2>
        <a:accent3>
          <a:srgbClr val="0095DB"/>
        </a:accent3>
        <a:accent4>
          <a:srgbClr val="8AD9FF"/>
        </a:accent4>
        <a:accent5>
          <a:srgbClr val="006FA4"/>
        </a:accent5>
        <a:accent6>
          <a:srgbClr val="2590FF"/>
        </a:accent6>
        <a:hlink>
          <a:srgbClr val="0095DB"/>
        </a:hlink>
        <a:folHlink>
          <a:srgbClr val="51AE30"/>
        </a:folHlink>
      </a:clrScheme>
    </a:extraClrScheme>
    <a:extraClrScheme>
      <a:clrScheme name="DGUV PowerPoint 2003 Standard">
        <a:dk1>
          <a:srgbClr val="555555"/>
        </a:dk1>
        <a:lt1>
          <a:srgbClr val="FFFFFF"/>
        </a:lt1>
        <a:dk2>
          <a:srgbClr val="004994"/>
        </a:dk2>
        <a:lt2>
          <a:srgbClr val="696969"/>
        </a:lt2>
        <a:accent1>
          <a:srgbClr val="C8C8C8"/>
        </a:accent1>
        <a:accent2>
          <a:srgbClr val="D40F14"/>
        </a:accent2>
        <a:accent3>
          <a:srgbClr val="0095DB"/>
        </a:accent3>
        <a:accent4>
          <a:srgbClr val="51AE30"/>
        </a:accent4>
        <a:accent5>
          <a:srgbClr val="004994"/>
        </a:accent5>
        <a:accent6>
          <a:srgbClr val="008C8E"/>
        </a:accent6>
        <a:hlink>
          <a:srgbClr val="0095DB"/>
        </a:hlink>
        <a:folHlink>
          <a:srgbClr val="51AE30"/>
        </a:folHlink>
      </a:clrScheme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99FE0-7FC7-40D7-8DC5-FAFBDA778472}">
  <dimension ref="A1:K28"/>
  <sheetViews>
    <sheetView tabSelected="1" topLeftCell="A4" zoomScale="78" zoomScaleNormal="78" workbookViewId="0">
      <selection activeCell="M23" sqref="M23"/>
    </sheetView>
  </sheetViews>
  <sheetFormatPr baseColWidth="10" defaultRowHeight="14.25" x14ac:dyDescent="0.2"/>
  <cols>
    <col min="1" max="1" width="60.75" customWidth="1"/>
    <col min="2" max="2" width="11" bestFit="1" customWidth="1"/>
    <col min="3" max="3" width="11" customWidth="1"/>
    <col min="5" max="5" width="6.5" bestFit="1" customWidth="1"/>
    <col min="6" max="6" width="22.25" customWidth="1"/>
    <col min="7" max="7" width="19.5" bestFit="1" customWidth="1"/>
    <col min="8" max="8" width="15.375" customWidth="1"/>
    <col min="9" max="9" width="18.5" customWidth="1"/>
    <col min="10" max="10" width="19.5" bestFit="1" customWidth="1"/>
    <col min="11" max="11" width="13.75" customWidth="1"/>
  </cols>
  <sheetData>
    <row r="1" spans="1:11" ht="18" x14ac:dyDescent="0.25">
      <c r="A1" s="1" t="s">
        <v>6</v>
      </c>
      <c r="B1" s="1"/>
      <c r="C1" s="1"/>
      <c r="D1" s="2"/>
      <c r="E1" s="2"/>
      <c r="F1" s="2"/>
      <c r="G1" s="2"/>
      <c r="H1" s="2"/>
      <c r="I1" s="2"/>
      <c r="J1" s="2"/>
      <c r="K1" s="2"/>
    </row>
    <row r="2" spans="1:11" ht="18" x14ac:dyDescent="0.25">
      <c r="A2" s="3" t="s">
        <v>1</v>
      </c>
      <c r="B2" s="65" t="s">
        <v>15</v>
      </c>
      <c r="C2" s="66"/>
      <c r="D2" s="66"/>
      <c r="E2" s="66"/>
      <c r="F2" s="66"/>
      <c r="G2" s="66"/>
      <c r="H2" s="16"/>
      <c r="I2" s="16"/>
      <c r="J2" s="16"/>
      <c r="K2" s="16"/>
    </row>
    <row r="3" spans="1:11" ht="49.5" customHeight="1" thickBot="1" x14ac:dyDescent="0.25">
      <c r="A3" s="4"/>
      <c r="B3" s="67"/>
      <c r="C3" s="67"/>
      <c r="D3" s="67"/>
      <c r="E3" s="67"/>
      <c r="F3" s="67"/>
      <c r="G3" s="67"/>
      <c r="H3" s="6"/>
      <c r="I3" s="6"/>
      <c r="J3" s="6"/>
      <c r="K3" s="6"/>
    </row>
    <row r="4" spans="1:11" ht="15.75" x14ac:dyDescent="0.2">
      <c r="A4" s="68"/>
      <c r="B4" s="69"/>
      <c r="C4" s="69"/>
      <c r="D4" s="69"/>
      <c r="E4" s="69"/>
      <c r="F4" s="70"/>
      <c r="G4" s="12"/>
      <c r="H4" s="12"/>
      <c r="I4" s="5"/>
      <c r="J4" s="12"/>
      <c r="K4" s="12"/>
    </row>
    <row r="5" spans="1:11" ht="15" x14ac:dyDescent="0.2">
      <c r="A5" s="71"/>
      <c r="B5" s="71"/>
      <c r="C5" s="71"/>
      <c r="D5" s="71"/>
      <c r="E5" s="71"/>
      <c r="F5" s="7"/>
      <c r="G5" s="7"/>
      <c r="H5" s="7"/>
      <c r="I5" s="7"/>
      <c r="J5" s="7"/>
      <c r="K5" s="7"/>
    </row>
    <row r="6" spans="1:11" ht="60" customHeight="1" x14ac:dyDescent="0.2">
      <c r="A6" s="8"/>
      <c r="B6" s="8"/>
      <c r="C6" s="8"/>
      <c r="D6" s="8"/>
      <c r="E6" s="8"/>
      <c r="F6" s="72" t="s">
        <v>16</v>
      </c>
      <c r="G6" s="72"/>
      <c r="H6" s="17"/>
      <c r="I6" s="72" t="s">
        <v>17</v>
      </c>
      <c r="J6" s="72"/>
      <c r="K6" s="17"/>
    </row>
    <row r="7" spans="1:11" ht="30" x14ac:dyDescent="0.2">
      <c r="A7" s="36" t="s">
        <v>2</v>
      </c>
      <c r="B7" s="37" t="s">
        <v>9</v>
      </c>
      <c r="C7" s="36" t="s">
        <v>10</v>
      </c>
      <c r="D7" s="38" t="s">
        <v>3</v>
      </c>
      <c r="E7" s="36"/>
      <c r="F7" s="39" t="s">
        <v>4</v>
      </c>
      <c r="G7" s="39" t="s">
        <v>11</v>
      </c>
      <c r="H7" s="39" t="s">
        <v>7</v>
      </c>
      <c r="I7" s="39" t="s">
        <v>4</v>
      </c>
      <c r="J7" s="39" t="s">
        <v>11</v>
      </c>
      <c r="K7" s="39" t="s">
        <v>7</v>
      </c>
    </row>
    <row r="8" spans="1:11" ht="21.75" customHeight="1" x14ac:dyDescent="0.2">
      <c r="A8" s="9"/>
      <c r="B8" s="9"/>
      <c r="C8" s="9"/>
      <c r="D8" s="10"/>
      <c r="E8" s="9"/>
      <c r="F8" s="15" t="s">
        <v>18</v>
      </c>
      <c r="G8" s="11"/>
      <c r="H8" s="11"/>
      <c r="I8" s="15" t="s">
        <v>18</v>
      </c>
      <c r="J8" s="11"/>
      <c r="K8" s="11"/>
    </row>
    <row r="9" spans="1:11" ht="21.75" customHeight="1" x14ac:dyDescent="0.2">
      <c r="A9" s="58" t="s">
        <v>28</v>
      </c>
      <c r="B9" s="54"/>
      <c r="C9" s="54"/>
      <c r="D9" s="60">
        <v>0.6</v>
      </c>
      <c r="E9" s="54"/>
      <c r="F9" s="55"/>
      <c r="G9" s="56"/>
      <c r="H9" s="56"/>
      <c r="I9" s="55"/>
      <c r="J9" s="56"/>
      <c r="K9" s="56"/>
    </row>
    <row r="10" spans="1:11" ht="19.5" customHeight="1" x14ac:dyDescent="0.2">
      <c r="A10" s="25" t="s">
        <v>29</v>
      </c>
      <c r="B10" s="30"/>
      <c r="C10" s="30"/>
      <c r="D10" s="63">
        <v>0.8</v>
      </c>
      <c r="E10" s="25"/>
      <c r="F10" s="25"/>
      <c r="G10" s="31"/>
      <c r="H10" s="31"/>
      <c r="I10" s="25"/>
      <c r="J10" s="31"/>
      <c r="K10" s="31"/>
    </row>
    <row r="11" spans="1:11" ht="55.9" customHeight="1" x14ac:dyDescent="0.2">
      <c r="A11" s="45" t="s">
        <v>24</v>
      </c>
      <c r="B11" s="13" t="s">
        <v>0</v>
      </c>
      <c r="C11" s="13"/>
      <c r="D11" s="14">
        <v>0.3</v>
      </c>
      <c r="E11" s="9" t="s">
        <v>5</v>
      </c>
      <c r="F11" s="46">
        <v>0</v>
      </c>
      <c r="G11" s="22">
        <f>(D11*1000)*F11</f>
        <v>0</v>
      </c>
      <c r="H11" s="23"/>
      <c r="I11" s="46">
        <v>0</v>
      </c>
      <c r="J11" s="22">
        <f>(D11*1000)*I11</f>
        <v>0</v>
      </c>
      <c r="K11" s="23"/>
    </row>
    <row r="12" spans="1:11" ht="60" customHeight="1" x14ac:dyDescent="0.2">
      <c r="A12" s="45" t="s">
        <v>25</v>
      </c>
      <c r="B12" s="13" t="s">
        <v>0</v>
      </c>
      <c r="C12" s="13"/>
      <c r="D12" s="14">
        <v>0.5</v>
      </c>
      <c r="E12" s="9" t="s">
        <v>5</v>
      </c>
      <c r="F12" s="46">
        <v>0</v>
      </c>
      <c r="G12" s="22">
        <f>(D12*1000)*F12</f>
        <v>0</v>
      </c>
      <c r="H12" s="23"/>
      <c r="I12" s="46">
        <v>0</v>
      </c>
      <c r="J12" s="22">
        <f t="shared" ref="J12:J16" si="0">(D12*1000)*I12</f>
        <v>0</v>
      </c>
      <c r="K12" s="23"/>
    </row>
    <row r="13" spans="1:11" ht="60" customHeight="1" x14ac:dyDescent="0.2">
      <c r="A13" s="45" t="s">
        <v>26</v>
      </c>
      <c r="B13" s="13" t="s">
        <v>0</v>
      </c>
      <c r="C13" s="13"/>
      <c r="D13" s="14">
        <v>0.2</v>
      </c>
      <c r="E13" s="9" t="s">
        <v>5</v>
      </c>
      <c r="F13" s="46">
        <v>0</v>
      </c>
      <c r="G13" s="22">
        <f>(D13*1000)*F13</f>
        <v>0</v>
      </c>
      <c r="H13" s="23"/>
      <c r="I13" s="46">
        <v>0</v>
      </c>
      <c r="J13" s="22">
        <f t="shared" si="0"/>
        <v>0</v>
      </c>
      <c r="K13" s="23"/>
    </row>
    <row r="14" spans="1:11" ht="24.75" customHeight="1" x14ac:dyDescent="0.2">
      <c r="A14" s="47" t="s">
        <v>31</v>
      </c>
      <c r="B14" s="48"/>
      <c r="C14" s="48"/>
      <c r="D14" s="49"/>
      <c r="E14" s="50"/>
      <c r="F14" s="51"/>
      <c r="G14" s="52">
        <f>SUM(G11:G13)*D10</f>
        <v>0</v>
      </c>
      <c r="H14" s="52"/>
      <c r="I14" s="51"/>
      <c r="J14" s="52">
        <f>SUM(J11:J13)*D10</f>
        <v>0</v>
      </c>
      <c r="K14" s="52"/>
    </row>
    <row r="15" spans="1:11" s="18" customFormat="1" ht="19.5" customHeight="1" x14ac:dyDescent="0.2">
      <c r="A15" s="25" t="s">
        <v>30</v>
      </c>
      <c r="B15" s="26"/>
      <c r="C15" s="25"/>
      <c r="D15" s="27">
        <v>0.2</v>
      </c>
      <c r="E15" s="25"/>
      <c r="F15" s="26"/>
      <c r="G15" s="25"/>
      <c r="H15" s="25"/>
      <c r="I15" s="26"/>
      <c r="J15" s="25"/>
      <c r="K15" s="25"/>
    </row>
    <row r="16" spans="1:11" s="18" customFormat="1" ht="50.25" customHeight="1" x14ac:dyDescent="0.2">
      <c r="A16" s="44" t="s">
        <v>27</v>
      </c>
      <c r="B16" s="13" t="s">
        <v>0</v>
      </c>
      <c r="C16" s="41"/>
      <c r="D16" s="42">
        <v>1</v>
      </c>
      <c r="E16" s="9" t="s">
        <v>5</v>
      </c>
      <c r="F16" s="46">
        <v>0</v>
      </c>
      <c r="G16" s="22">
        <f>(D16*1000)*F16</f>
        <v>0</v>
      </c>
      <c r="H16" s="23"/>
      <c r="I16" s="46">
        <v>0</v>
      </c>
      <c r="J16" s="22">
        <f t="shared" si="0"/>
        <v>0</v>
      </c>
      <c r="K16" s="23"/>
    </row>
    <row r="17" spans="1:11" s="18" customFormat="1" ht="25.5" customHeight="1" x14ac:dyDescent="0.2">
      <c r="A17" s="47" t="s">
        <v>31</v>
      </c>
      <c r="B17" s="48"/>
      <c r="C17" s="48"/>
      <c r="D17" s="49"/>
      <c r="E17" s="50"/>
      <c r="F17" s="51"/>
      <c r="G17" s="52">
        <f>SUM(G16)*D15</f>
        <v>0</v>
      </c>
      <c r="H17" s="52"/>
      <c r="I17" s="51"/>
      <c r="J17" s="52">
        <f>SUM(J16)*D15</f>
        <v>0</v>
      </c>
      <c r="K17" s="52"/>
    </row>
    <row r="18" spans="1:11" ht="27" customHeight="1" x14ac:dyDescent="0.2">
      <c r="A18" s="25" t="s">
        <v>20</v>
      </c>
      <c r="B18" s="26"/>
      <c r="C18" s="26"/>
      <c r="D18" s="27"/>
      <c r="E18" s="28"/>
      <c r="F18" s="29"/>
      <c r="G18" s="29"/>
      <c r="H18" s="29"/>
      <c r="I18" s="29"/>
      <c r="J18" s="29"/>
      <c r="K18" s="29"/>
    </row>
    <row r="19" spans="1:11" ht="18.75" customHeight="1" x14ac:dyDescent="0.2">
      <c r="A19" s="43" t="s">
        <v>19</v>
      </c>
      <c r="B19" s="13" t="s">
        <v>8</v>
      </c>
      <c r="C19" s="64"/>
      <c r="D19" s="14"/>
      <c r="E19" s="9"/>
      <c r="F19" s="24"/>
      <c r="G19" s="22"/>
      <c r="H19" s="23"/>
      <c r="I19" s="24"/>
      <c r="J19" s="22"/>
      <c r="K19" s="23"/>
    </row>
    <row r="20" spans="1:11" ht="48" customHeight="1" x14ac:dyDescent="0.2">
      <c r="A20" s="40" t="s">
        <v>21</v>
      </c>
      <c r="B20" s="13" t="s">
        <v>8</v>
      </c>
      <c r="C20" s="64"/>
      <c r="D20" s="14"/>
      <c r="E20" s="9"/>
      <c r="F20" s="24"/>
      <c r="G20" s="22"/>
      <c r="H20" s="23"/>
      <c r="I20" s="24"/>
      <c r="J20" s="22"/>
      <c r="K20" s="23"/>
    </row>
    <row r="21" spans="1:11" ht="46.5" customHeight="1" x14ac:dyDescent="0.2">
      <c r="A21" s="40" t="s">
        <v>22</v>
      </c>
      <c r="B21" s="13" t="s">
        <v>8</v>
      </c>
      <c r="C21" s="64"/>
      <c r="D21" s="14"/>
      <c r="E21" s="9"/>
      <c r="F21" s="24"/>
      <c r="G21" s="22"/>
      <c r="H21" s="23"/>
      <c r="I21" s="24"/>
      <c r="J21" s="22"/>
      <c r="K21" s="23"/>
    </row>
    <row r="22" spans="1:11" ht="20.100000000000001" customHeight="1" x14ac:dyDescent="0.25">
      <c r="A22" s="53" t="s">
        <v>23</v>
      </c>
      <c r="B22" s="48"/>
      <c r="C22" s="48"/>
      <c r="D22" s="49"/>
      <c r="E22" s="50"/>
      <c r="F22" s="52"/>
      <c r="G22" s="52">
        <f>SUM(G17+G14)</f>
        <v>0</v>
      </c>
      <c r="H22" s="52"/>
      <c r="I22" s="52"/>
      <c r="J22" s="52">
        <f>SUM(J14+J17)</f>
        <v>0</v>
      </c>
      <c r="K22" s="52"/>
    </row>
    <row r="23" spans="1:11" ht="19.5" customHeight="1" x14ac:dyDescent="0.2">
      <c r="A23" s="57" t="s">
        <v>32</v>
      </c>
      <c r="B23" s="57"/>
      <c r="C23" s="57"/>
      <c r="D23" s="60">
        <v>0.4</v>
      </c>
      <c r="E23" s="54"/>
      <c r="F23" s="59"/>
      <c r="G23" s="62">
        <v>1</v>
      </c>
      <c r="H23" s="59"/>
      <c r="I23" s="59"/>
      <c r="J23" s="61">
        <v>1</v>
      </c>
      <c r="K23" s="59"/>
    </row>
    <row r="24" spans="1:11" ht="30" x14ac:dyDescent="0.2">
      <c r="A24" s="32" t="s">
        <v>12</v>
      </c>
      <c r="B24" s="32"/>
      <c r="C24" s="32"/>
      <c r="D24" s="33"/>
      <c r="E24" s="34"/>
      <c r="F24" s="35"/>
      <c r="G24" s="35">
        <f>(G22*D9)+(D23*G27*(G28/G23))</f>
        <v>0</v>
      </c>
      <c r="H24" s="35"/>
      <c r="I24" s="35"/>
      <c r="J24" s="35">
        <f>(J22*D9)+(D23*G27*(G28/J23))</f>
        <v>0</v>
      </c>
      <c r="K24" s="35"/>
    </row>
    <row r="27" spans="1:11" x14ac:dyDescent="0.2">
      <c r="F27" s="20" t="s">
        <v>13</v>
      </c>
      <c r="G27" s="21">
        <f>MAX(G22,J22)</f>
        <v>0</v>
      </c>
    </row>
    <row r="28" spans="1:11" x14ac:dyDescent="0.2">
      <c r="D28" s="19"/>
      <c r="F28" s="20" t="s">
        <v>14</v>
      </c>
      <c r="G28" s="21">
        <f>MIN(F23:K23)</f>
        <v>1</v>
      </c>
    </row>
  </sheetData>
  <sheetProtection algorithmName="SHA-512" hashValue="zrXTOtHJJa4PGaTAEWP6SY3AVUagDEzBY7NzMApW8ASA7WzI4vE7NZRJ8h4kDnZBY9G+rNy8J1YSXCPo02b6Sg==" saltValue="51tRSZ+DKJWMPbqn/kNGLQ==" spinCount="100000" sheet="1" objects="1" scenarios="1"/>
  <mergeCells count="5">
    <mergeCell ref="B2:G3"/>
    <mergeCell ref="A4:F4"/>
    <mergeCell ref="A5:E5"/>
    <mergeCell ref="F6:G6"/>
    <mergeCell ref="I6:J6"/>
  </mergeCells>
  <conditionalFormatting sqref="D10">
    <cfRule type="cellIs" dxfId="1" priority="1" operator="greaterThan">
      <formula>1</formula>
    </cfRule>
    <cfRule type="cellIs" dxfId="0" priority="2" operator="greaterThan">
      <formula>100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Bewertungstabelle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Guthier, Klaus</dc:creator>
  <cp:lastModifiedBy>David, Julia</cp:lastModifiedBy>
  <dcterms:created xsi:type="dcterms:W3CDTF">2018-01-24T13:44:11Z</dcterms:created>
  <dcterms:modified xsi:type="dcterms:W3CDTF">2026-09-29T09:40:37Z</dcterms:modified>
</cp:coreProperties>
</file>