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FISK\00_PFI-IM\UB\2026\Nat\SAVE_375_2026 Bauwesenversicherung\02_Entwurf\finale Unterlagen\"/>
    </mc:Choice>
  </mc:AlternateContent>
  <xr:revisionPtr revIDLastSave="0" documentId="13_ncr:1_{9EFA7A2A-1D1B-46FC-9410-E5F75C8207FF}" xr6:coauthVersionLast="47" xr6:coauthVersionMax="47" xr10:uidLastSave="{00000000-0000-0000-0000-000000000000}"/>
  <bookViews>
    <workbookView xWindow="-120" yWindow="-120" windowWidth="38640" windowHeight="21240" activeTab="2" xr2:uid="{309732DD-1234-445B-B08E-4C217E0BA489}"/>
  </bookViews>
  <sheets>
    <sheet name="Wertungsübersicht" sheetId="2" r:id="rId1"/>
    <sheet name="Wertung &quot;Preis&quot;" sheetId="1" r:id="rId2"/>
    <sheet name="Wertung &quot;Qualität&quot;" sheetId="4" r:id="rId3"/>
  </sheets>
  <definedNames>
    <definedName name="_xlnm.Print_Area" localSheetId="0">Wertungsübersicht!$A$1:$K$21</definedName>
    <definedName name="_xlnm.Print_Titles" localSheetId="1">'Wertung "Preis"'!$1:$4</definedName>
    <definedName name="_xlnm.Print_Titles" localSheetId="2">'Wertung "Qualität"'!$1:$4</definedName>
    <definedName name="_xlnm.Print_Titles" localSheetId="0">Wertungsübersicht!$1:$4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4" l="1"/>
  <c r="B16" i="4"/>
  <c r="H26" i="4"/>
  <c r="F11" i="4" l="1"/>
  <c r="B3" i="4" l="1"/>
  <c r="B3" i="1"/>
  <c r="C20" i="4"/>
  <c r="G13" i="4"/>
  <c r="F19" i="1"/>
  <c r="D20" i="2"/>
  <c r="F17" i="1" l="1"/>
  <c r="F18" i="1"/>
  <c r="B14" i="1"/>
  <c r="H11" i="4"/>
  <c r="D13" i="4" l="1"/>
  <c r="H20" i="2"/>
  <c r="B10" i="2" s="1"/>
  <c r="H13" i="4" l="1"/>
</calcChain>
</file>

<file path=xl/sharedStrings.xml><?xml version="1.0" encoding="utf-8"?>
<sst xmlns="http://schemas.openxmlformats.org/spreadsheetml/2006/main" count="83" uniqueCount="56">
  <si>
    <t>AOK Hessen. Die Gesundheitskasse.</t>
  </si>
  <si>
    <t>A</t>
  </si>
  <si>
    <t>WERTUNGSMATRIX</t>
  </si>
  <si>
    <t>#</t>
  </si>
  <si>
    <t>Kriterium</t>
  </si>
  <si>
    <t>Gewichtung</t>
  </si>
  <si>
    <t>Unterkriterium</t>
  </si>
  <si>
    <t>Max. Punkte</t>
  </si>
  <si>
    <t>Faktor</t>
  </si>
  <si>
    <t>Punkte</t>
  </si>
  <si>
    <t>Preis</t>
  </si>
  <si>
    <t>Qualität</t>
  </si>
  <si>
    <t>Summe</t>
  </si>
  <si>
    <t>1.</t>
  </si>
  <si>
    <t>2.</t>
  </si>
  <si>
    <t>2.1</t>
  </si>
  <si>
    <t>Wertung "Preis"</t>
  </si>
  <si>
    <t>Wertungsformel:	 PmaxP + ((PmaxP / ((BestP * 1,5) – BestP)) x (BestP – AngP))</t>
  </si>
  <si>
    <t>Gesamtpreis</t>
  </si>
  <si>
    <t>Berechnung</t>
  </si>
  <si>
    <t>Erreichte Punkte</t>
  </si>
  <si>
    <t>Bieter</t>
  </si>
  <si>
    <t>C</t>
  </si>
  <si>
    <t>B</t>
  </si>
  <si>
    <t>Bieter A</t>
  </si>
  <si>
    <t>Bieter B</t>
  </si>
  <si>
    <t>Bieter C</t>
  </si>
  <si>
    <t>EUR ohne USt.</t>
  </si>
  <si>
    <t>●</t>
  </si>
  <si>
    <t>PmaxP = maximal erreichbare Punktzahl</t>
  </si>
  <si>
    <r>
      <rPr>
        <sz val="11"/>
        <color rgb="FFC00000"/>
        <rFont val="Arial"/>
        <family val="2"/>
      </rPr>
      <t>AngP</t>
    </r>
    <r>
      <rPr>
        <sz val="11"/>
        <color theme="1"/>
        <rFont val="Arial"/>
        <family val="2"/>
      </rPr>
      <t xml:space="preserve"> = Angebotener Preis des jeweiligen Bieters</t>
    </r>
  </si>
  <si>
    <r>
      <rPr>
        <sz val="11"/>
        <color rgb="FF005E3F"/>
        <rFont val="Arial"/>
        <family val="2"/>
      </rPr>
      <t>BestP</t>
    </r>
    <r>
      <rPr>
        <sz val="11"/>
        <color theme="1"/>
        <rFont val="Arial"/>
        <family val="2"/>
      </rPr>
      <t xml:space="preserve"> = Niedrigster Preis</t>
    </r>
  </si>
  <si>
    <t xml:space="preserve">BestP = PmaxP = </t>
  </si>
  <si>
    <t>Wertung "Qualität"</t>
  </si>
  <si>
    <t>Im Rahmen der Qualität werden folgende Kriterien bewertet:</t>
  </si>
  <si>
    <t>PmaxQ</t>
  </si>
  <si>
    <t>Die Bewertung erfolgt nach Punkten</t>
  </si>
  <si>
    <r>
      <t>=</t>
    </r>
    <r>
      <rPr>
        <sz val="10"/>
        <color rgb="FF005E3F"/>
        <rFont val="Arial"/>
        <family val="2"/>
      </rPr>
      <t>50.000</t>
    </r>
    <r>
      <rPr>
        <sz val="10"/>
        <color theme="1"/>
        <rFont val="Arial"/>
        <family val="2"/>
      </rPr>
      <t xml:space="preserve"> x 1,5 = 75.000 (Wertungsobergrenze erreicht) =</t>
    </r>
  </si>
  <si>
    <t>Zuschlagskriterien</t>
  </si>
  <si>
    <t>Die Wertung der Angebote erfolgt nach den Kriterien Preis und Qualität.</t>
  </si>
  <si>
    <t>Es gilt die nachfolgende Wertungsmatrix/Gewichtung:</t>
  </si>
  <si>
    <t>Sofern zwei oder mehrere Angebote nach Beendigung der Wertung und Addition der für die Kriterien Preis und Qualität erzielbaren Punkte im Ergebnis die identische Punktzahl aufweisen, entscheidet ein Losverfahren darüber, welches Angebot den Zuschlag erhält.</t>
  </si>
  <si>
    <t xml:space="preserve">Bei der preislichen Bewertung wird der abgegebene Gesamtpreis (=Summe der Wertungspreise ohne Umsatzsteuer) der Bieter (B.03_Preisblatt) prozentual zueinander ins Verhältnis gesetzt. Das Angebot mit dem niedrigsten Gesamtpreis (BestP) erhält die maximal für das Kriterium „Preis“ erreichbare Punktzahl (PmaxP). 0 Punkte erhält ein Angebot mit dem 1,5-fachen des niedrigsten Gesamtpreises. Alle Angebote darüber erhalten ebenfalls 0 Punkte. </t>
  </si>
  <si>
    <t>Zwischen dem niedrigsten und höchsten Gesamtpreis erfolgt die Punktermittlung durch lineare absteigende Verteilung der Punktwerte innerhalb des Korridors zwischen dem niedrigsten Gesamtpreis und dem 1,5-fachen des niedrigsten Gesamtpreises (lineare Interpolation). Die Punkteermittlung erfolgt auf zwei Nachkommastellen bei kaufmännischer Rundung.</t>
  </si>
  <si>
    <t>=Pmax</t>
  </si>
  <si>
    <t>Bauleistungsversicherung (SAVE_375_2026)</t>
  </si>
  <si>
    <r>
      <t>=80+((80/((</t>
    </r>
    <r>
      <rPr>
        <sz val="10"/>
        <color rgb="FF005E3F"/>
        <rFont val="Arial"/>
        <family val="2"/>
      </rPr>
      <t>50.000</t>
    </r>
    <r>
      <rPr>
        <sz val="10"/>
        <color theme="1"/>
        <rFont val="Arial"/>
        <family val="2"/>
      </rPr>
      <t>*1,5)-</t>
    </r>
    <r>
      <rPr>
        <sz val="10"/>
        <color rgb="FF005E3F"/>
        <rFont val="Arial"/>
        <family val="2"/>
      </rPr>
      <t>50.000</t>
    </r>
    <r>
      <rPr>
        <sz val="10"/>
        <color theme="1"/>
        <rFont val="Arial"/>
        <family val="2"/>
      </rPr>
      <t>))*(</t>
    </r>
    <r>
      <rPr>
        <sz val="10"/>
        <color rgb="FF005E3F"/>
        <rFont val="Arial"/>
        <family val="2"/>
      </rPr>
      <t>50.000</t>
    </r>
    <r>
      <rPr>
        <sz val="10"/>
        <color theme="1"/>
        <rFont val="Arial"/>
        <family val="2"/>
      </rPr>
      <t>-</t>
    </r>
    <r>
      <rPr>
        <sz val="10"/>
        <color rgb="FFFF0000"/>
        <rFont val="Arial"/>
        <family val="2"/>
      </rPr>
      <t>55.000</t>
    </r>
    <r>
      <rPr>
        <sz val="10"/>
        <color theme="1"/>
        <rFont val="Arial"/>
        <family val="2"/>
      </rPr>
      <t>))</t>
    </r>
  </si>
  <si>
    <t>Wertung</t>
  </si>
  <si>
    <t>Beschreibung</t>
  </si>
  <si>
    <t>Zahl</t>
  </si>
  <si>
    <t>Die Bewertung innerhalb der Unterkriterien erfolgt anhand von Wertungszahlen. Die vom Bieter je Unterkriterium erreichte Punktzahl ergibt sich nach Maßgabe folgender Formel:</t>
  </si>
  <si>
    <t xml:space="preserve">Wertungsformel:	 PmaxQ x Gewichtung Unterkriterium / max. Wertungszahl (1) x vom Bieter erreichte Wertungszahl </t>
  </si>
  <si>
    <t>Versicherungssumme für Schäden an bestehender Bausubstanz</t>
  </si>
  <si>
    <t xml:space="preserve">
Für jedes Qualitätskriterium werden Unterkriterien gebildet und diese jeweils einer weiteren Gewichtung unterzogen. Die je Unterkriterium maximal erreichbaren Punkte ergeben sich durch Multiplikation der für das Wertungskriterium „Qualität“ maximal erreichbaren Punkte (PmaxQ) mit dem Gewichtungsfaktor des jeweiligen Unterkriteriums.</t>
  </si>
  <si>
    <t>Die angebotene Versicherungssumme für Schäden an bestehender Bausubstanz beträgt mindestens 1.000.000,00 EUR</t>
  </si>
  <si>
    <t>Die angebotene Versicherungssumme für Schäden an bestehender Bausubstanz beträgt mindestens 500.000,00 EUR (Erfüllung der Mindestanforderung) bis 999.999,99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</si>
</sst>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amily val="2"/>
    </font>
    <font>
      <b/>
      <sz val="10"/>
      <color theme="0"/>
      <name val="Arial"/>
      <family val="2"/>
    </font>
    <font>
      <b/>
      <sz val="10"/>
      <color theme="1"/>
      <name val="Arial"/>
      <family val="2"/>
    </font>
    <font>
      <sz val="9"/>
      <color theme="1"/>
      <name val="Arial"/>
      <family val="2"/>
    </font>
    <font>
      <b/>
      <sz val="13"/>
      <color rgb="FF005E3F"/>
      <name val="AOK Buenos Aires SemiBold"/>
    </font>
    <font>
      <sz val="11"/>
      <color rgb="FF005E3F"/>
      <name val="AOK Buenos Aires SemiBold"/>
    </font>
    <font>
      <b/>
      <sz val="11"/>
      <color rgb="FF005E3F"/>
      <name val="AOK Buenos Aires SemiBold"/>
    </font>
    <font>
      <sz val="8"/>
      <color theme="1"/>
      <name val="Arial"/>
      <family val="2"/>
    </font>
    <font>
      <b/>
      <sz val="11"/>
      <color theme="1"/>
      <name val="Arial"/>
      <family val="2"/>
    </font>
    <font>
      <sz val="11"/>
      <name val="Arial"/>
      <family val="2"/>
    </font>
    <font>
      <b/>
      <sz val="10"/>
      <name val="Arial"/>
      <family val="2"/>
    </font>
    <font>
      <b/>
      <sz val="11"/>
      <name val="Arial"/>
      <family val="2"/>
    </font>
    <font>
      <sz val="10"/>
      <color theme="1"/>
      <name val="Arial"/>
      <family val="2"/>
    </font>
    <font>
      <sz val="11"/>
      <color theme="1"/>
      <name val="Symbol"/>
      <family val="1"/>
      <charset val="2"/>
    </font>
    <font>
      <sz val="11"/>
      <color rgb="FF005E3F"/>
      <name val="Arial"/>
      <family val="2"/>
    </font>
    <font>
      <u/>
      <sz val="11"/>
      <color theme="1"/>
      <name val="Arial"/>
      <family val="2"/>
    </font>
    <font>
      <sz val="11"/>
      <color rgb="FFC00000"/>
      <name val="Arial"/>
      <family val="2"/>
    </font>
    <font>
      <sz val="10"/>
      <color rgb="FF005E3F"/>
      <name val="Arial"/>
      <family val="2"/>
    </font>
    <font>
      <sz val="10"/>
      <color rgb="FFC00000"/>
      <name val="Arial"/>
      <family val="2"/>
    </font>
    <font>
      <sz val="10"/>
      <color rgb="FFFF0000"/>
      <name val="Arial"/>
      <family val="2"/>
    </font>
    <font>
      <sz val="10"/>
      <name val="Arial"/>
      <family val="2"/>
    </font>
  </fonts>
  <fills count="7">
    <fill>
      <patternFill patternType="none"/>
    </fill>
    <fill>
      <patternFill patternType="gray125"/>
    </fill>
    <fill>
      <patternFill patternType="solid">
        <fgColor rgb="FF005E3F"/>
        <bgColor indexed="64"/>
      </patternFill>
    </fill>
    <fill>
      <patternFill patternType="solid">
        <fgColor theme="0"/>
        <bgColor indexed="64"/>
      </patternFill>
    </fill>
    <fill>
      <patternFill patternType="solid">
        <fgColor theme="0" tint="-4.9989318521683403E-2"/>
        <bgColor indexed="64"/>
      </patternFill>
    </fill>
    <fill>
      <patternFill patternType="solid">
        <fgColor rgb="FF60D26D"/>
        <bgColor indexed="64"/>
      </patternFill>
    </fill>
    <fill>
      <patternFill patternType="solid">
        <fgColor rgb="FFFFFF00"/>
        <bgColor indexed="64"/>
      </patternFill>
    </fill>
  </fills>
  <borders count="30">
    <border>
      <left/>
      <right/>
      <top/>
      <bottom/>
      <diagonal/>
    </border>
    <border>
      <left style="dotted">
        <color rgb="FF005E3F"/>
      </left>
      <right style="dotted">
        <color rgb="FF005E3F"/>
      </right>
      <top/>
      <bottom/>
      <diagonal/>
    </border>
    <border>
      <left style="dotted">
        <color theme="0" tint="-4.9989318521683403E-2"/>
      </left>
      <right style="dotted">
        <color theme="0" tint="-4.9989318521683403E-2"/>
      </right>
      <top/>
      <bottom/>
      <diagonal/>
    </border>
    <border>
      <left style="dotted">
        <color theme="0" tint="-4.9989318521683403E-2"/>
      </left>
      <right/>
      <top/>
      <bottom/>
      <diagonal/>
    </border>
    <border>
      <left style="thin">
        <color theme="0"/>
      </left>
      <right style="dotted">
        <color theme="0" tint="-4.9989318521683403E-2"/>
      </right>
      <top/>
      <bottom/>
      <diagonal/>
    </border>
    <border>
      <left/>
      <right/>
      <top style="thin">
        <color rgb="FF005E3F"/>
      </top>
      <bottom style="thin">
        <color rgb="FF005E3F"/>
      </bottom>
      <diagonal/>
    </border>
    <border>
      <left style="dotted">
        <color rgb="FF005E3F"/>
      </left>
      <right style="dotted">
        <color rgb="FF005E3F"/>
      </right>
      <top style="thin">
        <color rgb="FF005E3F"/>
      </top>
      <bottom style="thin">
        <color rgb="FF005E3F"/>
      </bottom>
      <diagonal/>
    </border>
    <border>
      <left/>
      <right/>
      <top style="thin">
        <color rgb="FF005E3F"/>
      </top>
      <bottom style="double">
        <color rgb="FF005E3F"/>
      </bottom>
      <diagonal/>
    </border>
    <border>
      <left style="dotted">
        <color rgb="FF005E3F"/>
      </left>
      <right style="dotted">
        <color rgb="FF005E3F"/>
      </right>
      <top style="thin">
        <color rgb="FF005E3F"/>
      </top>
      <bottom style="double">
        <color rgb="FF005E3F"/>
      </bottom>
      <diagonal/>
    </border>
    <border>
      <left/>
      <right/>
      <top style="dotted">
        <color rgb="FF005E3F"/>
      </top>
      <bottom style="thin">
        <color rgb="FF005E3F"/>
      </bottom>
      <diagonal/>
    </border>
    <border>
      <left style="dotted">
        <color rgb="FF005E3F"/>
      </left>
      <right style="dotted">
        <color rgb="FF005E3F"/>
      </right>
      <top style="dotted">
        <color rgb="FF005E3F"/>
      </top>
      <bottom style="thin">
        <color rgb="FF005E3F"/>
      </bottom>
      <diagonal/>
    </border>
    <border>
      <left/>
      <right/>
      <top style="dotted">
        <color auto="1"/>
      </top>
      <bottom style="dotted">
        <color auto="1"/>
      </bottom>
      <diagonal/>
    </border>
    <border>
      <left style="dotted">
        <color rgb="FF005E3F"/>
      </left>
      <right style="dotted">
        <color rgb="FF005E3F"/>
      </right>
      <top style="dotted">
        <color auto="1"/>
      </top>
      <bottom style="dotted">
        <color auto="1"/>
      </bottom>
      <diagonal/>
    </border>
    <border>
      <left/>
      <right/>
      <top style="dotted">
        <color auto="1"/>
      </top>
      <bottom style="thin">
        <color auto="1"/>
      </bottom>
      <diagonal/>
    </border>
    <border>
      <left style="dotted">
        <color rgb="FF005E3F"/>
      </left>
      <right style="dotted">
        <color rgb="FF005E3F"/>
      </right>
      <top style="dotted">
        <color auto="1"/>
      </top>
      <bottom style="thin">
        <color auto="1"/>
      </bottom>
      <diagonal/>
    </border>
    <border>
      <left/>
      <right/>
      <top/>
      <bottom style="dotted">
        <color auto="1"/>
      </bottom>
      <diagonal/>
    </border>
    <border>
      <left style="dotted">
        <color rgb="FF005E3F"/>
      </left>
      <right style="dotted">
        <color rgb="FF005E3F"/>
      </right>
      <top/>
      <bottom style="dotted">
        <color auto="1"/>
      </bottom>
      <diagonal/>
    </border>
    <border>
      <left style="dotted">
        <color rgb="FF005E3F"/>
      </left>
      <right/>
      <top/>
      <bottom style="dotted">
        <color auto="1"/>
      </bottom>
      <diagonal/>
    </border>
    <border>
      <left style="dotted">
        <color rgb="FF005E3F"/>
      </left>
      <right/>
      <top style="dotted">
        <color auto="1"/>
      </top>
      <bottom style="thin">
        <color rgb="FF005E3F"/>
      </bottom>
      <diagonal/>
    </border>
    <border>
      <left style="thin">
        <color theme="0"/>
      </left>
      <right/>
      <top style="thin">
        <color theme="0"/>
      </top>
      <bottom/>
      <diagonal/>
    </border>
    <border>
      <left/>
      <right style="thin">
        <color theme="0"/>
      </right>
      <top style="thin">
        <color theme="0"/>
      </top>
      <bottom/>
      <diagonal/>
    </border>
    <border>
      <left/>
      <right/>
      <top style="thin">
        <color theme="0"/>
      </top>
      <bottom/>
      <diagonal/>
    </border>
    <border>
      <left/>
      <right style="dotted">
        <color theme="0" tint="-4.9989318521683403E-2"/>
      </right>
      <top style="thin">
        <color theme="0"/>
      </top>
      <bottom/>
      <diagonal/>
    </border>
    <border>
      <left style="dotted">
        <color theme="0" tint="-4.9989318521683403E-2"/>
      </left>
      <right style="dotted">
        <color theme="0" tint="-4.9989318521683403E-2"/>
      </right>
      <top style="dotted">
        <color theme="0" tint="-4.9989318521683403E-2"/>
      </top>
      <bottom/>
      <diagonal/>
    </border>
    <border>
      <left style="thin">
        <color theme="0"/>
      </left>
      <right/>
      <top/>
      <bottom/>
      <diagonal/>
    </border>
    <border>
      <left/>
      <right style="thin">
        <color theme="0"/>
      </right>
      <top/>
      <bottom/>
      <diagonal/>
    </border>
    <border>
      <left/>
      <right style="dotted">
        <color theme="0" tint="-4.9989318521683403E-2"/>
      </right>
      <top/>
      <bottom/>
      <diagonal/>
    </border>
    <border>
      <left/>
      <right/>
      <top/>
      <bottom style="dotted">
        <color rgb="FF005E3F"/>
      </bottom>
      <diagonal/>
    </border>
    <border>
      <left/>
      <right style="dotted">
        <color rgb="FF005E3F"/>
      </right>
      <top/>
      <bottom style="dotted">
        <color rgb="FF005E3F"/>
      </bottom>
      <diagonal/>
    </border>
    <border>
      <left style="dotted">
        <color rgb="FF005E3F"/>
      </left>
      <right/>
      <top/>
      <bottom style="dotted">
        <color rgb="FF005E3F"/>
      </bottom>
      <diagonal/>
    </border>
  </borders>
  <cellStyleXfs count="1">
    <xf numFmtId="0" fontId="0" fillId="0" borderId="0"/>
  </cellStyleXfs>
  <cellXfs count="98">
    <xf numFmtId="0" fontId="0" fillId="0" borderId="0" xfId="0"/>
    <xf numFmtId="0" fontId="0" fillId="3" borderId="0" xfId="0" applyFill="1"/>
    <xf numFmtId="0" fontId="3" fillId="3" borderId="0" xfId="0" applyFont="1" applyFill="1"/>
    <xf numFmtId="0" fontId="0" fillId="3" borderId="0" xfId="0" applyFill="1" applyAlignment="1">
      <alignment vertical="top"/>
    </xf>
    <xf numFmtId="0" fontId="4" fillId="3" borderId="0" xfId="0" applyFont="1" applyFill="1"/>
    <xf numFmtId="0" fontId="5" fillId="3" borderId="0" xfId="0" applyFont="1" applyFill="1"/>
    <xf numFmtId="0" fontId="6" fillId="3" borderId="0" xfId="0" applyFont="1" applyFill="1" applyAlignment="1">
      <alignment vertical="center"/>
    </xf>
    <xf numFmtId="0" fontId="1" fillId="3" borderId="0" xfId="0" applyFont="1" applyFill="1"/>
    <xf numFmtId="0" fontId="0" fillId="0" borderId="0" xfId="0" applyAlignment="1">
      <alignment vertical="top"/>
    </xf>
    <xf numFmtId="0" fontId="3" fillId="0" borderId="0" xfId="0" applyFont="1"/>
    <xf numFmtId="0" fontId="9" fillId="0" borderId="0" xfId="0" applyFont="1"/>
    <xf numFmtId="0" fontId="8" fillId="0" borderId="0" xfId="0" applyFont="1"/>
    <xf numFmtId="0" fontId="9" fillId="3" borderId="0" xfId="0" applyFont="1" applyFill="1"/>
    <xf numFmtId="0" fontId="11" fillId="3" borderId="0" xfId="0" applyFont="1" applyFill="1"/>
    <xf numFmtId="0" fontId="10" fillId="3" borderId="0" xfId="0" applyFont="1" applyFill="1"/>
    <xf numFmtId="0" fontId="8" fillId="3" borderId="0" xfId="0" applyFont="1" applyFill="1"/>
    <xf numFmtId="0" fontId="8" fillId="3" borderId="0" xfId="0" applyFont="1" applyFill="1" applyAlignment="1">
      <alignment vertical="top"/>
    </xf>
    <xf numFmtId="0" fontId="8" fillId="3" borderId="0" xfId="0" applyFont="1" applyFill="1" applyAlignment="1">
      <alignment vertical="top" wrapText="1"/>
    </xf>
    <xf numFmtId="0" fontId="0" fillId="3" borderId="0" xfId="0" applyFill="1" applyAlignment="1">
      <alignment horizontal="left" vertical="center"/>
    </xf>
    <xf numFmtId="0" fontId="2" fillId="4" borderId="7" xfId="0" applyFont="1" applyFill="1" applyBorder="1" applyAlignment="1">
      <alignment horizontal="right"/>
    </xf>
    <xf numFmtId="0" fontId="2" fillId="4" borderId="8" xfId="0" applyFont="1" applyFill="1" applyBorder="1"/>
    <xf numFmtId="164" fontId="2" fillId="4" borderId="8" xfId="0" applyNumberFormat="1" applyFont="1" applyFill="1" applyBorder="1"/>
    <xf numFmtId="0" fontId="2" fillId="4" borderId="8" xfId="0" applyFont="1" applyFill="1" applyBorder="1" applyAlignment="1">
      <alignment horizontal="right"/>
    </xf>
    <xf numFmtId="0" fontId="12" fillId="5" borderId="0" xfId="0" applyFont="1" applyFill="1" applyAlignment="1">
      <alignment horizontal="right"/>
    </xf>
    <xf numFmtId="0" fontId="12" fillId="5" borderId="3" xfId="0" applyFont="1" applyFill="1" applyBorder="1"/>
    <xf numFmtId="0" fontId="12" fillId="5" borderId="4" xfId="0" applyFont="1" applyFill="1" applyBorder="1"/>
    <xf numFmtId="0" fontId="12" fillId="5" borderId="2" xfId="0" applyFont="1" applyFill="1" applyBorder="1" applyAlignment="1">
      <alignment horizontal="right"/>
    </xf>
    <xf numFmtId="0" fontId="12" fillId="5" borderId="2" xfId="0" applyFont="1" applyFill="1" applyBorder="1" applyAlignment="1">
      <alignment horizontal="left"/>
    </xf>
    <xf numFmtId="0" fontId="12" fillId="5" borderId="0" xfId="0" applyFont="1" applyFill="1"/>
    <xf numFmtId="0" fontId="2" fillId="3" borderId="0" xfId="0" applyFont="1" applyFill="1" applyAlignment="1">
      <alignment horizontal="right"/>
    </xf>
    <xf numFmtId="0" fontId="2" fillId="3" borderId="1" xfId="0" applyFont="1" applyFill="1" applyBorder="1"/>
    <xf numFmtId="0" fontId="12" fillId="3" borderId="1" xfId="0" applyFont="1" applyFill="1" applyBorder="1"/>
    <xf numFmtId="0" fontId="12" fillId="3" borderId="1" xfId="0" applyFont="1" applyFill="1" applyBorder="1" applyAlignment="1">
      <alignment horizontal="right"/>
    </xf>
    <xf numFmtId="164" fontId="12" fillId="3" borderId="1" xfId="0" applyNumberFormat="1" applyFont="1" applyFill="1" applyBorder="1"/>
    <xf numFmtId="0" fontId="2" fillId="3" borderId="5" xfId="0" applyFont="1" applyFill="1" applyBorder="1" applyAlignment="1">
      <alignment horizontal="right"/>
    </xf>
    <xf numFmtId="0" fontId="12" fillId="3" borderId="6" xfId="0" applyFont="1" applyFill="1" applyBorder="1"/>
    <xf numFmtId="0" fontId="12" fillId="3" borderId="6" xfId="0" applyFont="1" applyFill="1" applyBorder="1" applyAlignment="1">
      <alignment horizontal="right"/>
    </xf>
    <xf numFmtId="164" fontId="12" fillId="3" borderId="6" xfId="0" applyNumberFormat="1" applyFont="1" applyFill="1" applyBorder="1"/>
    <xf numFmtId="16" fontId="12" fillId="3" borderId="1" xfId="0" quotePrefix="1" applyNumberFormat="1" applyFont="1" applyFill="1" applyBorder="1" applyAlignment="1">
      <alignment horizontal="right"/>
    </xf>
    <xf numFmtId="0" fontId="13" fillId="3" borderId="0" xfId="0" applyFont="1" applyFill="1" applyAlignment="1">
      <alignment horizontal="left" vertical="center" indent="4"/>
    </xf>
    <xf numFmtId="0" fontId="15" fillId="3" borderId="0" xfId="0" applyFont="1" applyFill="1" applyAlignment="1">
      <alignment vertical="top"/>
    </xf>
    <xf numFmtId="0" fontId="12" fillId="5" borderId="3" xfId="0" applyFont="1" applyFill="1" applyBorder="1" applyAlignment="1">
      <alignment horizontal="left"/>
    </xf>
    <xf numFmtId="0" fontId="2" fillId="3" borderId="9" xfId="0" applyFont="1" applyFill="1" applyBorder="1" applyAlignment="1">
      <alignment horizontal="right"/>
    </xf>
    <xf numFmtId="0" fontId="12" fillId="3" borderId="10" xfId="0" applyFont="1" applyFill="1" applyBorder="1"/>
    <xf numFmtId="16" fontId="12" fillId="3" borderId="10" xfId="0" quotePrefix="1" applyNumberFormat="1" applyFont="1" applyFill="1" applyBorder="1" applyAlignment="1">
      <alignment horizontal="right"/>
    </xf>
    <xf numFmtId="0" fontId="2" fillId="3" borderId="11" xfId="0" applyFont="1" applyFill="1" applyBorder="1" applyAlignment="1">
      <alignment horizontal="left"/>
    </xf>
    <xf numFmtId="0" fontId="2" fillId="3" borderId="12" xfId="0" applyFont="1" applyFill="1" applyBorder="1"/>
    <xf numFmtId="0" fontId="2" fillId="3" borderId="13" xfId="0" applyFont="1" applyFill="1" applyBorder="1" applyAlignment="1">
      <alignment horizontal="left"/>
    </xf>
    <xf numFmtId="0" fontId="2" fillId="3" borderId="14" xfId="0" applyFont="1" applyFill="1" applyBorder="1"/>
    <xf numFmtId="0" fontId="2" fillId="3" borderId="15" xfId="0" applyFont="1" applyFill="1" applyBorder="1" applyAlignment="1">
      <alignment horizontal="left"/>
    </xf>
    <xf numFmtId="0" fontId="2" fillId="3" borderId="16" xfId="0" applyFont="1" applyFill="1" applyBorder="1"/>
    <xf numFmtId="0" fontId="12" fillId="3" borderId="16" xfId="0" applyFont="1" applyFill="1" applyBorder="1"/>
    <xf numFmtId="3" fontId="12" fillId="3" borderId="14" xfId="0" applyNumberFormat="1" applyFont="1" applyFill="1" applyBorder="1"/>
    <xf numFmtId="0" fontId="7" fillId="3" borderId="0" xfId="0" applyFont="1" applyFill="1" applyAlignment="1">
      <alignment horizontal="center" vertical="center"/>
    </xf>
    <xf numFmtId="3" fontId="17" fillId="3" borderId="16" xfId="0" applyNumberFormat="1" applyFont="1" applyFill="1" applyBorder="1"/>
    <xf numFmtId="3" fontId="18" fillId="3" borderId="12" xfId="0" applyNumberFormat="1" applyFont="1" applyFill="1" applyBorder="1"/>
    <xf numFmtId="0" fontId="12" fillId="3" borderId="12" xfId="0" quotePrefix="1" applyFont="1" applyFill="1" applyBorder="1"/>
    <xf numFmtId="16" fontId="8" fillId="3" borderId="0" xfId="0" quotePrefix="1" applyNumberFormat="1" applyFont="1" applyFill="1"/>
    <xf numFmtId="0" fontId="12" fillId="3" borderId="14" xfId="0" quotePrefix="1" applyFont="1" applyFill="1" applyBorder="1"/>
    <xf numFmtId="164" fontId="12" fillId="3" borderId="0" xfId="0" applyNumberFormat="1" applyFont="1" applyFill="1"/>
    <xf numFmtId="164" fontId="12" fillId="3" borderId="9" xfId="0" applyNumberFormat="1" applyFont="1" applyFill="1" applyBorder="1"/>
    <xf numFmtId="164" fontId="2" fillId="4" borderId="7" xfId="0" applyNumberFormat="1" applyFont="1" applyFill="1" applyBorder="1"/>
    <xf numFmtId="164" fontId="12" fillId="3" borderId="5" xfId="0" applyNumberFormat="1" applyFont="1" applyFill="1" applyBorder="1"/>
    <xf numFmtId="164" fontId="12" fillId="3" borderId="17" xfId="0" applyNumberFormat="1" applyFont="1" applyFill="1" applyBorder="1"/>
    <xf numFmtId="164" fontId="12" fillId="3" borderId="18" xfId="0" applyNumberFormat="1" applyFont="1" applyFill="1" applyBorder="1"/>
    <xf numFmtId="0" fontId="1" fillId="2" borderId="0" xfId="0" applyFont="1" applyFill="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2" xfId="0" applyFont="1" applyFill="1" applyBorder="1" applyAlignment="1">
      <alignment vertical="top" wrapText="1"/>
    </xf>
    <xf numFmtId="0" fontId="8" fillId="3" borderId="0" xfId="0" quotePrefix="1" applyFont="1" applyFill="1"/>
    <xf numFmtId="164" fontId="19" fillId="3" borderId="5" xfId="0" applyNumberFormat="1" applyFont="1" applyFill="1" applyBorder="1"/>
    <xf numFmtId="0" fontId="6" fillId="3" borderId="0" xfId="0" applyFont="1" applyFill="1"/>
    <xf numFmtId="0" fontId="12" fillId="3" borderId="1" xfId="0" applyFont="1" applyFill="1" applyBorder="1" applyAlignment="1">
      <alignment wrapText="1"/>
    </xf>
    <xf numFmtId="0" fontId="20" fillId="3" borderId="1" xfId="0" applyFont="1" applyFill="1" applyBorder="1" applyAlignment="1">
      <alignment wrapText="1"/>
    </xf>
    <xf numFmtId="16" fontId="20" fillId="3" borderId="1" xfId="0" quotePrefix="1" applyNumberFormat="1" applyFont="1" applyFill="1" applyBorder="1" applyAlignment="1">
      <alignment horizontal="right"/>
    </xf>
    <xf numFmtId="0" fontId="0" fillId="0" borderId="0" xfId="0" applyFill="1"/>
    <xf numFmtId="164" fontId="20" fillId="0" borderId="0" xfId="0" applyNumberFormat="1" applyFont="1" applyFill="1"/>
    <xf numFmtId="164" fontId="12" fillId="0" borderId="1" xfId="0" applyNumberFormat="1" applyFont="1" applyFill="1" applyBorder="1"/>
    <xf numFmtId="0" fontId="1" fillId="2" borderId="23" xfId="0" applyFont="1" applyFill="1" applyBorder="1" applyAlignment="1">
      <alignment vertical="top" wrapText="1"/>
    </xf>
    <xf numFmtId="164" fontId="12" fillId="3" borderId="27" xfId="0" applyNumberFormat="1" applyFont="1" applyFill="1" applyBorder="1" applyAlignment="1">
      <alignment vertical="top"/>
    </xf>
    <xf numFmtId="0" fontId="0" fillId="3" borderId="0" xfId="0" applyFill="1" applyAlignment="1">
      <alignment horizontal="left" vertical="top"/>
    </xf>
    <xf numFmtId="0" fontId="0" fillId="3" borderId="0" xfId="0" applyFill="1" applyAlignment="1">
      <alignment horizontal="left" vertical="top" wrapText="1"/>
    </xf>
    <xf numFmtId="0" fontId="8" fillId="3" borderId="0" xfId="0" quotePrefix="1" applyFont="1" applyFill="1" applyAlignment="1">
      <alignment horizontal="left" vertical="center"/>
    </xf>
    <xf numFmtId="0" fontId="8" fillId="3" borderId="0" xfId="0" applyFont="1" applyFill="1" applyAlignment="1">
      <alignment horizontal="left" vertical="center"/>
    </xf>
    <xf numFmtId="0" fontId="2" fillId="3" borderId="27" xfId="0" applyFont="1" applyFill="1" applyBorder="1" applyAlignment="1">
      <alignment horizontal="left" vertical="top"/>
    </xf>
    <xf numFmtId="0" fontId="2" fillId="3" borderId="28" xfId="0" applyFont="1" applyFill="1" applyBorder="1" applyAlignment="1">
      <alignment horizontal="left" vertical="top"/>
    </xf>
    <xf numFmtId="0" fontId="12" fillId="6" borderId="29" xfId="0" applyFont="1" applyFill="1" applyBorder="1" applyAlignment="1">
      <alignment horizontal="left" vertical="top" wrapText="1"/>
    </xf>
    <xf numFmtId="0" fontId="12" fillId="6" borderId="27" xfId="0" applyFont="1" applyFill="1" applyBorder="1" applyAlignment="1">
      <alignment horizontal="left" vertical="top" wrapText="1"/>
    </xf>
    <xf numFmtId="0" fontId="12" fillId="6" borderId="28" xfId="0" applyFont="1" applyFill="1" applyBorder="1" applyAlignment="1">
      <alignment horizontal="left" vertical="top" wrapText="1"/>
    </xf>
    <xf numFmtId="0" fontId="1" fillId="2" borderId="19" xfId="0" applyFont="1" applyFill="1" applyBorder="1" applyAlignment="1">
      <alignment vertical="top" wrapText="1"/>
    </xf>
    <xf numFmtId="0" fontId="1" fillId="2" borderId="20" xfId="0" applyFont="1" applyFill="1" applyBorder="1" applyAlignment="1">
      <alignment vertical="top" wrapText="1"/>
    </xf>
    <xf numFmtId="0" fontId="1" fillId="2" borderId="21" xfId="0" applyFont="1" applyFill="1" applyBorder="1" applyAlignment="1">
      <alignment vertical="top" wrapText="1"/>
    </xf>
    <xf numFmtId="0" fontId="1" fillId="2" borderId="22" xfId="0" applyFont="1" applyFill="1" applyBorder="1" applyAlignment="1">
      <alignment vertical="top" wrapText="1"/>
    </xf>
    <xf numFmtId="0" fontId="12" fillId="5" borderId="24" xfId="0" applyFont="1" applyFill="1" applyBorder="1" applyAlignment="1">
      <alignment horizontal="left"/>
    </xf>
    <xf numFmtId="0" fontId="12" fillId="5" borderId="25" xfId="0" applyFont="1" applyFill="1" applyBorder="1" applyAlignment="1">
      <alignment horizontal="left"/>
    </xf>
    <xf numFmtId="0" fontId="12" fillId="5" borderId="0" xfId="0" applyFont="1" applyFill="1" applyAlignment="1">
      <alignment horizontal="left"/>
    </xf>
    <xf numFmtId="0" fontId="12" fillId="5" borderId="26" xfId="0" applyFont="1" applyFill="1" applyBorder="1" applyAlignment="1">
      <alignment horizontal="left"/>
    </xf>
    <xf numFmtId="0" fontId="0" fillId="3" borderId="0" xfId="0" applyFill="1" applyAlignment="1">
      <alignment horizontal="left" vertical="center"/>
    </xf>
  </cellXfs>
  <cellStyles count="1">
    <cellStyle name="Standard" xfId="0" builtinId="0"/>
  </cellStyles>
  <dxfs count="0"/>
  <tableStyles count="0" defaultTableStyle="TableStyleMedium2" defaultPivotStyle="PivotStyleLight16"/>
  <colors>
    <mruColors>
      <color rgb="FF005E3F"/>
      <color rgb="FF17AB41"/>
      <color rgb="FFEBFAE8"/>
      <color rgb="FF60D26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FB61A103-08C6-4028-86EF-3515BD26A73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46015373-3D8B-4222-9B6E-92728C5CB1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69215</xdr:colOff>
      <xdr:row>1</xdr:row>
      <xdr:rowOff>81280</xdr:rowOff>
    </xdr:from>
    <xdr:to>
      <xdr:col>6</xdr:col>
      <xdr:colOff>4535</xdr:colOff>
      <xdr:row>1</xdr:row>
      <xdr:rowOff>81280</xdr:rowOff>
    </xdr:to>
    <xdr:cxnSp macro="">
      <xdr:nvCxnSpPr>
        <xdr:cNvPr id="3" name="Gerade Verbindung mit Pfeil 2">
          <a:extLst>
            <a:ext uri="{FF2B5EF4-FFF2-40B4-BE49-F238E27FC236}">
              <a16:creationId xmlns:a16="http://schemas.microsoft.com/office/drawing/2014/main" id="{61A8D29C-25E2-CAB6-926C-E81EBF845654}"/>
            </a:ext>
          </a:extLst>
        </xdr:cNvPr>
        <xdr:cNvCxnSpPr>
          <a:cxnSpLocks noChangeShapeType="1"/>
        </xdr:cNvCxnSpPr>
      </xdr:nvCxnSpPr>
      <xdr:spPr bwMode="auto">
        <a:xfrm>
          <a:off x="69215" y="424180"/>
          <a:ext cx="898407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48258</xdr:colOff>
      <xdr:row>1</xdr:row>
      <xdr:rowOff>81280</xdr:rowOff>
    </xdr:from>
    <xdr:to>
      <xdr:col>7</xdr:col>
      <xdr:colOff>661383</xdr:colOff>
      <xdr:row>1</xdr:row>
      <xdr:rowOff>81280</xdr:rowOff>
    </xdr:to>
    <xdr:cxnSp macro="">
      <xdr:nvCxnSpPr>
        <xdr:cNvPr id="6" name="Gerade Verbindung mit Pfeil 5">
          <a:extLst>
            <a:ext uri="{FF2B5EF4-FFF2-40B4-BE49-F238E27FC236}">
              <a16:creationId xmlns:a16="http://schemas.microsoft.com/office/drawing/2014/main" id="{CB6032D5-532C-4010-875E-7144E8303960}"/>
            </a:ext>
          </a:extLst>
        </xdr:cNvPr>
        <xdr:cNvCxnSpPr>
          <a:cxnSpLocks noChangeShapeType="1"/>
        </xdr:cNvCxnSpPr>
      </xdr:nvCxnSpPr>
      <xdr:spPr bwMode="auto">
        <a:xfrm>
          <a:off x="48258"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314325</xdr:colOff>
      <xdr:row>0</xdr:row>
      <xdr:rowOff>41910</xdr:rowOff>
    </xdr:from>
    <xdr:to>
      <xdr:col>7</xdr:col>
      <xdr:colOff>639445</xdr:colOff>
      <xdr:row>1</xdr:row>
      <xdr:rowOff>58420</xdr:rowOff>
    </xdr:to>
    <xdr:pic>
      <xdr:nvPicPr>
        <xdr:cNvPr id="7" name="Grafik 6">
          <a:extLst>
            <a:ext uri="{FF2B5EF4-FFF2-40B4-BE49-F238E27FC236}">
              <a16:creationId xmlns:a16="http://schemas.microsoft.com/office/drawing/2014/main" id="{23886D4F-B279-478A-A5E3-37ECDF153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0" y="41910"/>
          <a:ext cx="1163320" cy="359410"/>
        </a:xfrm>
        <a:prstGeom prst="rect">
          <a:avLst/>
        </a:prstGeom>
        <a:noFill/>
        <a:ln w="190500">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8CB69B6D-64DF-49BF-BE16-28562A03982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236633EB-18B4-4011-B052-FD2F38FB2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CFEF-564C-4427-9C22-63DB9C1DCE50}">
  <sheetPr>
    <pageSetUpPr fitToPage="1"/>
  </sheetPr>
  <dimension ref="A1:K26"/>
  <sheetViews>
    <sheetView zoomScaleNormal="100" workbookViewId="0">
      <selection activeCell="F27" sqref="F27"/>
    </sheetView>
  </sheetViews>
  <sheetFormatPr baseColWidth="10" defaultRowHeight="14.25" x14ac:dyDescent="0.2"/>
  <cols>
    <col min="1" max="1" width="1.625" customWidth="1"/>
    <col min="2" max="2" width="3.625" customWidth="1"/>
    <col min="3" max="3" width="18.625" customWidth="1"/>
    <col min="4" max="4" width="11.625" customWidth="1"/>
    <col min="5" max="5" width="3.625" customWidth="1"/>
    <col min="6" max="6" width="30.625" customWidth="1"/>
    <col min="7" max="8" width="11.625" customWidth="1"/>
    <col min="11" max="11" width="3.5" customWidth="1"/>
  </cols>
  <sheetData>
    <row r="1" spans="1:11" ht="27" customHeight="1" x14ac:dyDescent="0.25">
      <c r="A1" s="1"/>
      <c r="B1" s="4" t="s">
        <v>0</v>
      </c>
      <c r="C1" s="4"/>
      <c r="D1" s="1"/>
      <c r="E1" s="1"/>
      <c r="F1" s="1"/>
      <c r="G1" s="1"/>
      <c r="H1" s="1"/>
      <c r="I1" s="1"/>
      <c r="J1" s="1"/>
      <c r="K1" s="1"/>
    </row>
    <row r="2" spans="1:11" ht="15" x14ac:dyDescent="0.25">
      <c r="A2" s="1"/>
      <c r="B2" s="5"/>
      <c r="C2" s="5"/>
      <c r="D2" s="1"/>
      <c r="E2" s="1"/>
      <c r="F2" s="1"/>
      <c r="G2" s="1"/>
      <c r="H2" s="1"/>
      <c r="I2" s="1"/>
      <c r="J2" s="1"/>
      <c r="K2" s="1"/>
    </row>
    <row r="3" spans="1:11" ht="15" x14ac:dyDescent="0.25">
      <c r="A3" s="1"/>
      <c r="B3" s="71" t="s">
        <v>45</v>
      </c>
      <c r="C3" s="6"/>
      <c r="D3" s="75"/>
      <c r="E3" s="75"/>
      <c r="F3" s="75"/>
      <c r="G3" s="1"/>
      <c r="H3" s="1"/>
      <c r="I3" s="1"/>
      <c r="J3" s="1"/>
      <c r="K3" s="1"/>
    </row>
    <row r="4" spans="1:11" ht="20.100000000000001" customHeight="1" x14ac:dyDescent="0.2">
      <c r="A4" s="1"/>
      <c r="B4" s="1"/>
      <c r="C4" s="1"/>
      <c r="D4" s="1"/>
      <c r="E4" s="1"/>
      <c r="F4" s="1"/>
      <c r="G4" s="1"/>
      <c r="H4" s="1"/>
      <c r="I4" s="1"/>
      <c r="J4" s="1"/>
      <c r="K4" s="1"/>
    </row>
    <row r="5" spans="1:11" s="10" customFormat="1" ht="13.5" customHeight="1" x14ac:dyDescent="0.25">
      <c r="A5" s="12"/>
      <c r="B5" s="13" t="s">
        <v>2</v>
      </c>
      <c r="C5" s="14"/>
      <c r="D5" s="12"/>
      <c r="E5" s="12"/>
      <c r="F5" s="12"/>
      <c r="G5" s="12"/>
      <c r="H5" s="12"/>
      <c r="I5" s="12"/>
      <c r="J5" s="12"/>
      <c r="K5" s="12"/>
    </row>
    <row r="6" spans="1:11" ht="14.1" customHeight="1" x14ac:dyDescent="0.2">
      <c r="A6" s="1"/>
      <c r="B6" s="1"/>
      <c r="C6" s="7"/>
      <c r="D6" s="1"/>
      <c r="E6" s="1"/>
      <c r="F6" s="1"/>
      <c r="G6" s="1"/>
      <c r="H6" s="1"/>
      <c r="I6" s="1"/>
      <c r="J6" s="1"/>
      <c r="K6" s="1"/>
    </row>
    <row r="7" spans="1:11" s="11" customFormat="1" ht="15" x14ac:dyDescent="0.25">
      <c r="A7" s="15"/>
      <c r="B7" s="16" t="s">
        <v>38</v>
      </c>
      <c r="D7" s="17"/>
      <c r="E7" s="17"/>
      <c r="F7" s="17"/>
      <c r="G7" s="17"/>
      <c r="H7" s="17"/>
      <c r="I7" s="15"/>
      <c r="J7" s="15"/>
      <c r="K7" s="15"/>
    </row>
    <row r="8" spans="1:11" ht="6" customHeight="1" x14ac:dyDescent="0.2">
      <c r="A8" s="1"/>
      <c r="B8" s="1"/>
      <c r="C8" s="1"/>
      <c r="D8" s="1"/>
      <c r="E8" s="1"/>
      <c r="F8" s="1"/>
      <c r="G8" s="1"/>
      <c r="H8" s="1"/>
      <c r="I8" s="1"/>
      <c r="J8" s="1"/>
      <c r="K8" s="1"/>
    </row>
    <row r="9" spans="1:11" s="8" customFormat="1" ht="16.7" customHeight="1" x14ac:dyDescent="0.2">
      <c r="A9" s="3"/>
      <c r="B9" s="80" t="s">
        <v>39</v>
      </c>
      <c r="C9" s="80"/>
      <c r="D9" s="80"/>
      <c r="E9" s="80"/>
      <c r="F9" s="80"/>
      <c r="G9" s="80"/>
      <c r="H9" s="80"/>
      <c r="I9" s="80"/>
      <c r="J9" s="80"/>
      <c r="K9" s="3"/>
    </row>
    <row r="10" spans="1:11" ht="66.599999999999994" customHeight="1" x14ac:dyDescent="0.2">
      <c r="A10" s="1"/>
      <c r="B10" s="81" t="str">
        <f>CONCATENATE("Die Wertung erfolgt in Punkten. Die maximal erreichbare Punktzahl (Pmax) beträgt ",H20,"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",H20," x ",D16," = ",H16,"). und ggf. dem Gewichtungsfaktor je Unterkriterium (Bsp.: ",H20," x ",D18," x ",G18," = ",H18,").")</f>
        <v>Die Wertung erfolgt in Punkten. Die maximal erreichbare Punktzahl (Pmax) beträgt 1000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1000 x 0,8 = 800). und ggf. dem Gewichtungsfaktor je Unterkriterium (Bsp.: 1000 x 0,2 x 1 = 200).</v>
      </c>
      <c r="C10" s="81"/>
      <c r="D10" s="81"/>
      <c r="E10" s="81"/>
      <c r="F10" s="81"/>
      <c r="G10" s="81"/>
      <c r="H10" s="81"/>
      <c r="I10" s="81"/>
      <c r="J10" s="81"/>
      <c r="K10" s="1"/>
    </row>
    <row r="11" spans="1:11" ht="42.6" customHeight="1" x14ac:dyDescent="0.2">
      <c r="A11" s="1"/>
      <c r="B11" s="81" t="s">
        <v>41</v>
      </c>
      <c r="C11" s="81"/>
      <c r="D11" s="81"/>
      <c r="E11" s="81"/>
      <c r="F11" s="81"/>
      <c r="G11" s="81"/>
      <c r="H11" s="81"/>
      <c r="I11" s="81"/>
      <c r="J11" s="81"/>
      <c r="K11" s="1"/>
    </row>
    <row r="12" spans="1:11" s="8" customFormat="1" ht="16.7" customHeight="1" x14ac:dyDescent="0.2">
      <c r="A12" s="3"/>
      <c r="B12" s="80" t="s">
        <v>40</v>
      </c>
      <c r="C12" s="80"/>
      <c r="D12" s="80"/>
      <c r="E12" s="80"/>
      <c r="F12" s="80"/>
      <c r="G12" s="80"/>
      <c r="H12" s="80"/>
      <c r="I12" s="80"/>
      <c r="J12" s="80"/>
      <c r="K12" s="3"/>
    </row>
    <row r="13" spans="1:11" ht="4.3499999999999996" customHeight="1" x14ac:dyDescent="0.2">
      <c r="A13" s="1"/>
      <c r="B13" s="1"/>
      <c r="C13" s="1"/>
      <c r="D13" s="1"/>
      <c r="E13" s="1"/>
      <c r="F13" s="1"/>
      <c r="G13" s="1"/>
      <c r="H13" s="1"/>
      <c r="I13" s="1"/>
      <c r="J13" s="1"/>
      <c r="K13" s="1"/>
    </row>
    <row r="14" spans="1:11" s="11" customFormat="1" ht="31.35" customHeight="1" x14ac:dyDescent="0.25">
      <c r="A14" s="15"/>
      <c r="B14" s="65" t="s">
        <v>3</v>
      </c>
      <c r="C14" s="66" t="s">
        <v>4</v>
      </c>
      <c r="D14" s="67" t="s">
        <v>5</v>
      </c>
      <c r="E14" s="68" t="s">
        <v>3</v>
      </c>
      <c r="F14" s="68" t="s">
        <v>6</v>
      </c>
      <c r="G14" s="68" t="s">
        <v>5</v>
      </c>
      <c r="H14" s="65" t="s">
        <v>7</v>
      </c>
      <c r="I14" s="15"/>
      <c r="J14" s="15"/>
      <c r="K14" s="15"/>
    </row>
    <row r="15" spans="1:11" s="9" customFormat="1" ht="12.75" x14ac:dyDescent="0.2">
      <c r="A15" s="2"/>
      <c r="B15" s="23"/>
      <c r="C15" s="24"/>
      <c r="D15" s="25" t="s">
        <v>8</v>
      </c>
      <c r="E15" s="26"/>
      <c r="F15" s="27"/>
      <c r="G15" s="27" t="s">
        <v>8</v>
      </c>
      <c r="H15" s="28" t="s">
        <v>9</v>
      </c>
      <c r="I15" s="2"/>
      <c r="J15" s="2"/>
      <c r="K15" s="2"/>
    </row>
    <row r="16" spans="1:11" x14ac:dyDescent="0.2">
      <c r="A16" s="1"/>
      <c r="B16" s="29" t="s">
        <v>13</v>
      </c>
      <c r="C16" s="30" t="s">
        <v>10</v>
      </c>
      <c r="D16" s="31">
        <v>0.8</v>
      </c>
      <c r="E16" s="32"/>
      <c r="F16" s="31"/>
      <c r="G16" s="33">
        <v>1</v>
      </c>
      <c r="H16" s="76">
        <v>800</v>
      </c>
      <c r="I16" s="1"/>
      <c r="J16" s="1"/>
      <c r="K16" s="1"/>
    </row>
    <row r="17" spans="1:11" x14ac:dyDescent="0.2">
      <c r="A17" s="1"/>
      <c r="B17" s="34"/>
      <c r="C17" s="35"/>
      <c r="D17" s="35"/>
      <c r="E17" s="36"/>
      <c r="F17" s="35"/>
      <c r="G17" s="37"/>
      <c r="H17" s="70"/>
      <c r="I17" s="1"/>
      <c r="J17" s="1"/>
      <c r="K17" s="1"/>
    </row>
    <row r="18" spans="1:11" ht="25.5" x14ac:dyDescent="0.2">
      <c r="A18" s="1"/>
      <c r="B18" s="29" t="s">
        <v>14</v>
      </c>
      <c r="C18" s="30" t="s">
        <v>11</v>
      </c>
      <c r="D18" s="31">
        <v>0.2</v>
      </c>
      <c r="E18" s="74" t="s">
        <v>15</v>
      </c>
      <c r="F18" s="73" t="s">
        <v>52</v>
      </c>
      <c r="G18" s="33">
        <v>1</v>
      </c>
      <c r="H18" s="76">
        <v>200</v>
      </c>
      <c r="I18" s="1"/>
      <c r="J18" s="1"/>
      <c r="K18" s="1"/>
    </row>
    <row r="19" spans="1:11" x14ac:dyDescent="0.2">
      <c r="A19" s="1"/>
      <c r="B19" s="34"/>
      <c r="C19" s="35"/>
      <c r="D19" s="35"/>
      <c r="E19" s="36"/>
      <c r="F19" s="35"/>
      <c r="G19" s="37"/>
      <c r="H19" s="62"/>
      <c r="I19" s="1"/>
      <c r="J19" s="1"/>
      <c r="K19" s="1"/>
    </row>
    <row r="20" spans="1:11" ht="15.75" thickBot="1" x14ac:dyDescent="0.3">
      <c r="A20" s="1"/>
      <c r="B20" s="19"/>
      <c r="C20" s="20" t="s">
        <v>12</v>
      </c>
      <c r="D20" s="21">
        <f>SUM(D16:D18)</f>
        <v>1</v>
      </c>
      <c r="E20" s="22"/>
      <c r="F20" s="20"/>
      <c r="G20" s="20"/>
      <c r="H20" s="61">
        <f>SUBTOTAL(9,H16:H19)</f>
        <v>1000</v>
      </c>
      <c r="I20" s="69" t="s">
        <v>44</v>
      </c>
      <c r="J20" s="1"/>
      <c r="K20" s="1"/>
    </row>
    <row r="21" spans="1:11" ht="15" thickTop="1" x14ac:dyDescent="0.2">
      <c r="A21" s="1"/>
      <c r="B21" s="1"/>
      <c r="C21" s="1"/>
      <c r="D21" s="1"/>
      <c r="E21" s="1"/>
      <c r="F21" s="1"/>
      <c r="G21" s="1"/>
      <c r="H21" s="1"/>
      <c r="I21" s="1"/>
      <c r="J21" s="1"/>
      <c r="K21" s="1"/>
    </row>
    <row r="22" spans="1:11" x14ac:dyDescent="0.2">
      <c r="A22" s="1"/>
      <c r="B22" s="1"/>
      <c r="C22" s="1"/>
      <c r="D22" s="1"/>
      <c r="E22" s="1"/>
      <c r="F22" s="1"/>
      <c r="G22" s="1"/>
      <c r="H22" s="1"/>
      <c r="I22" s="1"/>
      <c r="J22" s="1"/>
      <c r="K22" s="1"/>
    </row>
    <row r="23" spans="1:11" x14ac:dyDescent="0.2">
      <c r="A23" s="1"/>
      <c r="B23" s="1"/>
      <c r="C23" s="1"/>
      <c r="D23" s="1"/>
      <c r="E23" s="1"/>
      <c r="F23" s="1"/>
      <c r="G23" s="1"/>
      <c r="H23" s="1"/>
      <c r="I23" s="1"/>
      <c r="J23" s="1"/>
      <c r="K23" s="1"/>
    </row>
    <row r="24" spans="1:11" x14ac:dyDescent="0.2">
      <c r="A24" s="1"/>
      <c r="B24" s="1"/>
      <c r="C24" s="1"/>
      <c r="D24" s="1"/>
      <c r="E24" s="1"/>
      <c r="F24" s="1"/>
      <c r="G24" s="1"/>
      <c r="H24" s="1"/>
      <c r="I24" s="1"/>
      <c r="J24" s="1"/>
      <c r="K24" s="1"/>
    </row>
    <row r="25" spans="1:11" x14ac:dyDescent="0.2">
      <c r="A25" s="1"/>
      <c r="B25" s="1"/>
      <c r="C25" s="1"/>
      <c r="D25" s="1"/>
      <c r="E25" s="1"/>
      <c r="F25" s="1"/>
      <c r="G25" s="1"/>
      <c r="H25" s="1"/>
      <c r="I25" s="1"/>
      <c r="J25" s="1"/>
      <c r="K25" s="1"/>
    </row>
    <row r="26" spans="1:11" x14ac:dyDescent="0.2">
      <c r="A26" s="1"/>
      <c r="B26" s="1"/>
      <c r="C26" s="1"/>
      <c r="D26" s="1"/>
      <c r="E26" s="1"/>
      <c r="F26" s="1"/>
      <c r="G26" s="1"/>
      <c r="H26" s="1"/>
      <c r="I26" s="1"/>
      <c r="J26" s="1"/>
      <c r="K26" s="1"/>
    </row>
  </sheetData>
  <sheetProtection algorithmName="SHA-512" hashValue="3PPR0FTdKU/6xmNmZuBWgt+AASWBx2bl7T+Nh/JVnUdgOpWfZHowm+dMDw/QT5JMolYlZIrAHCCVyUI+yMbSwQ==" saltValue="dmhqN7ojbVrHVpGG6yAkGA==" spinCount="100000" sheet="1" selectLockedCells="1"/>
  <mergeCells count="4">
    <mergeCell ref="B9:J9"/>
    <mergeCell ref="B10:J10"/>
    <mergeCell ref="B11:J11"/>
    <mergeCell ref="B12:J12"/>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(M0726)&amp;R&amp;"AOK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9B13-69C4-45B4-8864-45D1E2D6DD59}">
  <sheetPr>
    <pageSetUpPr fitToPage="1"/>
  </sheetPr>
  <dimension ref="A1:H21"/>
  <sheetViews>
    <sheetView zoomScaleNormal="100" workbookViewId="0">
      <selection activeCell="C51" sqref="C51"/>
    </sheetView>
  </sheetViews>
  <sheetFormatPr baseColWidth="10" defaultRowHeight="14.25" x14ac:dyDescent="0.2"/>
  <cols>
    <col min="1" max="1" width="1.625" customWidth="1"/>
    <col min="2" max="2" width="3.625" customWidth="1"/>
    <col min="3" max="3" width="18.625" customWidth="1"/>
    <col min="4" max="4" width="11.625" customWidth="1"/>
    <col min="5" max="5" width="47.625" bestFit="1" customWidth="1"/>
    <col min="6" max="6" width="15.625" customWidth="1"/>
    <col min="8" max="8" width="9" customWidth="1"/>
  </cols>
  <sheetData>
    <row r="1" spans="1:8" ht="27" customHeight="1" x14ac:dyDescent="0.25">
      <c r="A1" s="1"/>
      <c r="B1" s="4" t="s">
        <v>0</v>
      </c>
      <c r="C1" s="4"/>
      <c r="D1" s="1"/>
      <c r="E1" s="1"/>
      <c r="F1" s="1"/>
      <c r="G1" s="1"/>
      <c r="H1" s="1"/>
    </row>
    <row r="2" spans="1:8" ht="15" x14ac:dyDescent="0.25">
      <c r="A2" s="1"/>
      <c r="B2" s="5"/>
      <c r="C2" s="5"/>
      <c r="D2" s="1"/>
      <c r="E2" s="1"/>
      <c r="F2" s="1"/>
      <c r="G2" s="1"/>
      <c r="H2" s="1"/>
    </row>
    <row r="3" spans="1:8" ht="15" x14ac:dyDescent="0.2">
      <c r="A3" s="1"/>
      <c r="B3" s="6" t="str">
        <f>Wertungsübersicht!B3</f>
        <v>Bauleistungsversicherung (SAVE_375_2026)</v>
      </c>
      <c r="C3" s="6"/>
      <c r="D3" s="1"/>
      <c r="E3" s="1"/>
      <c r="F3" s="1"/>
      <c r="G3" s="1"/>
      <c r="H3" s="1"/>
    </row>
    <row r="4" spans="1:8" ht="20.100000000000001" customHeight="1" x14ac:dyDescent="0.2">
      <c r="A4" s="1"/>
      <c r="B4" s="1"/>
      <c r="C4" s="1"/>
      <c r="D4" s="1"/>
      <c r="E4" s="1"/>
      <c r="F4" s="1"/>
      <c r="G4" s="1"/>
      <c r="H4" s="1"/>
    </row>
    <row r="5" spans="1:8" s="11" customFormat="1" ht="15" x14ac:dyDescent="0.25">
      <c r="A5" s="15"/>
      <c r="B5" s="15" t="s">
        <v>13</v>
      </c>
      <c r="C5" s="16" t="s">
        <v>16</v>
      </c>
      <c r="D5" s="17"/>
      <c r="E5" s="17"/>
      <c r="F5" s="17"/>
      <c r="G5" s="15"/>
      <c r="H5" s="15"/>
    </row>
    <row r="6" spans="1:8" ht="6" customHeight="1" x14ac:dyDescent="0.2">
      <c r="A6" s="1"/>
      <c r="B6" s="1"/>
      <c r="C6" s="1"/>
      <c r="D6" s="1"/>
      <c r="E6" s="1"/>
      <c r="F6" s="1"/>
      <c r="G6" s="1"/>
      <c r="H6" s="1"/>
    </row>
    <row r="7" spans="1:8" ht="61.5" customHeight="1" x14ac:dyDescent="0.2">
      <c r="A7" s="1"/>
      <c r="B7" s="81" t="s">
        <v>42</v>
      </c>
      <c r="C7" s="81"/>
      <c r="D7" s="81"/>
      <c r="E7" s="81"/>
      <c r="F7" s="81"/>
      <c r="G7" s="81"/>
      <c r="H7" s="1"/>
    </row>
    <row r="8" spans="1:8" ht="51" customHeight="1" x14ac:dyDescent="0.2">
      <c r="A8" s="1"/>
      <c r="B8" s="81" t="s">
        <v>43</v>
      </c>
      <c r="C8" s="81"/>
      <c r="D8" s="81"/>
      <c r="E8" s="81"/>
      <c r="F8" s="81"/>
      <c r="G8" s="81"/>
      <c r="H8" s="1"/>
    </row>
    <row r="9" spans="1:8" ht="15" x14ac:dyDescent="0.2">
      <c r="A9" s="1"/>
      <c r="B9" s="82" t="s">
        <v>17</v>
      </c>
      <c r="C9" s="83"/>
      <c r="D9" s="83"/>
      <c r="E9" s="83"/>
      <c r="F9" s="83"/>
      <c r="G9" s="83"/>
      <c r="H9" s="1"/>
    </row>
    <row r="10" spans="1:8" ht="15" x14ac:dyDescent="0.2">
      <c r="A10" s="1"/>
      <c r="B10" s="53" t="s">
        <v>28</v>
      </c>
      <c r="C10" s="18" t="s">
        <v>29</v>
      </c>
      <c r="D10" s="18"/>
      <c r="E10" s="18"/>
      <c r="F10" s="39"/>
      <c r="G10" s="18"/>
      <c r="H10" s="1"/>
    </row>
    <row r="11" spans="1:8" ht="15" x14ac:dyDescent="0.2">
      <c r="A11" s="1"/>
      <c r="B11" s="53" t="s">
        <v>28</v>
      </c>
      <c r="C11" s="18" t="s">
        <v>31</v>
      </c>
      <c r="D11" s="18"/>
      <c r="E11" s="18"/>
      <c r="F11" s="39"/>
      <c r="G11" s="18"/>
      <c r="H11" s="1"/>
    </row>
    <row r="12" spans="1:8" ht="15" x14ac:dyDescent="0.2">
      <c r="A12" s="1"/>
      <c r="B12" s="53" t="s">
        <v>28</v>
      </c>
      <c r="C12" s="18" t="s">
        <v>30</v>
      </c>
      <c r="D12" s="18"/>
      <c r="E12" s="18"/>
      <c r="F12" s="39"/>
      <c r="G12" s="18"/>
      <c r="H12" s="1"/>
    </row>
    <row r="13" spans="1:8" ht="15" x14ac:dyDescent="0.2">
      <c r="A13" s="1"/>
      <c r="B13" s="39"/>
      <c r="C13" s="18"/>
      <c r="D13" s="18"/>
      <c r="E13" s="18"/>
      <c r="F13" s="18"/>
      <c r="G13" s="18"/>
      <c r="H13" s="1"/>
    </row>
    <row r="14" spans="1:8" s="8" customFormat="1" ht="16.5" customHeight="1" x14ac:dyDescent="0.2">
      <c r="A14" s="3"/>
      <c r="B14" s="40" t="str">
        <f>CONCATENATE("Beispielrechnung (PmaxP = ",Wertungsübersicht!H16,")")</f>
        <v>Beispielrechnung (PmaxP = 800)</v>
      </c>
      <c r="C14" s="3"/>
      <c r="D14" s="3"/>
      <c r="E14" s="3"/>
      <c r="F14" s="3"/>
      <c r="G14" s="3"/>
      <c r="H14" s="3"/>
    </row>
    <row r="15" spans="1:8" s="11" customFormat="1" ht="31.35" customHeight="1" x14ac:dyDescent="0.25">
      <c r="A15" s="15"/>
      <c r="B15" s="65" t="s">
        <v>3</v>
      </c>
      <c r="C15" s="66" t="s">
        <v>21</v>
      </c>
      <c r="D15" s="67" t="s">
        <v>18</v>
      </c>
      <c r="E15" s="68" t="s">
        <v>19</v>
      </c>
      <c r="F15" s="66" t="s">
        <v>20</v>
      </c>
      <c r="G15" s="15"/>
      <c r="H15" s="15"/>
    </row>
    <row r="16" spans="1:8" s="9" customFormat="1" ht="12.75" x14ac:dyDescent="0.2">
      <c r="A16" s="2"/>
      <c r="B16" s="23"/>
      <c r="C16" s="24"/>
      <c r="D16" s="25" t="s">
        <v>27</v>
      </c>
      <c r="E16" s="27"/>
      <c r="F16" s="41" t="s">
        <v>9</v>
      </c>
      <c r="G16" s="2"/>
      <c r="H16" s="2"/>
    </row>
    <row r="17" spans="1:8" x14ac:dyDescent="0.2">
      <c r="A17" s="1"/>
      <c r="B17" s="49" t="s">
        <v>1</v>
      </c>
      <c r="C17" s="50" t="s">
        <v>24</v>
      </c>
      <c r="D17" s="54">
        <v>50000</v>
      </c>
      <c r="E17" s="51" t="s">
        <v>32</v>
      </c>
      <c r="F17" s="63">
        <f>Wertungsübersicht!$H$16+((Wertungsübersicht!$H$16/(('Wertung "Preis"'!$D$17*1.5)-'Wertung "Preis"'!$D$17))*('Wertung "Preis"'!$D$17-'Wertung "Preis"'!D17))</f>
        <v>800</v>
      </c>
      <c r="G17" s="1"/>
      <c r="H17" s="1"/>
    </row>
    <row r="18" spans="1:8" x14ac:dyDescent="0.2">
      <c r="A18" s="1"/>
      <c r="B18" s="45" t="s">
        <v>23</v>
      </c>
      <c r="C18" s="46" t="s">
        <v>25</v>
      </c>
      <c r="D18" s="55">
        <v>55000</v>
      </c>
      <c r="E18" s="56" t="s">
        <v>46</v>
      </c>
      <c r="F18" s="63">
        <f>Wertungsübersicht!$H$16+((Wertungsübersicht!$H$16/(('Wertung "Preis"'!$D$17*1.5)-'Wertung "Preis"'!$D$17))*('Wertung "Preis"'!$D$17-'Wertung "Preis"'!D18))</f>
        <v>640</v>
      </c>
      <c r="G18" s="1"/>
      <c r="H18" s="1"/>
    </row>
    <row r="19" spans="1:8" x14ac:dyDescent="0.2">
      <c r="A19" s="1"/>
      <c r="B19" s="47" t="s">
        <v>22</v>
      </c>
      <c r="C19" s="48" t="s">
        <v>26</v>
      </c>
      <c r="D19" s="52">
        <v>75000</v>
      </c>
      <c r="E19" s="58" t="s">
        <v>37</v>
      </c>
      <c r="F19" s="64">
        <f>Wertungsübersicht!$H$16+((Wertungsübersicht!$H$16/(('Wertung "Preis"'!$D$17*1.5)-'Wertung "Preis"'!$D$17))*('Wertung "Preis"'!$D$17-'Wertung "Preis"'!D19))</f>
        <v>0</v>
      </c>
      <c r="G19" s="1"/>
      <c r="H19" s="1"/>
    </row>
    <row r="20" spans="1:8" x14ac:dyDescent="0.2">
      <c r="A20" s="1"/>
      <c r="B20" s="1"/>
      <c r="C20" s="1"/>
      <c r="D20" s="1"/>
      <c r="E20" s="1"/>
      <c r="F20" s="1"/>
      <c r="G20" s="1"/>
      <c r="H20" s="1"/>
    </row>
    <row r="21" spans="1:8" x14ac:dyDescent="0.2">
      <c r="A21" s="1"/>
      <c r="B21" s="1"/>
      <c r="C21" s="1"/>
      <c r="D21" s="1"/>
      <c r="E21" s="1"/>
      <c r="F21" s="1"/>
      <c r="G21" s="1"/>
      <c r="H21" s="1"/>
    </row>
  </sheetData>
  <sheetProtection algorithmName="SHA-512" hashValue="D7LbqCKvo2xnA5WSPdVt3oYMdH6yc1kkfesemvrLrWfXkx/6jYO8Ks92CdlFqakPOdbXvlhGFtdmGCNkBz50gA==" saltValue="kVU8F16FUHOmcTPhDtGZFQ==" spinCount="100000" sheet="1" selectLockedCells="1"/>
  <mergeCells count="3">
    <mergeCell ref="B7:G7"/>
    <mergeCell ref="B8:G8"/>
    <mergeCell ref="B9:G9"/>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(M0726)&amp;R&amp;"AOK Buenos Aires Text,Standard"&amp;K005E3FSeite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98B0-7AF4-4F6B-8200-435DFAADCAD9}">
  <sheetPr>
    <pageSetUpPr fitToPage="1"/>
  </sheetPr>
  <dimension ref="A1:K27"/>
  <sheetViews>
    <sheetView tabSelected="1" zoomScaleNormal="100" workbookViewId="0">
      <selection activeCell="F31" sqref="F31"/>
    </sheetView>
  </sheetViews>
  <sheetFormatPr baseColWidth="10" defaultRowHeight="14.25" x14ac:dyDescent="0.2"/>
  <cols>
    <col min="1" max="1" width="1.625" customWidth="1"/>
    <col min="2" max="2" width="3.625" customWidth="1"/>
    <col min="3" max="3" width="18.625" customWidth="1"/>
    <col min="4" max="4" width="11.625" customWidth="1"/>
    <col min="5" max="5" width="3.625" customWidth="1"/>
    <col min="6" max="6" width="30.625" customWidth="1"/>
    <col min="7" max="8" width="11.625" customWidth="1"/>
    <col min="11" max="11" width="3.5" customWidth="1"/>
  </cols>
  <sheetData>
    <row r="1" spans="1:11" ht="27" customHeight="1" x14ac:dyDescent="0.25">
      <c r="A1" s="1"/>
      <c r="B1" s="4" t="s">
        <v>0</v>
      </c>
      <c r="C1" s="4"/>
      <c r="D1" s="1"/>
      <c r="E1" s="1"/>
      <c r="F1" s="1"/>
      <c r="G1" s="1"/>
      <c r="H1" s="1"/>
      <c r="I1" s="1"/>
      <c r="J1" s="1"/>
      <c r="K1" s="1"/>
    </row>
    <row r="2" spans="1:11" ht="15" x14ac:dyDescent="0.25">
      <c r="A2" s="1"/>
      <c r="B2" s="5"/>
      <c r="C2" s="5"/>
      <c r="D2" s="1"/>
      <c r="E2" s="1"/>
      <c r="F2" s="1"/>
      <c r="G2" s="1"/>
      <c r="H2" s="1"/>
      <c r="I2" s="1"/>
      <c r="J2" s="1"/>
      <c r="K2" s="1"/>
    </row>
    <row r="3" spans="1:11" ht="15" x14ac:dyDescent="0.2">
      <c r="A3" s="1"/>
      <c r="B3" s="6" t="str">
        <f>Wertungsübersicht!B3</f>
        <v>Bauleistungsversicherung (SAVE_375_2026)</v>
      </c>
      <c r="C3" s="6"/>
      <c r="D3" s="1"/>
      <c r="E3" s="1"/>
      <c r="F3" s="1"/>
      <c r="G3" s="1"/>
      <c r="H3" s="1"/>
      <c r="I3" s="1"/>
      <c r="J3" s="1"/>
      <c r="K3" s="1"/>
    </row>
    <row r="4" spans="1:11" ht="20.100000000000001" customHeight="1" x14ac:dyDescent="0.2">
      <c r="A4" s="1"/>
      <c r="B4" s="1"/>
      <c r="C4" s="1"/>
      <c r="D4" s="1"/>
      <c r="E4" s="1"/>
      <c r="F4" s="1"/>
      <c r="G4" s="1"/>
      <c r="H4" s="1"/>
      <c r="I4" s="1"/>
      <c r="J4" s="1"/>
      <c r="K4" s="1"/>
    </row>
    <row r="5" spans="1:11" s="11" customFormat="1" ht="15" x14ac:dyDescent="0.25">
      <c r="A5" s="15"/>
      <c r="B5" s="15" t="s">
        <v>14</v>
      </c>
      <c r="C5" s="16" t="s">
        <v>33</v>
      </c>
      <c r="D5" s="17"/>
      <c r="E5" s="17"/>
      <c r="F5" s="17"/>
      <c r="G5" s="17"/>
      <c r="H5" s="17"/>
      <c r="I5" s="15"/>
      <c r="J5" s="15"/>
      <c r="K5" s="15"/>
    </row>
    <row r="6" spans="1:11" ht="6" customHeight="1" x14ac:dyDescent="0.2">
      <c r="A6" s="1"/>
      <c r="B6" s="1"/>
      <c r="C6" s="1"/>
      <c r="D6" s="1"/>
      <c r="E6" s="1"/>
      <c r="F6" s="1"/>
      <c r="G6" s="1"/>
      <c r="H6" s="1"/>
      <c r="I6" s="1"/>
      <c r="J6" s="1"/>
      <c r="K6" s="1"/>
    </row>
    <row r="7" spans="1:11" x14ac:dyDescent="0.2">
      <c r="A7" s="1"/>
      <c r="B7" s="97" t="s">
        <v>34</v>
      </c>
      <c r="C7" s="97"/>
      <c r="D7" s="97"/>
      <c r="E7" s="97"/>
      <c r="F7" s="97"/>
      <c r="G7" s="97"/>
      <c r="H7" s="97"/>
      <c r="I7" s="97"/>
      <c r="J7" s="97"/>
      <c r="K7" s="1"/>
    </row>
    <row r="8" spans="1:11" x14ac:dyDescent="0.2">
      <c r="A8" s="1"/>
      <c r="B8" s="1"/>
      <c r="C8" s="1"/>
      <c r="D8" s="1"/>
      <c r="E8" s="1"/>
      <c r="F8" s="1"/>
      <c r="G8" s="1"/>
      <c r="H8" s="1"/>
      <c r="I8" s="1"/>
      <c r="J8" s="1"/>
      <c r="K8" s="1"/>
    </row>
    <row r="9" spans="1:11" s="11" customFormat="1" ht="31.35" customHeight="1" x14ac:dyDescent="0.25">
      <c r="A9" s="15"/>
      <c r="B9" s="65" t="s">
        <v>3</v>
      </c>
      <c r="C9" s="66" t="s">
        <v>4</v>
      </c>
      <c r="D9" s="67" t="s">
        <v>35</v>
      </c>
      <c r="E9" s="68" t="s">
        <v>3</v>
      </c>
      <c r="F9" s="68" t="s">
        <v>6</v>
      </c>
      <c r="G9" s="68" t="s">
        <v>5</v>
      </c>
      <c r="H9" s="65" t="s">
        <v>7</v>
      </c>
      <c r="I9" s="15"/>
      <c r="J9" s="15"/>
      <c r="K9" s="15"/>
    </row>
    <row r="10" spans="1:11" s="9" customFormat="1" ht="12.75" x14ac:dyDescent="0.2">
      <c r="A10" s="2"/>
      <c r="B10" s="23"/>
      <c r="C10" s="24"/>
      <c r="D10" s="25" t="s">
        <v>9</v>
      </c>
      <c r="E10" s="26"/>
      <c r="F10" s="27"/>
      <c r="G10" s="27" t="s">
        <v>8</v>
      </c>
      <c r="H10" s="28" t="s">
        <v>9</v>
      </c>
      <c r="I10" s="2"/>
      <c r="J10" s="2"/>
      <c r="K10" s="2"/>
    </row>
    <row r="11" spans="1:11" ht="25.5" x14ac:dyDescent="0.2">
      <c r="A11" s="1"/>
      <c r="B11" s="29" t="s">
        <v>14</v>
      </c>
      <c r="C11" s="30" t="s">
        <v>11</v>
      </c>
      <c r="D11" s="77">
        <v>200</v>
      </c>
      <c r="E11" s="38" t="s">
        <v>15</v>
      </c>
      <c r="F11" s="72" t="str">
        <f>Wertungsübersicht!F18</f>
        <v>Versicherungssumme für Schäden an bestehender Bausubstanz</v>
      </c>
      <c r="G11" s="33">
        <v>1</v>
      </c>
      <c r="H11" s="59">
        <f>$D$11*G11</f>
        <v>200</v>
      </c>
      <c r="I11" s="1"/>
      <c r="J11" s="1"/>
      <c r="K11" s="1"/>
    </row>
    <row r="12" spans="1:11" x14ac:dyDescent="0.2">
      <c r="A12" s="1"/>
      <c r="B12" s="42"/>
      <c r="C12" s="43"/>
      <c r="D12" s="43"/>
      <c r="E12" s="44"/>
      <c r="F12" s="43"/>
      <c r="G12" s="43"/>
      <c r="H12" s="60"/>
      <c r="I12" s="1"/>
      <c r="J12" s="1"/>
      <c r="K12" s="1"/>
    </row>
    <row r="13" spans="1:11" ht="15" thickBot="1" x14ac:dyDescent="0.25">
      <c r="A13" s="1"/>
      <c r="B13" s="19"/>
      <c r="C13" s="20" t="s">
        <v>12</v>
      </c>
      <c r="D13" s="21">
        <f>SUM(D11:D12)</f>
        <v>200</v>
      </c>
      <c r="E13" s="22"/>
      <c r="F13" s="20"/>
      <c r="G13" s="21">
        <f>SUM(G11:G12)</f>
        <v>1</v>
      </c>
      <c r="H13" s="61">
        <f>SUBTOTAL(9,H11:H12)</f>
        <v>200</v>
      </c>
      <c r="I13" s="1"/>
      <c r="J13" s="1"/>
      <c r="K13" s="1"/>
    </row>
    <row r="14" spans="1:11" ht="15" thickTop="1" x14ac:dyDescent="0.2">
      <c r="A14" s="1"/>
      <c r="B14" s="1"/>
      <c r="C14" s="1"/>
      <c r="D14" s="1"/>
      <c r="E14" s="1"/>
      <c r="F14" s="1"/>
      <c r="G14" s="1"/>
      <c r="H14" s="1"/>
      <c r="I14" s="1"/>
      <c r="J14" s="1"/>
      <c r="K14" s="1"/>
    </row>
    <row r="15" spans="1:11" s="8" customFormat="1" ht="77.25" customHeight="1" x14ac:dyDescent="0.2">
      <c r="A15" s="3"/>
      <c r="B15" s="81" t="s">
        <v>53</v>
      </c>
      <c r="C15" s="81"/>
      <c r="D15" s="81"/>
      <c r="E15" s="81"/>
      <c r="F15" s="81"/>
      <c r="G15" s="81"/>
      <c r="H15" s="81"/>
      <c r="I15" s="81"/>
      <c r="J15" s="81"/>
      <c r="K15" s="3"/>
    </row>
    <row r="16" spans="1:11" s="8" customFormat="1" ht="21.75" customHeight="1" x14ac:dyDescent="0.2">
      <c r="A16" s="3"/>
      <c r="B16" s="3" t="str">
        <f>CONCATENATE("Beispielrechnung: ",D11," x ",G11," = ",H11)</f>
        <v>Beispielrechnung: 200 x 1 = 200</v>
      </c>
      <c r="C16" s="3"/>
      <c r="D16" s="3"/>
      <c r="E16" s="3"/>
      <c r="F16" s="3"/>
      <c r="G16" s="3"/>
      <c r="H16" s="3"/>
      <c r="I16" s="3"/>
      <c r="J16" s="3"/>
      <c r="K16" s="3"/>
    </row>
    <row r="17" spans="1:11" s="8" customFormat="1" ht="33.75" customHeight="1" x14ac:dyDescent="0.2">
      <c r="A17" s="3"/>
      <c r="B17" s="81" t="s">
        <v>50</v>
      </c>
      <c r="C17" s="81"/>
      <c r="D17" s="81"/>
      <c r="E17" s="81"/>
      <c r="F17" s="81"/>
      <c r="G17" s="81"/>
      <c r="H17" s="81"/>
      <c r="I17" s="81"/>
      <c r="J17" s="81"/>
      <c r="K17" s="3"/>
    </row>
    <row r="18" spans="1:11" ht="15" x14ac:dyDescent="0.2">
      <c r="A18" s="1"/>
      <c r="B18" s="82" t="s">
        <v>51</v>
      </c>
      <c r="C18" s="82"/>
      <c r="D18" s="82"/>
      <c r="E18" s="82"/>
      <c r="F18" s="82"/>
      <c r="G18" s="82"/>
      <c r="H18" s="82"/>
      <c r="I18" s="82"/>
      <c r="J18" s="82"/>
      <c r="K18" s="1"/>
    </row>
    <row r="19" spans="1:11" x14ac:dyDescent="0.2">
      <c r="A19" s="1"/>
      <c r="B19" s="1"/>
      <c r="C19" s="1"/>
      <c r="D19" s="1"/>
      <c r="E19" s="1"/>
      <c r="F19" s="1"/>
      <c r="G19" s="1"/>
      <c r="H19" s="1"/>
      <c r="I19" s="1"/>
      <c r="J19" s="1"/>
      <c r="K19" s="1"/>
    </row>
    <row r="20" spans="1:11" s="11" customFormat="1" ht="15" x14ac:dyDescent="0.25">
      <c r="A20" s="15"/>
      <c r="B20" s="57" t="s">
        <v>15</v>
      </c>
      <c r="C20" s="16" t="str">
        <f>F11</f>
        <v>Versicherungssumme für Schäden an bestehender Bausubstanz</v>
      </c>
      <c r="D20" s="17"/>
      <c r="E20" s="17"/>
      <c r="F20" s="17"/>
      <c r="G20" s="17"/>
      <c r="H20" s="17"/>
      <c r="I20" s="15"/>
      <c r="J20" s="15"/>
      <c r="K20" s="15"/>
    </row>
    <row r="21" spans="1:11" ht="6" customHeight="1" x14ac:dyDescent="0.2">
      <c r="A21" s="1"/>
      <c r="B21" s="1"/>
      <c r="C21" s="1"/>
      <c r="D21" s="1"/>
      <c r="E21" s="1"/>
      <c r="F21" s="1"/>
      <c r="G21" s="1"/>
      <c r="H21" s="1"/>
      <c r="I21" s="1"/>
      <c r="J21" s="1"/>
      <c r="K21" s="1"/>
    </row>
    <row r="22" spans="1:11" x14ac:dyDescent="0.2">
      <c r="A22" s="1"/>
      <c r="B22" s="97" t="s">
        <v>36</v>
      </c>
      <c r="C22" s="97"/>
      <c r="D22" s="97"/>
      <c r="E22" s="97"/>
      <c r="F22" s="97"/>
      <c r="G22" s="97"/>
      <c r="H22" s="97"/>
      <c r="I22" s="97"/>
      <c r="J22" s="97"/>
      <c r="K22" s="1"/>
    </row>
    <row r="23" spans="1:11" x14ac:dyDescent="0.2">
      <c r="A23" s="1"/>
      <c r="B23" s="1"/>
      <c r="C23" s="1"/>
      <c r="D23" s="1"/>
      <c r="E23" s="1"/>
      <c r="F23" s="1"/>
      <c r="G23" s="1"/>
      <c r="H23" s="1"/>
      <c r="I23" s="1"/>
      <c r="J23" s="1"/>
      <c r="K23" s="1"/>
    </row>
    <row r="24" spans="1:11" s="11" customFormat="1" ht="31.35" customHeight="1" x14ac:dyDescent="0.25">
      <c r="A24" s="15"/>
      <c r="B24" s="89" t="s">
        <v>47</v>
      </c>
      <c r="C24" s="90"/>
      <c r="D24" s="89" t="s">
        <v>48</v>
      </c>
      <c r="E24" s="91"/>
      <c r="F24" s="91"/>
      <c r="G24" s="92"/>
      <c r="H24" s="78" t="s">
        <v>20</v>
      </c>
      <c r="I24" s="15"/>
      <c r="J24" s="15"/>
      <c r="K24" s="15"/>
    </row>
    <row r="25" spans="1:11" s="9" customFormat="1" ht="14.25" customHeight="1" x14ac:dyDescent="0.2">
      <c r="A25" s="2"/>
      <c r="B25" s="93" t="s">
        <v>49</v>
      </c>
      <c r="C25" s="94"/>
      <c r="D25" s="93"/>
      <c r="E25" s="95"/>
      <c r="F25" s="95"/>
      <c r="G25" s="96"/>
      <c r="H25" s="28" t="s">
        <v>9</v>
      </c>
      <c r="I25" s="2"/>
      <c r="J25" s="2"/>
      <c r="K25" s="2"/>
    </row>
    <row r="26" spans="1:11" ht="41.1" customHeight="1" x14ac:dyDescent="0.2">
      <c r="A26" s="1"/>
      <c r="B26" s="84">
        <v>0</v>
      </c>
      <c r="C26" s="85"/>
      <c r="D26" s="86" t="s">
        <v>55</v>
      </c>
      <c r="E26" s="87"/>
      <c r="F26" s="87"/>
      <c r="G26" s="88"/>
      <c r="H26" s="79">
        <f>$H$11/4*B26</f>
        <v>0</v>
      </c>
      <c r="I26" s="1"/>
      <c r="J26" s="1"/>
      <c r="K26" s="1"/>
    </row>
    <row r="27" spans="1:11" ht="41.1" customHeight="1" x14ac:dyDescent="0.2">
      <c r="A27" s="1"/>
      <c r="B27" s="84">
        <v>1</v>
      </c>
      <c r="C27" s="85"/>
      <c r="D27" s="86" t="s">
        <v>54</v>
      </c>
      <c r="E27" s="87"/>
      <c r="F27" s="87"/>
      <c r="G27" s="88"/>
      <c r="H27" s="79">
        <f>$H$11/1*B27</f>
        <v>200</v>
      </c>
      <c r="I27" s="1"/>
      <c r="J27" s="1"/>
      <c r="K27" s="1"/>
    </row>
  </sheetData>
  <sheetProtection algorithmName="SHA-512" hashValue="ErPslDWz1XblDKOkznZXa1o3L7y/Mlz2wqD5/DVLzZsNq7rH/HkXLtffiBJl72gLg5Ksp87qI9+w6Oysu2lfUA==" saltValue="NGVK6FavRDLYUjOk4wPtig==" spinCount="100000" sheet="1" selectLockedCells="1"/>
  <mergeCells count="13">
    <mergeCell ref="B7:J7"/>
    <mergeCell ref="B17:J17"/>
    <mergeCell ref="B22:J22"/>
    <mergeCell ref="B26:C26"/>
    <mergeCell ref="D26:G26"/>
    <mergeCell ref="B27:C27"/>
    <mergeCell ref="D27:G27"/>
    <mergeCell ref="B15:J15"/>
    <mergeCell ref="B18:J18"/>
    <mergeCell ref="B24:C24"/>
    <mergeCell ref="D24:G24"/>
    <mergeCell ref="B25:C25"/>
    <mergeCell ref="D25:G25"/>
  </mergeCells>
  <pageMargins left="0.78740157480314965" right="0.78740157480314965" top="0.98425196850393704" bottom="0.98425196850393704" header="0.31496062992125984" footer="0.31496062992125984"/>
  <pageSetup paperSize="9" scale="65" fitToHeight="0" orientation="portrait" r:id="rId1"/>
  <headerFooter>
    <oddFooter>&amp;L&amp;"AOK Buenos Aires Text,Standard"&amp;K005E3FAnl A.02 – Wertungsmatrix (M0726)&amp;R&amp;"AOK Buenos Aires Text,Standard"&amp;K005E3FSeite &amp;P |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Wertungsübersicht</vt:lpstr>
      <vt:lpstr>Wertung "Preis"</vt:lpstr>
      <vt:lpstr>Wertung "Qualität"</vt:lpstr>
      <vt:lpstr>Wertungsübersicht!Druckbereich</vt:lpstr>
      <vt:lpstr>'Wertung "Preis"'!Drucktitel</vt:lpstr>
      <vt:lpstr>'Wertung "Qualität"'!Drucktitel</vt:lpstr>
      <vt:lpstr>Wertungsübersicht!Drucktitel</vt:lpstr>
    </vt:vector>
  </TitlesOfParts>
  <Company>IT|S|Care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Carta, Daniele [HE] SBR-VKR, 32081</dc:creator>
  <cp:lastModifiedBy>Gaida, Sascha [HE] SRG-SAV, 32114</cp:lastModifiedBy>
  <cp:lastPrinted>2024-06-05T07:36:40Z</cp:lastPrinted>
  <dcterms:created xsi:type="dcterms:W3CDTF">2023-03-08T09:04:16Z</dcterms:created>
  <dcterms:modified xsi:type="dcterms:W3CDTF">2026-09-28T07:15:35Z</dcterms:modified>
</cp:coreProperties>
</file>