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K:\Einkauf\Ausschreibungen\Stoffstrom\2026\EU- weite Ausschreibung\Entwurf Kommentierung Luther_dg351\Bearbeitet Luther -- Dg351\Final zum Veröffentlichen\"/>
    </mc:Choice>
  </mc:AlternateContent>
  <xr:revisionPtr revIDLastSave="0" documentId="13_ncr:1_{7D1B18B6-107F-4DEA-97E5-C87BA84EBF67}" xr6:coauthVersionLast="47" xr6:coauthVersionMax="47" xr10:uidLastSave="{00000000-0000-0000-0000-000000000000}"/>
  <bookViews>
    <workbookView xWindow="28680" yWindow="-105" windowWidth="29040" windowHeight="17520" tabRatio="737" activeTab="3" xr2:uid="{00000000-000D-0000-FFFF-FFFF00000000}"/>
  </bookViews>
  <sheets>
    <sheet name="Hinweise" sheetId="1" r:id="rId1"/>
    <sheet name="Los 1_Sammlung_Nord" sheetId="2" r:id="rId2"/>
    <sheet name="Los 1_Entsorgung_Nord" sheetId="3" r:id="rId3"/>
    <sheet name="Los 1_Gesamtwertung" sheetId="4" r:id="rId4"/>
    <sheet name="Los 2_Sammlung_Süd" sheetId="5" r:id="rId5"/>
    <sheet name="Los 2_Entsorgung_Süd" sheetId="6" r:id="rId6"/>
    <sheet name="Los 2_Gesamtwertung" sheetId="7" r:id="rId7"/>
  </sheets>
  <definedNames>
    <definedName name="_xlnm._FilterDatabase" localSheetId="5" hidden="1">'Los 2_Entsorgung_Süd'!$A$3:$G$3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6" l="1"/>
  <c r="G28" i="3" l="1"/>
  <c r="G27" i="3"/>
  <c r="G26" i="3"/>
  <c r="G28" i="6"/>
  <c r="G27" i="6"/>
  <c r="G26" i="6"/>
  <c r="G25" i="6" l="1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F4" i="5"/>
  <c r="F6" i="5" s="1"/>
  <c r="F5" i="7" s="1"/>
  <c r="G31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F4" i="2"/>
  <c r="F6" i="2" s="1"/>
  <c r="F5" i="4" l="1"/>
  <c r="G29" i="6"/>
  <c r="G33" i="6" s="1"/>
  <c r="F6" i="7" s="1"/>
  <c r="F8" i="7" s="1"/>
  <c r="G29" i="3"/>
  <c r="G33" i="3" s="1"/>
  <c r="F6" i="4" l="1"/>
  <c r="F9" i="4" s="1"/>
</calcChain>
</file>

<file path=xl/sharedStrings.xml><?xml version="1.0" encoding="utf-8"?>
<sst xmlns="http://schemas.openxmlformats.org/spreadsheetml/2006/main" count="315" uniqueCount="123">
  <si>
    <t>Preisblatt – Mobile Sonderabfall-Kleinmengensammlung 2027</t>
  </si>
  <si>
    <t>Ausfüll- und Wertungshinweise</t>
  </si>
  <si>
    <t>1</t>
  </si>
  <si>
    <t>Nur gelb hinterlegte Zellen sind vom Bieter auszufüllen. Preise in Euro netto.</t>
  </si>
  <si>
    <t>2</t>
  </si>
  <si>
    <t>Die Kalkulationsmengen dienen ausschließlich der Angebotswertung und begründen keine Mindestabnahme oder Umsatzgarantie.</t>
  </si>
  <si>
    <t>3</t>
  </si>
  <si>
    <t>Abgerechnet werden die tatsächlich erbrachten Mengen zu den angebotenen Einheitspreisen.</t>
  </si>
  <si>
    <t>4</t>
  </si>
  <si>
    <t>Alle Neben-, Transport-, Verpackungs-, Dokumentations-, Wiege-, Genehmigungs-, NGS- und Entsorgungskosten sind einzukalkulieren.</t>
  </si>
  <si>
    <t>5</t>
  </si>
  <si>
    <t>Gutschriften/Erlöse (z. B. Bleibatterien) sind als positiver Gutschriftbetrag einzutragen; sie werden im Gesamtwertungspreis abgezogen.</t>
  </si>
  <si>
    <t>7</t>
  </si>
  <si>
    <t>Preisänderungen oder zusätzliche Preisblätter sind nicht zulässig.</t>
  </si>
  <si>
    <t>Pos. I – Sammlung und Transport</t>
  </si>
  <si>
    <t>Pos.</t>
  </si>
  <si>
    <t>Leistung</t>
  </si>
  <si>
    <t>Abrechnungseinheit</t>
  </si>
  <si>
    <t>Kalkulationsmenge</t>
  </si>
  <si>
    <t>Einheitspreis netto (€)</t>
  </si>
  <si>
    <t>Gesamtpreis netto (€)</t>
  </si>
  <si>
    <t>I.1</t>
  </si>
  <si>
    <t>Durchführung der mobilen Sonderabfall-Kleinmengensammlung einschließlich Personal, Schadstoffmobil, Reservekonzept, Verpackungen, Dokumentation und Transport zu den vorgesehenen Anlagen bzw. zur AWIGO-Sammelstelle</t>
  </si>
  <si>
    <t>Summe Pos. I</t>
  </si>
  <si>
    <t>Pos. II – Entsorgung gefährlicher Abfälle</t>
  </si>
  <si>
    <t>AVV-Schlüssel</t>
  </si>
  <si>
    <t>Abfallart</t>
  </si>
  <si>
    <t>Einheit</t>
  </si>
  <si>
    <t>Einheitspreis netto (€ / t)</t>
  </si>
  <si>
    <t>II.01</t>
  </si>
  <si>
    <t>03 02 02*</t>
  </si>
  <si>
    <t>chlororganische Holzschutzmittel</t>
  </si>
  <si>
    <t>t</t>
  </si>
  <si>
    <t>II.02</t>
  </si>
  <si>
    <t>16 05 04*</t>
  </si>
  <si>
    <t>gefährliche Stoffe enthaltende Gase in Druckbehältern (einschließlich Halonen)</t>
  </si>
  <si>
    <t>II.03</t>
  </si>
  <si>
    <t>15 01 10*</t>
  </si>
  <si>
    <t>Verpackungen mit Rückständen gefährlicher Stoffe – Metall</t>
  </si>
  <si>
    <t>II.04</t>
  </si>
  <si>
    <t>Verpackungen mit Rückständen gefährlicher Stoffe – Kunststoff</t>
  </si>
  <si>
    <t>II.05</t>
  </si>
  <si>
    <t>15 02 02*</t>
  </si>
  <si>
    <t>Aufsaug- und Filtermaterialien, ölhaltige Betriebsmittel</t>
  </si>
  <si>
    <t>II.06</t>
  </si>
  <si>
    <t>16 02 09*</t>
  </si>
  <si>
    <t>Transformatoren und Kondensatoren, die PCB enthalten</t>
  </si>
  <si>
    <t>II.07</t>
  </si>
  <si>
    <t>16 05 06*</t>
  </si>
  <si>
    <t>Laborchemikalien, die aus gefährlichen Stoffen bestehen oder solche enthalten</t>
  </si>
  <si>
    <t>II.08</t>
  </si>
  <si>
    <t>16 05 09</t>
  </si>
  <si>
    <t>gebrauchte Chemikalien mit Ausnahme derjenigen, die unter 16 05 06*, 16 05 07* oder 16 05 08* fallen / Feuerlöscher nur soweit zutreffend</t>
  </si>
  <si>
    <t>II.09</t>
  </si>
  <si>
    <t>20 01 27*</t>
  </si>
  <si>
    <t>Farben, Druckfarben, Klebstoffe und Kunstharze, die gefährliche Stoffe enthalten</t>
  </si>
  <si>
    <t>II.10</t>
  </si>
  <si>
    <t>20 01 28</t>
  </si>
  <si>
    <t>Farben, Druckfarben, Klebstoffe und Kunstharze mit Ausnahme derjenigen unter 20 01 27*</t>
  </si>
  <si>
    <t>II.11</t>
  </si>
  <si>
    <t>20 01 13*</t>
  </si>
  <si>
    <t>Lösemittel</t>
  </si>
  <si>
    <t>II.12</t>
  </si>
  <si>
    <t>20 01 14*</t>
  </si>
  <si>
    <t>Säuren</t>
  </si>
  <si>
    <t>II.13</t>
  </si>
  <si>
    <t>20 01 15*</t>
  </si>
  <si>
    <t>Laugen</t>
  </si>
  <si>
    <t>II.14</t>
  </si>
  <si>
    <t>20 01 17*</t>
  </si>
  <si>
    <t>Fotochemikalien</t>
  </si>
  <si>
    <t>II.15</t>
  </si>
  <si>
    <t>20 01 19*</t>
  </si>
  <si>
    <t>Pestizide</t>
  </si>
  <si>
    <t>II.16</t>
  </si>
  <si>
    <t>20 01 21*</t>
  </si>
  <si>
    <t>Leuchtstoffröhren und andere quecksilberhaltige Abfälle</t>
  </si>
  <si>
    <t>16 06 01*</t>
  </si>
  <si>
    <t>II.18</t>
  </si>
  <si>
    <t>16 06 02*</t>
  </si>
  <si>
    <t>Ni-Cd-Batterien</t>
  </si>
  <si>
    <t>II.19</t>
  </si>
  <si>
    <t>20 01 33*</t>
  </si>
  <si>
    <t>Batterien und Akkumulatoren gemäß 16 06 01*, 16 06 02* oder 16 06 03* sowie Gemische, die solche enthalten</t>
  </si>
  <si>
    <t>II.20</t>
  </si>
  <si>
    <t>20 01 26*</t>
  </si>
  <si>
    <t>Öle und Fette mit Ausnahme derjenigen unter 20 01 25</t>
  </si>
  <si>
    <t>II.21</t>
  </si>
  <si>
    <t>13 02 05*</t>
  </si>
  <si>
    <t>nichtchlorierte Maschinen-, Getriebe- und Schmieröle auf Mineralölbasis</t>
  </si>
  <si>
    <t>II.22</t>
  </si>
  <si>
    <t>06 03 14</t>
  </si>
  <si>
    <t>feste Salze und Lösungen mit Ausnahme derjenigen unter 06 03 11* und 06 03 13*</t>
  </si>
  <si>
    <t>II.23</t>
  </si>
  <si>
    <t>20 01 32</t>
  </si>
  <si>
    <t>Arzneimittel mit Ausnahme derjenigen unter 20 01 31*</t>
  </si>
  <si>
    <t>Summe Entsorgungskosten</t>
  </si>
  <si>
    <t>II.G1</t>
  </si>
  <si>
    <t>Gesamtwertungspreis</t>
  </si>
  <si>
    <t>Bieter (Name, Anschrift, Kontakt)</t>
  </si>
  <si>
    <t>Summe Pos. I – Sammlung und Transport</t>
  </si>
  <si>
    <t>Gesamtwertungspreis netto</t>
  </si>
  <si>
    <t>Der Zuschlag wird bei 100 % Preiswertung auf das wertbare Angebot mit dem niedrigsten Gesamtwertungspreis erteilt. Kalkulationsmengen sind keine Mindestmengen.</t>
  </si>
  <si>
    <t>II.24</t>
  </si>
  <si>
    <t>II.25</t>
  </si>
  <si>
    <t>II.26</t>
  </si>
  <si>
    <t>Altbatterien</t>
  </si>
  <si>
    <t>unter 16 06 07 fallende Lithium-Altbatterien</t>
  </si>
  <si>
    <t>Altbatterien mit Ausnahme derjeneigen, die unter 20 01 42 und 20 01 43 fsallen</t>
  </si>
  <si>
    <t>20 01 42* (neu 2027)</t>
  </si>
  <si>
    <t>20 01 43* (neu 2027)</t>
  </si>
  <si>
    <t>20 01 44* (neu 2027)</t>
  </si>
  <si>
    <t>Anzahl Sammlungstage</t>
  </si>
  <si>
    <t>Pauschale pro Sammlungstag</t>
  </si>
  <si>
    <t>Übernahme und ordnungsgemäße Verwertung von Blei- beziehungsweise Starteraltbatterien*</t>
  </si>
  <si>
    <t>Wertungssumme Pos. II – Entsorgung einschließlich Bleibatterien</t>
  </si>
  <si>
    <t>Wertungssumme Pos. II (netto)</t>
  </si>
  <si>
    <t>*Vorzeichenregelung: 
Der Einheitspreis ist als vorzeichenbehafteter Nettopreis je Tonne anzugeben.
Positiver Wert = vom Auftraggeber zu zahlende Kosten.
0,00 Euro = kostenfreie Übernahme.
Negativer Wert = Gutschrift beziehungsweise Erlös zugunsten des Auftraggebers.
Der angebotene Einheitspreis gilt unverändert für die gesamte Vertragslaufzeit 2027.</t>
  </si>
  <si>
    <t xml:space="preserve">Wertungssumme Pos. II – Entsorgung </t>
  </si>
  <si>
    <t>Gesamtwertungspreis Los 2</t>
  </si>
  <si>
    <t>Wertungssumme Pos. I – Sammlung und Transport</t>
  </si>
  <si>
    <t>Wertungssumme Pos. I</t>
  </si>
  <si>
    <r>
      <t xml:space="preserve">*Vorzeichenregelung: Der Einheitspreis ist als </t>
    </r>
    <r>
      <rPr>
        <u/>
        <sz val="11"/>
        <rFont val="Arial"/>
        <family val="2"/>
      </rPr>
      <t>vorzeichenbehafteter Nettopreis je Tonne anzugeben.</t>
    </r>
    <r>
      <rPr>
        <sz val="11"/>
        <rFont val="Arial"/>
        <family val="2"/>
      </rPr>
      <t xml:space="preserve">
Positiver Wert = vom Auftraggeber zu zahlende Kosten.
0,00 Euro = kostenfreie Übernahme.
Negativer Wert = Gutschrift beziehungsweise Erlös zugunsten des Auftraggebers.
Der angebotene Einheitspreis gilt unverändert für die gesamte Vertragslaufzeit 2027.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</si>
</sst>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7]"/>
    <numFmt numFmtId="165" formatCode="#,##0.00\ &quot;€&quot;"/>
  </numFmts>
  <fonts count="11">
    <font>
      <sz val="11"/>
      <name val="Carlito"/>
    </font>
    <font>
      <b/>
      <sz val="16"/>
      <color rgb="FFFFFFFF"/>
      <name val="Arial"/>
      <family val="2"/>
    </font>
    <font>
      <sz val="11"/>
      <name val="Arial"/>
      <family val="2"/>
    </font>
    <font>
      <b/>
      <sz val="12"/>
      <color rgb="FF1F4E78"/>
      <name val="Arial"/>
      <family val="2"/>
    </font>
    <font>
      <b/>
      <sz val="11"/>
      <color rgb="FFFFFFFF"/>
      <name val="Arial"/>
      <family val="2"/>
    </font>
    <font>
      <b/>
      <sz val="11"/>
      <color rgb="FF1F4E78"/>
      <name val="Arial"/>
      <family val="2"/>
    </font>
    <font>
      <b/>
      <sz val="12"/>
      <color rgb="FFFFFFFF"/>
      <name val="Arial"/>
      <family val="2"/>
    </font>
    <font>
      <i/>
      <sz val="11"/>
      <color rgb="FF40404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A6A6A6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A6A6A6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FBFBF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FBFBF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BFBFBF"/>
      </right>
      <top style="thin">
        <color theme="0" tint="-0.34998626667073579"/>
      </top>
      <bottom style="thin">
        <color rgb="FFA6A6A6"/>
      </bottom>
      <diagonal/>
    </border>
    <border>
      <left style="thin">
        <color rgb="FFBFBFBF"/>
      </left>
      <right style="thin">
        <color rgb="FFBFBFBF"/>
      </right>
      <top style="thin">
        <color theme="0" tint="-0.34998626667073579"/>
      </top>
      <bottom style="thin">
        <color rgb="FFA6A6A6"/>
      </bottom>
      <diagonal/>
    </border>
    <border>
      <left style="thin">
        <color rgb="FFBFBFBF"/>
      </left>
      <right style="thin">
        <color theme="0" tint="-0.34998626667073579"/>
      </right>
      <top style="thin">
        <color theme="0" tint="-0.34998626667073579"/>
      </top>
      <bottom style="thin">
        <color rgb="FFA6A6A6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165" fontId="2" fillId="4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top"/>
      <protection locked="0"/>
    </xf>
    <xf numFmtId="4" fontId="2" fillId="0" borderId="1" xfId="0" applyNumberFormat="1" applyFont="1" applyBorder="1" applyAlignment="1" applyProtection="1">
      <alignment vertical="top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0" fontId="2" fillId="0" borderId="1" xfId="0" applyFont="1" applyBorder="1" applyAlignment="1" applyProtection="1">
      <alignment vertical="top" wrapText="1"/>
      <protection locked="0"/>
    </xf>
    <xf numFmtId="165" fontId="2" fillId="4" borderId="1" xfId="0" applyNumberFormat="1" applyFont="1" applyFill="1" applyBorder="1" applyAlignment="1" applyProtection="1">
      <alignment vertical="top"/>
      <protection locked="0"/>
    </xf>
    <xf numFmtId="165" fontId="5" fillId="3" borderId="2" xfId="0" applyNumberFormat="1" applyFont="1" applyFill="1" applyBorder="1" applyAlignment="1" applyProtection="1">
      <alignment vertical="top"/>
      <protection locked="0"/>
    </xf>
    <xf numFmtId="4" fontId="2" fillId="6" borderId="1" xfId="0" applyNumberFormat="1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164" fontId="2" fillId="0" borderId="5" xfId="0" applyNumberFormat="1" applyFont="1" applyBorder="1" applyAlignment="1">
      <alignment vertical="top"/>
    </xf>
    <xf numFmtId="164" fontId="6" fillId="2" borderId="2" xfId="0" applyNumberFormat="1" applyFont="1" applyFill="1" applyBorder="1" applyAlignment="1">
      <alignment vertical="top"/>
    </xf>
    <xf numFmtId="4" fontId="8" fillId="0" borderId="1" xfId="0" applyNumberFormat="1" applyFont="1" applyBorder="1" applyAlignment="1">
      <alignment vertical="center"/>
    </xf>
    <xf numFmtId="165" fontId="2" fillId="4" borderId="6" xfId="0" applyNumberFormat="1" applyFont="1" applyFill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top"/>
      <protection locked="0"/>
    </xf>
    <xf numFmtId="0" fontId="2" fillId="0" borderId="11" xfId="0" applyFont="1" applyBorder="1" applyAlignment="1" applyProtection="1">
      <alignment vertical="top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4" fontId="2" fillId="4" borderId="11" xfId="0" applyNumberFormat="1" applyFont="1" applyFill="1" applyBorder="1" applyAlignment="1" applyProtection="1">
      <alignment vertical="top"/>
      <protection locked="0"/>
    </xf>
    <xf numFmtId="4" fontId="2" fillId="0" borderId="13" xfId="0" applyNumberFormat="1" applyFont="1" applyBorder="1" applyAlignment="1" applyProtection="1">
      <alignment vertical="top"/>
      <protection locked="0"/>
    </xf>
    <xf numFmtId="165" fontId="2" fillId="4" borderId="11" xfId="0" applyNumberFormat="1" applyFont="1" applyFill="1" applyBorder="1" applyAlignment="1" applyProtection="1">
      <alignment horizontal="center" vertical="center"/>
      <protection locked="0"/>
    </xf>
    <xf numFmtId="4" fontId="2" fillId="0" borderId="15" xfId="0" applyNumberFormat="1" applyFont="1" applyBorder="1" applyAlignment="1" applyProtection="1">
      <alignment vertical="top"/>
      <protection locked="0"/>
    </xf>
    <xf numFmtId="4" fontId="2" fillId="0" borderId="16" xfId="0" applyNumberFormat="1" applyFont="1" applyBorder="1" applyAlignment="1" applyProtection="1">
      <alignment vertical="top"/>
      <protection locked="0"/>
    </xf>
    <xf numFmtId="0" fontId="4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49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9" fillId="0" borderId="11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5" xfId="0" applyFont="1" applyBorder="1" applyAlignment="1">
      <alignment vertical="center" wrapText="1"/>
    </xf>
    <xf numFmtId="4" fontId="2" fillId="0" borderId="15" xfId="0" applyNumberFormat="1" applyFont="1" applyBorder="1" applyAlignment="1">
      <alignment vertical="top"/>
    </xf>
    <xf numFmtId="165" fontId="5" fillId="3" borderId="9" xfId="0" applyNumberFormat="1" applyFont="1" applyFill="1" applyBorder="1" applyAlignment="1">
      <alignment vertical="top"/>
    </xf>
    <xf numFmtId="165" fontId="2" fillId="0" borderId="6" xfId="0" applyNumberFormat="1" applyFont="1" applyBorder="1" applyAlignment="1">
      <alignment vertical="center"/>
    </xf>
    <xf numFmtId="165" fontId="2" fillId="0" borderId="13" xfId="0" applyNumberFormat="1" applyFont="1" applyBorder="1" applyAlignment="1">
      <alignment vertical="center"/>
    </xf>
    <xf numFmtId="0" fontId="0" fillId="0" borderId="0" xfId="0" applyAlignment="1" applyProtection="1">
      <alignment wrapText="1"/>
      <protection locked="0"/>
    </xf>
    <xf numFmtId="164" fontId="6" fillId="2" borderId="2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3" fillId="3" borderId="0" xfId="0" applyFont="1" applyFill="1"/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 applyProtection="1">
      <alignment vertical="top"/>
      <protection locked="0"/>
    </xf>
    <xf numFmtId="0" fontId="5" fillId="3" borderId="2" xfId="0" applyFont="1" applyFill="1" applyBorder="1" applyAlignment="1" applyProtection="1">
      <alignment vertical="top" wrapText="1"/>
      <protection locked="0"/>
    </xf>
    <xf numFmtId="4" fontId="5" fillId="3" borderId="2" xfId="0" applyNumberFormat="1" applyFont="1" applyFill="1" applyBorder="1" applyAlignment="1" applyProtection="1">
      <alignment vertical="top"/>
      <protection locked="0"/>
    </xf>
    <xf numFmtId="4" fontId="5" fillId="4" borderId="2" xfId="0" applyNumberFormat="1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>
      <alignment vertical="top"/>
    </xf>
    <xf numFmtId="4" fontId="4" fillId="2" borderId="2" xfId="0" applyNumberFormat="1" applyFont="1" applyFill="1" applyBorder="1" applyAlignment="1">
      <alignment vertical="top"/>
    </xf>
    <xf numFmtId="0" fontId="7" fillId="5" borderId="0" xfId="0" applyFont="1" applyFill="1" applyAlignment="1">
      <alignment wrapText="1"/>
    </xf>
    <xf numFmtId="0" fontId="2" fillId="4" borderId="1" xfId="0" applyFont="1" applyFill="1" applyBorder="1" applyAlignment="1" applyProtection="1">
      <alignment vertical="top"/>
      <protection locked="0"/>
    </xf>
    <xf numFmtId="0" fontId="2" fillId="0" borderId="1" xfId="0" applyFont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4" fontId="5" fillId="3" borderId="8" xfId="0" applyNumberFormat="1" applyFont="1" applyFill="1" applyBorder="1" applyAlignment="1">
      <alignment vertical="top"/>
    </xf>
    <xf numFmtId="4" fontId="5" fillId="4" borderId="8" xfId="0" applyNumberFormat="1" applyFont="1" applyFill="1" applyBorder="1" applyAlignment="1">
      <alignment vertical="top"/>
    </xf>
    <xf numFmtId="0" fontId="4" fillId="2" borderId="2" xfId="0" applyFont="1" applyFill="1" applyBorder="1" applyAlignment="1" applyProtection="1">
      <alignment vertical="top"/>
      <protection locked="0"/>
    </xf>
    <xf numFmtId="4" fontId="4" fillId="2" borderId="2" xfId="0" applyNumberFormat="1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>
      <alignment vertical="center"/>
    </xf>
  </cellXfs>
  <cellStyles count="1">
    <cellStyle name="Standard" xfId="0" builtinId="0"/>
  </cellStyles>
  <dxfs count="4">
    <dxf>
      <fill>
        <patternFill>
          <bgColor theme="9" tint="0.79998168889431442"/>
        </patternFill>
      </fill>
    </dxf>
    <dxf>
      <fill>
        <patternFill>
          <bgColor rgb="FFFFCCCC"/>
        </patternFill>
      </fill>
    </dxf>
    <dxf>
      <fill>
        <patternFill>
          <bgColor theme="9" tint="0.79998168889431442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66FF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1143000</xdr:colOff>
      <xdr:row>46</xdr:row>
      <xdr:rowOff>38100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E7135DEB-E71F-9F6E-DBF6-8688CDE4C7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1143000</xdr:colOff>
      <xdr:row>46</xdr:row>
      <xdr:rowOff>119063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CC9806C-CA1D-A654-F968-8CEBCEF66E4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1143000</xdr:colOff>
      <xdr:row>46</xdr:row>
      <xdr:rowOff>38100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2CEB73F-AC3C-2893-B3C3-69D9AE95B2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workbookViewId="0">
      <selection activeCell="B7" sqref="B7:F7"/>
    </sheetView>
  </sheetViews>
  <sheetFormatPr baseColWidth="10" defaultColWidth="9" defaultRowHeight="14.25"/>
  <cols>
    <col min="1" max="1" width="5" customWidth="1"/>
    <col min="2" max="6" width="18" customWidth="1"/>
  </cols>
  <sheetData>
    <row r="1" spans="1:6" ht="19.149999999999999" customHeight="1">
      <c r="A1" s="75" t="s">
        <v>0</v>
      </c>
      <c r="B1" s="75" t="s">
        <v>0</v>
      </c>
      <c r="C1" s="75" t="s">
        <v>0</v>
      </c>
      <c r="D1" s="75" t="s">
        <v>0</v>
      </c>
      <c r="E1" s="75" t="s">
        <v>0</v>
      </c>
      <c r="F1" s="75" t="s">
        <v>0</v>
      </c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76" t="s">
        <v>1</v>
      </c>
      <c r="B3" s="76"/>
      <c r="C3" s="76"/>
      <c r="D3" s="76"/>
      <c r="E3" s="76"/>
      <c r="F3" s="76"/>
    </row>
    <row r="4" spans="1:6" ht="15" customHeight="1">
      <c r="A4" s="1"/>
      <c r="B4" s="1"/>
      <c r="C4" s="1"/>
      <c r="D4" s="1"/>
      <c r="E4" s="1"/>
      <c r="F4" s="1"/>
    </row>
    <row r="5" spans="1:6" ht="20.45" customHeight="1">
      <c r="A5" s="2" t="s">
        <v>2</v>
      </c>
      <c r="B5" s="74" t="s">
        <v>3</v>
      </c>
      <c r="C5" s="74"/>
      <c r="D5" s="74"/>
      <c r="E5" s="74"/>
      <c r="F5" s="74"/>
    </row>
    <row r="6" spans="1:6" ht="26.45" customHeight="1">
      <c r="A6" s="2" t="s">
        <v>4</v>
      </c>
      <c r="B6" s="74" t="s">
        <v>5</v>
      </c>
      <c r="C6" s="74"/>
      <c r="D6" s="74"/>
      <c r="E6" s="74"/>
      <c r="F6" s="74"/>
    </row>
    <row r="7" spans="1:6" ht="18" customHeight="1">
      <c r="A7" s="2" t="s">
        <v>6</v>
      </c>
      <c r="B7" s="74" t="s">
        <v>7</v>
      </c>
      <c r="C7" s="74"/>
      <c r="D7" s="74"/>
      <c r="E7" s="74"/>
      <c r="F7" s="74"/>
    </row>
    <row r="8" spans="1:6" ht="26.45" customHeight="1">
      <c r="A8" s="2" t="s">
        <v>8</v>
      </c>
      <c r="B8" s="74" t="s">
        <v>9</v>
      </c>
      <c r="C8" s="74"/>
      <c r="D8" s="74"/>
      <c r="E8" s="74"/>
      <c r="F8" s="74"/>
    </row>
    <row r="9" spans="1:6" ht="26.45" customHeight="1">
      <c r="A9" s="2" t="s">
        <v>10</v>
      </c>
      <c r="B9" s="74" t="s">
        <v>11</v>
      </c>
      <c r="C9" s="74"/>
      <c r="D9" s="74"/>
      <c r="E9" s="74"/>
      <c r="F9" s="74"/>
    </row>
    <row r="10" spans="1:6" ht="15" customHeight="1">
      <c r="A10" s="2" t="s">
        <v>12</v>
      </c>
      <c r="B10" s="74" t="s">
        <v>13</v>
      </c>
      <c r="C10" s="74"/>
      <c r="D10" s="74"/>
      <c r="E10" s="74"/>
      <c r="F10" s="74"/>
    </row>
    <row r="11" spans="1:6" ht="15" customHeight="1">
      <c r="A11" s="1"/>
      <c r="B11" s="1"/>
      <c r="C11" s="1"/>
      <c r="D11" s="1"/>
      <c r="E11" s="1"/>
      <c r="F11" s="1"/>
    </row>
    <row r="12" spans="1:6" ht="15" customHeight="1">
      <c r="A12" s="1"/>
      <c r="B12" s="1"/>
      <c r="C12" s="1"/>
      <c r="D12" s="1"/>
      <c r="E12" s="1"/>
      <c r="F12" s="1"/>
    </row>
    <row r="13" spans="1:6" ht="15" customHeight="1">
      <c r="A13" s="1"/>
      <c r="B13" s="1"/>
      <c r="C13" s="1"/>
      <c r="D13" s="1"/>
      <c r="E13" s="1"/>
      <c r="F13" s="1"/>
    </row>
    <row r="14" spans="1:6" ht="15" customHeight="1">
      <c r="A14" s="1"/>
      <c r="B14" s="1"/>
      <c r="C14" s="1"/>
      <c r="D14" s="1"/>
      <c r="E14" s="1"/>
      <c r="F14" s="1"/>
    </row>
    <row r="15" spans="1:6" ht="15" customHeight="1">
      <c r="A15" s="1"/>
      <c r="B15" s="1"/>
      <c r="C15" s="1"/>
      <c r="D15" s="1"/>
      <c r="E15" s="1"/>
      <c r="F15" s="1"/>
    </row>
    <row r="16" spans="1:6" ht="15" customHeight="1">
      <c r="A16" s="1"/>
      <c r="B16" s="1"/>
      <c r="C16" s="1"/>
      <c r="D16" s="1"/>
      <c r="E16" s="1"/>
      <c r="F16" s="1"/>
    </row>
    <row r="17" spans="1:6" ht="15" customHeight="1">
      <c r="A17" s="1"/>
      <c r="B17" s="1"/>
      <c r="C17" s="1"/>
      <c r="D17" s="1"/>
      <c r="E17" s="1"/>
      <c r="F17" s="1"/>
    </row>
    <row r="18" spans="1:6" ht="15" customHeight="1">
      <c r="A18" s="1"/>
      <c r="B18" s="1"/>
      <c r="C18" s="1"/>
      <c r="D18" s="1"/>
      <c r="E18" s="1"/>
      <c r="F18" s="1"/>
    </row>
    <row r="19" spans="1:6" ht="15" customHeight="1">
      <c r="A19" s="1"/>
      <c r="B19" s="1"/>
      <c r="C19" s="1"/>
      <c r="D19" s="1"/>
      <c r="E19" s="1"/>
      <c r="F19" s="1"/>
    </row>
  </sheetData>
  <mergeCells count="8">
    <mergeCell ref="B8:F8"/>
    <mergeCell ref="B9:F9"/>
    <mergeCell ref="B10:F10"/>
    <mergeCell ref="A1:F1"/>
    <mergeCell ref="A3:F3"/>
    <mergeCell ref="B5:F5"/>
    <mergeCell ref="B6:F6"/>
    <mergeCell ref="B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F7"/>
  <sheetViews>
    <sheetView showGridLines="0" workbookViewId="0">
      <selection activeCell="D23" sqref="D23"/>
    </sheetView>
  </sheetViews>
  <sheetFormatPr baseColWidth="10" defaultColWidth="9" defaultRowHeight="14.25"/>
  <cols>
    <col min="1" max="1" width="10" style="4" customWidth="1"/>
    <col min="2" max="2" width="58" style="4" customWidth="1"/>
    <col min="3" max="3" width="25.75" style="4" bestFit="1" customWidth="1"/>
    <col min="4" max="4" width="21.5" style="4" bestFit="1" customWidth="1"/>
    <col min="5" max="6" width="18" style="4" customWidth="1"/>
    <col min="7" max="16384" width="9" style="4"/>
  </cols>
  <sheetData>
    <row r="1" spans="1:6" ht="19.149999999999999" customHeight="1">
      <c r="A1" s="75" t="s">
        <v>14</v>
      </c>
      <c r="B1" s="75" t="s">
        <v>14</v>
      </c>
      <c r="C1" s="75" t="s">
        <v>14</v>
      </c>
      <c r="D1" s="75" t="s">
        <v>14</v>
      </c>
      <c r="E1" s="75" t="s">
        <v>14</v>
      </c>
      <c r="F1" s="75" t="s">
        <v>14</v>
      </c>
    </row>
    <row r="2" spans="1:6" ht="15" customHeight="1">
      <c r="A2" s="5"/>
      <c r="B2" s="5"/>
      <c r="C2" s="5"/>
      <c r="D2" s="5"/>
      <c r="E2" s="5"/>
      <c r="F2" s="5"/>
    </row>
    <row r="3" spans="1:6" s="7" customFormat="1" ht="33" customHeight="1">
      <c r="A3" s="6" t="s">
        <v>15</v>
      </c>
      <c r="B3" s="11" t="s">
        <v>16</v>
      </c>
      <c r="C3" s="11" t="s">
        <v>17</v>
      </c>
      <c r="D3" s="11" t="s">
        <v>112</v>
      </c>
      <c r="E3" s="12" t="s">
        <v>19</v>
      </c>
      <c r="F3" s="12" t="s">
        <v>20</v>
      </c>
    </row>
    <row r="4" spans="1:6" s="7" customFormat="1" ht="64.900000000000006" customHeight="1">
      <c r="A4" s="13" t="s">
        <v>21</v>
      </c>
      <c r="B4" s="14" t="s">
        <v>22</v>
      </c>
      <c r="C4" s="15" t="s">
        <v>113</v>
      </c>
      <c r="D4" s="16">
        <v>31</v>
      </c>
      <c r="E4" s="8"/>
      <c r="F4" s="17">
        <f>D4*E4</f>
        <v>0</v>
      </c>
    </row>
    <row r="5" spans="1:6" ht="15" customHeight="1">
      <c r="A5" s="9"/>
      <c r="B5" s="9"/>
      <c r="C5" s="9"/>
      <c r="D5" s="9"/>
      <c r="E5" s="9"/>
      <c r="F5" s="10"/>
    </row>
    <row r="6" spans="1:6" s="7" customFormat="1" ht="63.6" customHeight="1">
      <c r="A6" s="77" t="s">
        <v>121</v>
      </c>
      <c r="B6" s="77"/>
      <c r="C6" s="77"/>
      <c r="D6" s="77"/>
      <c r="E6" s="77"/>
      <c r="F6" s="18">
        <f>SUM(F4)</f>
        <v>0</v>
      </c>
    </row>
    <row r="7" spans="1:6" ht="15" customHeight="1">
      <c r="A7" s="5"/>
      <c r="B7" s="5"/>
      <c r="C7" s="5"/>
      <c r="D7" s="5"/>
      <c r="E7" s="5"/>
      <c r="F7" s="5"/>
    </row>
  </sheetData>
  <sheetProtection algorithmName="SHA-512" hashValue="/EYGJaSJbMX05astaEPJFYXk1Vv2KxwzmSy+b8QKOcs5kkI0NyywJivVn5yBpM6XqjQ7XD7OiS8yxUh6C29LiA==" saltValue="Ntw3jdgRIUPoBCjzpJsU3Q==" spinCount="100000" sheet="1" objects="1" scenarios="1"/>
  <mergeCells count="2">
    <mergeCell ref="A1:F1"/>
    <mergeCell ref="A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G37"/>
  <sheetViews>
    <sheetView showGridLines="0" zoomScaleNormal="100" workbookViewId="0">
      <selection activeCell="C21" sqref="C21"/>
    </sheetView>
  </sheetViews>
  <sheetFormatPr baseColWidth="10" defaultColWidth="9" defaultRowHeight="14.25"/>
  <cols>
    <col min="1" max="1" width="10" style="4" customWidth="1"/>
    <col min="2" max="2" width="18.375" style="4" bestFit="1" customWidth="1"/>
    <col min="3" max="3" width="56" style="4" customWidth="1"/>
    <col min="4" max="4" width="10" style="4" customWidth="1"/>
    <col min="5" max="7" width="18" style="4" customWidth="1"/>
    <col min="8" max="16384" width="9" style="4"/>
  </cols>
  <sheetData>
    <row r="1" spans="1:7" ht="19.149999999999999" customHeight="1">
      <c r="A1" s="75" t="s">
        <v>24</v>
      </c>
      <c r="B1" s="75" t="s">
        <v>24</v>
      </c>
      <c r="C1" s="75" t="s">
        <v>24</v>
      </c>
      <c r="D1" s="75" t="s">
        <v>24</v>
      </c>
      <c r="E1" s="75" t="s">
        <v>24</v>
      </c>
      <c r="F1" s="75" t="s">
        <v>24</v>
      </c>
      <c r="G1" s="75" t="s">
        <v>24</v>
      </c>
    </row>
    <row r="2" spans="1:7" ht="15" customHeight="1">
      <c r="A2" s="1"/>
      <c r="B2" s="1"/>
      <c r="C2" s="1"/>
      <c r="D2" s="1"/>
      <c r="E2" s="1"/>
      <c r="F2" s="1"/>
      <c r="G2" s="1"/>
    </row>
    <row r="3" spans="1:7" ht="31.15" customHeight="1">
      <c r="A3" s="23" t="s">
        <v>15</v>
      </c>
      <c r="B3" s="23" t="s">
        <v>25</v>
      </c>
      <c r="C3" s="23" t="s">
        <v>26</v>
      </c>
      <c r="D3" s="23" t="s">
        <v>27</v>
      </c>
      <c r="E3" s="23" t="s">
        <v>18</v>
      </c>
      <c r="F3" s="12" t="s">
        <v>28</v>
      </c>
      <c r="G3" s="12" t="s">
        <v>20</v>
      </c>
    </row>
    <row r="4" spans="1:7" ht="19.899999999999999" customHeight="1">
      <c r="A4" s="2" t="s">
        <v>29</v>
      </c>
      <c r="B4" s="24" t="s">
        <v>30</v>
      </c>
      <c r="C4" s="3" t="s">
        <v>31</v>
      </c>
      <c r="D4" s="25" t="s">
        <v>32</v>
      </c>
      <c r="E4" s="26">
        <v>0.1</v>
      </c>
      <c r="F4" s="20"/>
      <c r="G4" s="30">
        <f t="shared" ref="G4:G26" si="0">E4*F4</f>
        <v>0</v>
      </c>
    </row>
    <row r="5" spans="1:7" ht="26.45" customHeight="1">
      <c r="A5" s="2" t="s">
        <v>33</v>
      </c>
      <c r="B5" s="24" t="s">
        <v>34</v>
      </c>
      <c r="C5" s="3" t="s">
        <v>35</v>
      </c>
      <c r="D5" s="25" t="s">
        <v>32</v>
      </c>
      <c r="E5" s="26">
        <v>1.752</v>
      </c>
      <c r="F5" s="20"/>
      <c r="G5" s="30">
        <f t="shared" si="0"/>
        <v>0</v>
      </c>
    </row>
    <row r="6" spans="1:7" ht="19.899999999999999" customHeight="1">
      <c r="A6" s="2" t="s">
        <v>36</v>
      </c>
      <c r="B6" s="24" t="s">
        <v>37</v>
      </c>
      <c r="C6" s="3" t="s">
        <v>38</v>
      </c>
      <c r="D6" s="25" t="s">
        <v>32</v>
      </c>
      <c r="E6" s="26">
        <v>0.1</v>
      </c>
      <c r="F6" s="20"/>
      <c r="G6" s="30">
        <f t="shared" si="0"/>
        <v>0</v>
      </c>
    </row>
    <row r="7" spans="1:7" ht="19.899999999999999" customHeight="1">
      <c r="A7" s="2" t="s">
        <v>39</v>
      </c>
      <c r="B7" s="24" t="s">
        <v>37</v>
      </c>
      <c r="C7" s="3" t="s">
        <v>40</v>
      </c>
      <c r="D7" s="25" t="s">
        <v>32</v>
      </c>
      <c r="E7" s="26">
        <v>0.1</v>
      </c>
      <c r="F7" s="20"/>
      <c r="G7" s="30">
        <f t="shared" si="0"/>
        <v>0</v>
      </c>
    </row>
    <row r="8" spans="1:7" ht="19.899999999999999" customHeight="1">
      <c r="A8" s="2" t="s">
        <v>41</v>
      </c>
      <c r="B8" s="24" t="s">
        <v>42</v>
      </c>
      <c r="C8" s="3" t="s">
        <v>43</v>
      </c>
      <c r="D8" s="25" t="s">
        <v>32</v>
      </c>
      <c r="E8" s="26">
        <v>8.9999999999999993E-3</v>
      </c>
      <c r="F8" s="20"/>
      <c r="G8" s="30">
        <f t="shared" si="0"/>
        <v>0</v>
      </c>
    </row>
    <row r="9" spans="1:7" ht="19.899999999999999" customHeight="1">
      <c r="A9" s="2" t="s">
        <v>44</v>
      </c>
      <c r="B9" s="24" t="s">
        <v>45</v>
      </c>
      <c r="C9" s="3" t="s">
        <v>46</v>
      </c>
      <c r="D9" s="25" t="s">
        <v>32</v>
      </c>
      <c r="E9" s="26">
        <v>0.1</v>
      </c>
      <c r="F9" s="20"/>
      <c r="G9" s="30">
        <f t="shared" si="0"/>
        <v>0</v>
      </c>
    </row>
    <row r="10" spans="1:7" ht="26.45" customHeight="1">
      <c r="A10" s="2" t="s">
        <v>47</v>
      </c>
      <c r="B10" s="24" t="s">
        <v>48</v>
      </c>
      <c r="C10" s="3" t="s">
        <v>49</v>
      </c>
      <c r="D10" s="25" t="s">
        <v>32</v>
      </c>
      <c r="E10" s="26">
        <v>0.65700000000000003</v>
      </c>
      <c r="F10" s="20"/>
      <c r="G10" s="30">
        <f t="shared" si="0"/>
        <v>0</v>
      </c>
    </row>
    <row r="11" spans="1:7" ht="26.45" customHeight="1">
      <c r="A11" s="2" t="s">
        <v>50</v>
      </c>
      <c r="B11" s="24" t="s">
        <v>51</v>
      </c>
      <c r="C11" s="3" t="s">
        <v>52</v>
      </c>
      <c r="D11" s="25" t="s">
        <v>32</v>
      </c>
      <c r="E11" s="26">
        <v>1.165</v>
      </c>
      <c r="F11" s="20"/>
      <c r="G11" s="30">
        <f t="shared" si="0"/>
        <v>0</v>
      </c>
    </row>
    <row r="12" spans="1:7" ht="26.45" customHeight="1">
      <c r="A12" s="2" t="s">
        <v>53</v>
      </c>
      <c r="B12" s="24" t="s">
        <v>54</v>
      </c>
      <c r="C12" s="3" t="s">
        <v>55</v>
      </c>
      <c r="D12" s="25" t="s">
        <v>32</v>
      </c>
      <c r="E12" s="26">
        <v>15.093999999999999</v>
      </c>
      <c r="F12" s="20"/>
      <c r="G12" s="30">
        <f t="shared" si="0"/>
        <v>0</v>
      </c>
    </row>
    <row r="13" spans="1:7" ht="26.45" customHeight="1">
      <c r="A13" s="2" t="s">
        <v>56</v>
      </c>
      <c r="B13" s="24" t="s">
        <v>57</v>
      </c>
      <c r="C13" s="3" t="s">
        <v>58</v>
      </c>
      <c r="D13" s="25" t="s">
        <v>32</v>
      </c>
      <c r="E13" s="26">
        <v>27.375</v>
      </c>
      <c r="F13" s="20"/>
      <c r="G13" s="30">
        <f t="shared" si="0"/>
        <v>0</v>
      </c>
    </row>
    <row r="14" spans="1:7" ht="19.899999999999999" customHeight="1">
      <c r="A14" s="2" t="s">
        <v>59</v>
      </c>
      <c r="B14" s="24" t="s">
        <v>60</v>
      </c>
      <c r="C14" s="3" t="s">
        <v>61</v>
      </c>
      <c r="D14" s="25" t="s">
        <v>32</v>
      </c>
      <c r="E14">
        <v>16.09</v>
      </c>
      <c r="F14" s="20"/>
      <c r="G14" s="30">
        <f t="shared" si="0"/>
        <v>0</v>
      </c>
    </row>
    <row r="15" spans="1:7" ht="19.899999999999999" customHeight="1">
      <c r="A15" s="2" t="s">
        <v>62</v>
      </c>
      <c r="B15" s="24" t="s">
        <v>63</v>
      </c>
      <c r="C15" s="3" t="s">
        <v>64</v>
      </c>
      <c r="D15" s="25" t="s">
        <v>32</v>
      </c>
      <c r="E15">
        <v>0.98</v>
      </c>
      <c r="F15" s="20"/>
      <c r="G15" s="30">
        <f t="shared" si="0"/>
        <v>0</v>
      </c>
    </row>
    <row r="16" spans="1:7" ht="19.899999999999999" customHeight="1">
      <c r="A16" s="2" t="s">
        <v>65</v>
      </c>
      <c r="B16" s="24" t="s">
        <v>66</v>
      </c>
      <c r="C16" s="3" t="s">
        <v>67</v>
      </c>
      <c r="D16" s="25" t="s">
        <v>32</v>
      </c>
      <c r="E16">
        <v>0.02</v>
      </c>
      <c r="F16" s="20"/>
      <c r="G16" s="30">
        <f t="shared" si="0"/>
        <v>0</v>
      </c>
    </row>
    <row r="17" spans="1:7" ht="19.899999999999999" customHeight="1">
      <c r="A17" s="2" t="s">
        <v>68</v>
      </c>
      <c r="B17" s="24" t="s">
        <v>69</v>
      </c>
      <c r="C17" s="3" t="s">
        <v>70</v>
      </c>
      <c r="D17" s="25" t="s">
        <v>32</v>
      </c>
      <c r="E17" s="26">
        <v>0.1</v>
      </c>
      <c r="F17" s="20"/>
      <c r="G17" s="30">
        <f t="shared" si="0"/>
        <v>0</v>
      </c>
    </row>
    <row r="18" spans="1:7" ht="19.899999999999999" customHeight="1">
      <c r="A18" s="2" t="s">
        <v>71</v>
      </c>
      <c r="B18" s="24" t="s">
        <v>72</v>
      </c>
      <c r="C18" s="3" t="s">
        <v>73</v>
      </c>
      <c r="D18" s="25" t="s">
        <v>32</v>
      </c>
      <c r="E18" s="26">
        <v>1.121</v>
      </c>
      <c r="F18" s="20"/>
      <c r="G18" s="30">
        <f t="shared" si="0"/>
        <v>0</v>
      </c>
    </row>
    <row r="19" spans="1:7" ht="19.899999999999999" customHeight="1">
      <c r="A19" s="2" t="s">
        <v>74</v>
      </c>
      <c r="B19" s="24" t="s">
        <v>75</v>
      </c>
      <c r="C19" s="3" t="s">
        <v>76</v>
      </c>
      <c r="D19" s="25" t="s">
        <v>32</v>
      </c>
      <c r="E19" s="26">
        <v>0.47</v>
      </c>
      <c r="F19" s="20"/>
      <c r="G19" s="30">
        <f t="shared" si="0"/>
        <v>0</v>
      </c>
    </row>
    <row r="20" spans="1:7" ht="19.899999999999999" customHeight="1">
      <c r="A20" s="2" t="s">
        <v>78</v>
      </c>
      <c r="B20" s="24" t="s">
        <v>79</v>
      </c>
      <c r="C20" s="3" t="s">
        <v>80</v>
      </c>
      <c r="D20" s="25" t="s">
        <v>32</v>
      </c>
      <c r="E20" s="26">
        <v>0.1</v>
      </c>
      <c r="F20" s="20"/>
      <c r="G20" s="30">
        <f t="shared" si="0"/>
        <v>0</v>
      </c>
    </row>
    <row r="21" spans="1:7" ht="40.5" customHeight="1">
      <c r="A21" s="2" t="s">
        <v>81</v>
      </c>
      <c r="B21" s="24" t="s">
        <v>82</v>
      </c>
      <c r="C21" s="3" t="s">
        <v>83</v>
      </c>
      <c r="D21" s="25" t="s">
        <v>32</v>
      </c>
      <c r="E21" s="26">
        <v>1.79</v>
      </c>
      <c r="F21" s="20"/>
      <c r="G21" s="30">
        <f t="shared" si="0"/>
        <v>0</v>
      </c>
    </row>
    <row r="22" spans="1:7" ht="26.45" customHeight="1">
      <c r="A22" s="2" t="s">
        <v>84</v>
      </c>
      <c r="B22" s="24" t="s">
        <v>85</v>
      </c>
      <c r="C22" s="3" t="s">
        <v>86</v>
      </c>
      <c r="D22" s="25" t="s">
        <v>32</v>
      </c>
      <c r="E22" s="26">
        <v>0.68</v>
      </c>
      <c r="F22" s="20"/>
      <c r="G22" s="30">
        <f t="shared" si="0"/>
        <v>0</v>
      </c>
    </row>
    <row r="23" spans="1:7" ht="26.45" customHeight="1">
      <c r="A23" s="2" t="s">
        <v>87</v>
      </c>
      <c r="B23" s="24" t="s">
        <v>88</v>
      </c>
      <c r="C23" s="3" t="s">
        <v>89</v>
      </c>
      <c r="D23" s="25" t="s">
        <v>32</v>
      </c>
      <c r="E23" s="26">
        <v>0.1</v>
      </c>
      <c r="F23" s="20"/>
      <c r="G23" s="30">
        <f t="shared" si="0"/>
        <v>0</v>
      </c>
    </row>
    <row r="24" spans="1:7" ht="26.45" customHeight="1">
      <c r="A24" s="2" t="s">
        <v>90</v>
      </c>
      <c r="B24" s="24" t="s">
        <v>91</v>
      </c>
      <c r="C24" s="3" t="s">
        <v>92</v>
      </c>
      <c r="D24" s="25" t="s">
        <v>32</v>
      </c>
      <c r="E24" s="26">
        <v>0.1</v>
      </c>
      <c r="F24" s="20"/>
      <c r="G24" s="30">
        <f t="shared" si="0"/>
        <v>0</v>
      </c>
    </row>
    <row r="25" spans="1:7" ht="19.899999999999999" customHeight="1">
      <c r="A25" s="2" t="s">
        <v>93</v>
      </c>
      <c r="B25" s="24" t="s">
        <v>94</v>
      </c>
      <c r="C25" s="3" t="s">
        <v>95</v>
      </c>
      <c r="D25" s="25" t="s">
        <v>32</v>
      </c>
      <c r="E25" s="26">
        <v>4.0000000000000001E-3</v>
      </c>
      <c r="F25" s="20"/>
      <c r="G25" s="30">
        <f t="shared" si="0"/>
        <v>0</v>
      </c>
    </row>
    <row r="26" spans="1:7" ht="19.899999999999999" customHeight="1">
      <c r="A26" s="27" t="s">
        <v>103</v>
      </c>
      <c r="B26" s="28" t="s">
        <v>109</v>
      </c>
      <c r="C26" s="29" t="s">
        <v>106</v>
      </c>
      <c r="D26" s="25" t="s">
        <v>32</v>
      </c>
      <c r="E26" s="26">
        <v>0.1</v>
      </c>
      <c r="F26" s="20"/>
      <c r="G26" s="30">
        <f t="shared" si="0"/>
        <v>0</v>
      </c>
    </row>
    <row r="27" spans="1:7" ht="19.899999999999999" customHeight="1">
      <c r="A27" s="27" t="s">
        <v>104</v>
      </c>
      <c r="B27" s="28" t="s">
        <v>110</v>
      </c>
      <c r="C27" s="29" t="s">
        <v>107</v>
      </c>
      <c r="D27" s="25" t="s">
        <v>32</v>
      </c>
      <c r="E27" s="26">
        <v>0.1</v>
      </c>
      <c r="F27" s="20"/>
      <c r="G27" s="30">
        <f>E27*F27</f>
        <v>0</v>
      </c>
    </row>
    <row r="28" spans="1:7" ht="26.45" customHeight="1">
      <c r="A28" s="27" t="s">
        <v>105</v>
      </c>
      <c r="B28" s="28" t="s">
        <v>111</v>
      </c>
      <c r="C28" s="29" t="s">
        <v>108</v>
      </c>
      <c r="D28" s="25" t="s">
        <v>32</v>
      </c>
      <c r="E28" s="26">
        <v>0.1</v>
      </c>
      <c r="F28" s="20"/>
      <c r="G28" s="30">
        <f>E28*F28</f>
        <v>0</v>
      </c>
    </row>
    <row r="29" spans="1:7" ht="19.899999999999999" customHeight="1">
      <c r="A29" s="78" t="s">
        <v>96</v>
      </c>
      <c r="B29" s="78"/>
      <c r="C29" s="79"/>
      <c r="D29" s="78"/>
      <c r="E29" s="80"/>
      <c r="F29" s="81"/>
      <c r="G29" s="21">
        <f>SUM(G4:G28)</f>
        <v>0</v>
      </c>
    </row>
    <row r="30" spans="1:7" ht="19.899999999999999" customHeight="1">
      <c r="A30" s="9"/>
      <c r="B30" s="9"/>
      <c r="C30" s="19"/>
      <c r="D30" s="9"/>
      <c r="E30" s="22"/>
      <c r="F30" s="22"/>
      <c r="G30" s="22"/>
    </row>
    <row r="31" spans="1:7" ht="31.15" customHeight="1">
      <c r="A31" s="2" t="s">
        <v>97</v>
      </c>
      <c r="B31" s="31" t="s">
        <v>77</v>
      </c>
      <c r="C31" s="29" t="s">
        <v>114</v>
      </c>
      <c r="D31" s="25" t="s">
        <v>32</v>
      </c>
      <c r="E31" s="26">
        <v>2.0299999999999998</v>
      </c>
      <c r="F31" s="20"/>
      <c r="G31" s="30">
        <f>E31*F31</f>
        <v>0</v>
      </c>
    </row>
    <row r="32" spans="1:7" ht="120.6" customHeight="1">
      <c r="A32" s="2"/>
      <c r="B32" s="2"/>
      <c r="C32" s="14" t="s">
        <v>122</v>
      </c>
      <c r="D32" s="2"/>
      <c r="E32" s="26"/>
      <c r="F32" s="10"/>
      <c r="G32" s="26"/>
    </row>
    <row r="33" spans="1:7" ht="19.899999999999999" customHeight="1">
      <c r="A33" s="82" t="s">
        <v>116</v>
      </c>
      <c r="B33" s="82"/>
      <c r="C33" s="82"/>
      <c r="D33" s="82"/>
      <c r="E33" s="83"/>
      <c r="F33" s="83"/>
      <c r="G33" s="32">
        <f>G29+G31</f>
        <v>0</v>
      </c>
    </row>
    <row r="34" spans="1:7" ht="15" customHeight="1">
      <c r="A34" s="5"/>
      <c r="B34" s="5"/>
      <c r="C34" s="5"/>
      <c r="D34" s="5"/>
      <c r="E34" s="5"/>
      <c r="F34" s="5"/>
      <c r="G34" s="5"/>
    </row>
    <row r="35" spans="1:7" ht="15" customHeight="1">
      <c r="A35" s="5"/>
      <c r="B35" s="5"/>
      <c r="C35" s="5"/>
      <c r="D35" s="5"/>
      <c r="E35" s="5"/>
      <c r="F35" s="5"/>
      <c r="G35" s="5"/>
    </row>
    <row r="36" spans="1:7" ht="15" customHeight="1">
      <c r="A36" s="5"/>
      <c r="B36" s="5"/>
      <c r="C36" s="5"/>
      <c r="D36" s="5"/>
      <c r="E36" s="5"/>
      <c r="F36" s="5"/>
      <c r="G36" s="5"/>
    </row>
    <row r="37" spans="1:7" ht="15" customHeight="1">
      <c r="A37" s="5"/>
      <c r="B37" s="5"/>
      <c r="C37" s="5"/>
      <c r="D37" s="5"/>
      <c r="E37" s="5"/>
      <c r="F37" s="5"/>
      <c r="G37" s="5"/>
    </row>
  </sheetData>
  <sheetProtection algorithmName="SHA-512" hashValue="q/qnnvbY3NzXZCPenQCbigtDWobr24yaH6ixxCCTEeYpyp3lO/XQqb9u4vMdcmIE77ByIsNckC2wi5UMpBwcdw==" saltValue="Z1ibCOiNd5lYQGZ0sNMeTA==" spinCount="100000" sheet="1" objects="1" scenarios="1"/>
  <mergeCells count="3">
    <mergeCell ref="A1:G1"/>
    <mergeCell ref="A29:F29"/>
    <mergeCell ref="A33:F33"/>
  </mergeCells>
  <conditionalFormatting sqref="G31">
    <cfRule type="cellIs" dxfId="3" priority="1" operator="greaterThan">
      <formula>0</formula>
    </cfRule>
    <cfRule type="cellIs" dxfId="2" priority="2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B24:B25 B11 B13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13"/>
  <sheetViews>
    <sheetView showGridLines="0" tabSelected="1" zoomScaleNormal="100" workbookViewId="0">
      <selection activeCell="F9" sqref="F9"/>
    </sheetView>
  </sheetViews>
  <sheetFormatPr baseColWidth="10" defaultColWidth="9" defaultRowHeight="14.25"/>
  <cols>
    <col min="1" max="1" width="18" style="4" customWidth="1"/>
    <col min="2" max="2" width="29" style="4" customWidth="1"/>
    <col min="3" max="5" width="18" style="4" customWidth="1"/>
    <col min="6" max="6" width="22" style="4" customWidth="1"/>
    <col min="7" max="16384" width="9" style="4"/>
  </cols>
  <sheetData>
    <row r="1" spans="1:6" ht="19.149999999999999" customHeight="1">
      <c r="A1" s="75" t="s">
        <v>98</v>
      </c>
      <c r="B1" s="75" t="s">
        <v>98</v>
      </c>
      <c r="C1" s="75" t="s">
        <v>98</v>
      </c>
      <c r="D1" s="75" t="s">
        <v>98</v>
      </c>
      <c r="E1" s="75" t="s">
        <v>98</v>
      </c>
      <c r="F1" s="75" t="s">
        <v>98</v>
      </c>
    </row>
    <row r="2" spans="1:6" ht="15" customHeight="1">
      <c r="A2" s="5"/>
      <c r="B2" s="5"/>
      <c r="C2" s="5"/>
      <c r="D2" s="5"/>
      <c r="E2" s="5"/>
      <c r="F2" s="5"/>
    </row>
    <row r="3" spans="1:6" ht="48" customHeight="1">
      <c r="A3" s="14" t="s">
        <v>99</v>
      </c>
      <c r="B3" s="85"/>
      <c r="C3" s="85"/>
      <c r="D3" s="85"/>
      <c r="E3" s="85"/>
      <c r="F3" s="85"/>
    </row>
    <row r="4" spans="1:6" ht="15" customHeight="1">
      <c r="A4" s="5"/>
      <c r="B4" s="5"/>
      <c r="C4" s="5"/>
      <c r="D4" s="5"/>
      <c r="E4" s="5"/>
      <c r="F4" s="5"/>
    </row>
    <row r="5" spans="1:6" ht="19.899999999999999" customHeight="1">
      <c r="A5" s="86" t="s">
        <v>100</v>
      </c>
      <c r="B5" s="86"/>
      <c r="C5" s="86"/>
      <c r="D5" s="86"/>
      <c r="E5" s="86"/>
      <c r="F5" s="33">
        <f>'Los 1_Sammlung_Nord'!F6</f>
        <v>0</v>
      </c>
    </row>
    <row r="6" spans="1:6" ht="19.899999999999999" customHeight="1">
      <c r="A6" s="86" t="s">
        <v>115</v>
      </c>
      <c r="B6" s="86"/>
      <c r="C6" s="86"/>
      <c r="D6" s="86"/>
      <c r="E6" s="86"/>
      <c r="F6" s="33">
        <f>'Los 1_Entsorgung_Nord'!G33</f>
        <v>0</v>
      </c>
    </row>
    <row r="7" spans="1:6" ht="19.899999999999999" customHeight="1">
      <c r="A7" s="34"/>
      <c r="B7" s="35"/>
      <c r="C7" s="35"/>
      <c r="D7" s="35"/>
      <c r="E7" s="35"/>
      <c r="F7" s="36"/>
    </row>
    <row r="8" spans="1:6" ht="19.899999999999999" customHeight="1">
      <c r="A8" s="2"/>
      <c r="B8" s="2"/>
      <c r="C8" s="2"/>
      <c r="D8" s="2"/>
      <c r="E8" s="2"/>
      <c r="F8" s="33"/>
    </row>
    <row r="9" spans="1:6" ht="25.9" customHeight="1">
      <c r="A9" s="87" t="s">
        <v>101</v>
      </c>
      <c r="B9" s="87"/>
      <c r="C9" s="87"/>
      <c r="D9" s="87"/>
      <c r="E9" s="87"/>
      <c r="F9" s="37">
        <f>SUM(F5:F6)</f>
        <v>0</v>
      </c>
    </row>
    <row r="10" spans="1:6" ht="15" customHeight="1">
      <c r="A10" s="1"/>
      <c r="B10" s="1"/>
      <c r="C10" s="1"/>
      <c r="D10" s="1"/>
      <c r="E10" s="1"/>
      <c r="F10" s="1"/>
    </row>
    <row r="11" spans="1:6" ht="26.45" customHeight="1">
      <c r="A11" s="84" t="s">
        <v>102</v>
      </c>
      <c r="B11" s="84"/>
      <c r="C11" s="84"/>
      <c r="D11" s="84"/>
      <c r="E11" s="84"/>
      <c r="F11" s="84"/>
    </row>
    <row r="12" spans="1:6" ht="15" customHeight="1">
      <c r="A12" s="5"/>
      <c r="B12" s="5"/>
      <c r="C12" s="5"/>
      <c r="D12" s="5"/>
      <c r="E12" s="5"/>
      <c r="F12" s="5"/>
    </row>
    <row r="13" spans="1:6" ht="15" customHeight="1">
      <c r="A13" s="5"/>
      <c r="B13" s="5"/>
      <c r="C13" s="5"/>
      <c r="D13" s="5"/>
      <c r="E13" s="5"/>
      <c r="F13" s="5"/>
    </row>
  </sheetData>
  <sheetProtection algorithmName="SHA-512" hashValue="iQlQF5YKgfx6aLrljzMkI4yfpncafppTLRVfsws1+AataiW9PHffIjLVwPBz0rpTrUk0sJMN6M9UaTIfT4djvg==" saltValue="Tn8xhqamPjooEmTklE2VRg==" spinCount="100000" sheet="1" objects="1" scenarios="1"/>
  <mergeCells count="6">
    <mergeCell ref="A11:F11"/>
    <mergeCell ref="A1:F1"/>
    <mergeCell ref="B3:F3"/>
    <mergeCell ref="A5:E5"/>
    <mergeCell ref="A6:E6"/>
    <mergeCell ref="A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514B-CD96-47D4-BD07-98795A9B8890}">
  <sheetPr>
    <tabColor theme="5" tint="0.79998168889431442"/>
  </sheetPr>
  <dimension ref="A1:F7"/>
  <sheetViews>
    <sheetView showGridLines="0" workbookViewId="0">
      <selection activeCell="F6" sqref="F6"/>
    </sheetView>
  </sheetViews>
  <sheetFormatPr baseColWidth="10" defaultColWidth="9" defaultRowHeight="14.25"/>
  <cols>
    <col min="1" max="1" width="10" style="4" customWidth="1"/>
    <col min="2" max="2" width="58" style="4" customWidth="1"/>
    <col min="3" max="3" width="25.75" style="4" bestFit="1" customWidth="1"/>
    <col min="4" max="4" width="21.5" style="4" bestFit="1" customWidth="1"/>
    <col min="5" max="6" width="18" style="4" customWidth="1"/>
    <col min="7" max="16384" width="9" style="4"/>
  </cols>
  <sheetData>
    <row r="1" spans="1:6" ht="28.9" customHeight="1">
      <c r="A1" s="75" t="s">
        <v>14</v>
      </c>
      <c r="B1" s="75" t="s">
        <v>14</v>
      </c>
      <c r="C1" s="75" t="s">
        <v>14</v>
      </c>
      <c r="D1" s="75" t="s">
        <v>14</v>
      </c>
      <c r="E1" s="75" t="s">
        <v>14</v>
      </c>
      <c r="F1" s="75" t="s">
        <v>14</v>
      </c>
    </row>
    <row r="2" spans="1:6" ht="15" customHeight="1">
      <c r="A2" s="1"/>
      <c r="B2" s="1"/>
      <c r="C2" s="1"/>
      <c r="D2" s="1"/>
      <c r="E2" s="1"/>
      <c r="F2" s="1"/>
    </row>
    <row r="3" spans="1:6" s="7" customFormat="1" ht="36" customHeight="1">
      <c r="A3" s="6" t="s">
        <v>15</v>
      </c>
      <c r="B3" s="6" t="s">
        <v>16</v>
      </c>
      <c r="C3" s="11" t="s">
        <v>17</v>
      </c>
      <c r="D3" s="11" t="s">
        <v>112</v>
      </c>
      <c r="E3" s="12" t="s">
        <v>19</v>
      </c>
      <c r="F3" s="12" t="s">
        <v>20</v>
      </c>
    </row>
    <row r="4" spans="1:6" s="7" customFormat="1" ht="64.150000000000006" customHeight="1">
      <c r="A4" s="13" t="s">
        <v>21</v>
      </c>
      <c r="B4" s="14" t="s">
        <v>22</v>
      </c>
      <c r="C4" s="15" t="s">
        <v>113</v>
      </c>
      <c r="D4" s="38">
        <v>49</v>
      </c>
      <c r="E4" s="8"/>
      <c r="F4" s="17">
        <f>D4*E4</f>
        <v>0</v>
      </c>
    </row>
    <row r="5" spans="1:6" ht="23.45" customHeight="1">
      <c r="A5" s="9"/>
      <c r="B5" s="9"/>
      <c r="C5" s="9"/>
      <c r="D5" s="9"/>
      <c r="E5" s="9"/>
      <c r="F5" s="10"/>
    </row>
    <row r="6" spans="1:6" s="7" customFormat="1" ht="30" customHeight="1">
      <c r="A6" s="77" t="s">
        <v>23</v>
      </c>
      <c r="B6" s="77"/>
      <c r="C6" s="77"/>
      <c r="D6" s="77"/>
      <c r="E6" s="77"/>
      <c r="F6" s="18">
        <f>SUM(F4)</f>
        <v>0</v>
      </c>
    </row>
    <row r="7" spans="1:6" ht="15" customHeight="1">
      <c r="A7" s="5"/>
      <c r="B7" s="5"/>
      <c r="C7" s="5"/>
      <c r="D7" s="5"/>
      <c r="E7" s="5"/>
      <c r="F7" s="5"/>
    </row>
  </sheetData>
  <sheetProtection algorithmName="SHA-512" hashValue="FAZfNrqnDtmZjWvLfBVrVwKda+nfTfvGTroR5S4pTo3M1ft4vW7Y/5E+wNBbKKy9oIM7Wn36yKcYloimrp9/Fg==" saltValue="Dvv33R0r7/vhDAy+a7CB/A==" spinCount="100000" sheet="1" objects="1" scenarios="1"/>
  <mergeCells count="2">
    <mergeCell ref="A1:F1"/>
    <mergeCell ref="A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3DBA-E4A0-4720-9021-CC3290D2C9FE}">
  <sheetPr>
    <tabColor theme="5" tint="0.79998168889431442"/>
  </sheetPr>
  <dimension ref="A1:G37"/>
  <sheetViews>
    <sheetView showGridLines="0" topLeftCell="A19" zoomScaleNormal="100" workbookViewId="0">
      <selection activeCell="G33" sqref="G33"/>
    </sheetView>
  </sheetViews>
  <sheetFormatPr baseColWidth="10" defaultColWidth="9" defaultRowHeight="14.25"/>
  <cols>
    <col min="1" max="1" width="10" style="4" customWidth="1"/>
    <col min="2" max="2" width="18.375" style="4" bestFit="1" customWidth="1"/>
    <col min="3" max="3" width="56" style="4" customWidth="1"/>
    <col min="4" max="4" width="10" style="4" customWidth="1"/>
    <col min="5" max="7" width="18" style="4" customWidth="1"/>
    <col min="8" max="16384" width="9" style="4"/>
  </cols>
  <sheetData>
    <row r="1" spans="1:7" ht="19.149999999999999" customHeight="1">
      <c r="A1" s="75" t="s">
        <v>24</v>
      </c>
      <c r="B1" s="75" t="s">
        <v>24</v>
      </c>
      <c r="C1" s="75" t="s">
        <v>24</v>
      </c>
      <c r="D1" s="75" t="s">
        <v>24</v>
      </c>
      <c r="E1" s="75" t="s">
        <v>24</v>
      </c>
      <c r="F1" s="75" t="s">
        <v>24</v>
      </c>
      <c r="G1" s="75" t="s">
        <v>24</v>
      </c>
    </row>
    <row r="2" spans="1:7" ht="15" customHeight="1">
      <c r="A2" s="1"/>
      <c r="B2" s="1"/>
      <c r="C2" s="1"/>
      <c r="D2" s="1"/>
      <c r="E2" s="1"/>
      <c r="F2" s="1"/>
      <c r="G2" s="1"/>
    </row>
    <row r="3" spans="1:7" s="7" customFormat="1" ht="26.45" customHeight="1">
      <c r="A3" s="49" t="s">
        <v>15</v>
      </c>
      <c r="B3" s="49" t="s">
        <v>25</v>
      </c>
      <c r="C3" s="49" t="s">
        <v>26</v>
      </c>
      <c r="D3" s="49" t="s">
        <v>27</v>
      </c>
      <c r="E3" s="49" t="s">
        <v>18</v>
      </c>
      <c r="F3" s="49" t="s">
        <v>28</v>
      </c>
      <c r="G3" s="49" t="s">
        <v>20</v>
      </c>
    </row>
    <row r="4" spans="1:7" s="7" customFormat="1" ht="19.899999999999999" customHeight="1">
      <c r="A4" s="50" t="s">
        <v>29</v>
      </c>
      <c r="B4" s="51" t="s">
        <v>30</v>
      </c>
      <c r="C4" s="52" t="s">
        <v>31</v>
      </c>
      <c r="D4" s="53" t="s">
        <v>32</v>
      </c>
      <c r="E4" s="54">
        <v>0.1</v>
      </c>
      <c r="F4" s="39"/>
      <c r="G4" s="70">
        <f t="shared" ref="G4:G25" si="0">E4*F4</f>
        <v>0</v>
      </c>
    </row>
    <row r="5" spans="1:7" s="7" customFormat="1" ht="26.45" customHeight="1">
      <c r="A5" s="50" t="s">
        <v>33</v>
      </c>
      <c r="B5" s="51" t="s">
        <v>34</v>
      </c>
      <c r="C5" s="52" t="s">
        <v>35</v>
      </c>
      <c r="D5" s="53" t="s">
        <v>32</v>
      </c>
      <c r="E5" s="55">
        <v>4.53</v>
      </c>
      <c r="F5" s="39"/>
      <c r="G5" s="70">
        <f t="shared" si="0"/>
        <v>0</v>
      </c>
    </row>
    <row r="6" spans="1:7" s="7" customFormat="1" ht="19.899999999999999" customHeight="1">
      <c r="A6" s="50" t="s">
        <v>36</v>
      </c>
      <c r="B6" s="51" t="s">
        <v>37</v>
      </c>
      <c r="C6" s="52" t="s">
        <v>38</v>
      </c>
      <c r="D6" s="53" t="s">
        <v>32</v>
      </c>
      <c r="E6" s="55"/>
      <c r="F6" s="39"/>
      <c r="G6" s="70">
        <f t="shared" si="0"/>
        <v>0</v>
      </c>
    </row>
    <row r="7" spans="1:7" s="7" customFormat="1" ht="19.899999999999999" customHeight="1">
      <c r="A7" s="50" t="s">
        <v>39</v>
      </c>
      <c r="B7" s="51" t="s">
        <v>37</v>
      </c>
      <c r="C7" s="52" t="s">
        <v>40</v>
      </c>
      <c r="D7" s="53" t="s">
        <v>32</v>
      </c>
      <c r="E7" s="55">
        <v>0.03</v>
      </c>
      <c r="F7" s="39"/>
      <c r="G7" s="70">
        <f t="shared" si="0"/>
        <v>0</v>
      </c>
    </row>
    <row r="8" spans="1:7" s="7" customFormat="1" ht="19.899999999999999" customHeight="1">
      <c r="A8" s="50" t="s">
        <v>41</v>
      </c>
      <c r="B8" s="51" t="s">
        <v>42</v>
      </c>
      <c r="C8" s="52" t="s">
        <v>43</v>
      </c>
      <c r="D8" s="53" t="s">
        <v>32</v>
      </c>
      <c r="E8" s="55">
        <v>2.02</v>
      </c>
      <c r="F8" s="39"/>
      <c r="G8" s="70">
        <f t="shared" si="0"/>
        <v>0</v>
      </c>
    </row>
    <row r="9" spans="1:7" s="7" customFormat="1" ht="19.899999999999999" customHeight="1">
      <c r="A9" s="50" t="s">
        <v>44</v>
      </c>
      <c r="B9" s="51" t="s">
        <v>45</v>
      </c>
      <c r="C9" s="52" t="s">
        <v>46</v>
      </c>
      <c r="D9" s="53" t="s">
        <v>32</v>
      </c>
      <c r="E9" s="54">
        <v>0.1</v>
      </c>
      <c r="F9" s="39"/>
      <c r="G9" s="70">
        <f t="shared" si="0"/>
        <v>0</v>
      </c>
    </row>
    <row r="10" spans="1:7" s="7" customFormat="1" ht="26.45" customHeight="1">
      <c r="A10" s="50" t="s">
        <v>47</v>
      </c>
      <c r="B10" s="51" t="s">
        <v>48</v>
      </c>
      <c r="C10" s="52" t="s">
        <v>49</v>
      </c>
      <c r="D10" s="53" t="s">
        <v>32</v>
      </c>
      <c r="E10" s="56">
        <v>1.2609999999999999</v>
      </c>
      <c r="F10" s="39"/>
      <c r="G10" s="70">
        <f t="shared" si="0"/>
        <v>0</v>
      </c>
    </row>
    <row r="11" spans="1:7" s="7" customFormat="1" ht="51.6" customHeight="1">
      <c r="A11" s="50" t="s">
        <v>50</v>
      </c>
      <c r="B11" s="51" t="s">
        <v>51</v>
      </c>
      <c r="C11" s="52" t="s">
        <v>52</v>
      </c>
      <c r="D11" s="53" t="s">
        <v>32</v>
      </c>
      <c r="E11" s="55">
        <v>2.8</v>
      </c>
      <c r="F11" s="39"/>
      <c r="G11" s="70">
        <f t="shared" si="0"/>
        <v>0</v>
      </c>
    </row>
    <row r="12" spans="1:7" s="7" customFormat="1" ht="26.45" customHeight="1">
      <c r="A12" s="50" t="s">
        <v>53</v>
      </c>
      <c r="B12" s="51" t="s">
        <v>54</v>
      </c>
      <c r="C12" s="52" t="s">
        <v>55</v>
      </c>
      <c r="D12" s="53" t="s">
        <v>32</v>
      </c>
      <c r="E12" s="55">
        <v>31.59</v>
      </c>
      <c r="F12" s="39"/>
      <c r="G12" s="70">
        <f t="shared" si="0"/>
        <v>0</v>
      </c>
    </row>
    <row r="13" spans="1:7" s="7" customFormat="1" ht="26.45" customHeight="1">
      <c r="A13" s="50" t="s">
        <v>56</v>
      </c>
      <c r="B13" s="51" t="s">
        <v>57</v>
      </c>
      <c r="C13" s="52" t="s">
        <v>58</v>
      </c>
      <c r="D13" s="53" t="s">
        <v>32</v>
      </c>
      <c r="E13" s="55">
        <v>37.29</v>
      </c>
      <c r="F13" s="39"/>
      <c r="G13" s="70">
        <f t="shared" si="0"/>
        <v>0</v>
      </c>
    </row>
    <row r="14" spans="1:7" s="7" customFormat="1" ht="19.899999999999999" customHeight="1">
      <c r="A14" s="50" t="s">
        <v>59</v>
      </c>
      <c r="B14" s="51" t="s">
        <v>60</v>
      </c>
      <c r="C14" s="52" t="s">
        <v>61</v>
      </c>
      <c r="D14" s="53" t="s">
        <v>32</v>
      </c>
      <c r="E14" s="55">
        <v>23.41</v>
      </c>
      <c r="F14" s="39"/>
      <c r="G14" s="70">
        <f t="shared" si="0"/>
        <v>0</v>
      </c>
    </row>
    <row r="15" spans="1:7" s="7" customFormat="1" ht="19.899999999999999" customHeight="1">
      <c r="A15" s="50" t="s">
        <v>62</v>
      </c>
      <c r="B15" s="51" t="s">
        <v>63</v>
      </c>
      <c r="C15" s="52" t="s">
        <v>64</v>
      </c>
      <c r="D15" s="53" t="s">
        <v>32</v>
      </c>
      <c r="E15" s="55">
        <v>1.36</v>
      </c>
      <c r="F15" s="39"/>
      <c r="G15" s="70">
        <f t="shared" si="0"/>
        <v>0</v>
      </c>
    </row>
    <row r="16" spans="1:7" s="7" customFormat="1" ht="19.899999999999999" customHeight="1">
      <c r="A16" s="50" t="s">
        <v>65</v>
      </c>
      <c r="B16" s="51" t="s">
        <v>66</v>
      </c>
      <c r="C16" s="52" t="s">
        <v>67</v>
      </c>
      <c r="D16" s="53" t="s">
        <v>32</v>
      </c>
      <c r="E16" s="55">
        <v>0.33</v>
      </c>
      <c r="F16" s="39"/>
      <c r="G16" s="70">
        <f t="shared" si="0"/>
        <v>0</v>
      </c>
    </row>
    <row r="17" spans="1:7" s="7" customFormat="1" ht="19.899999999999999" customHeight="1">
      <c r="A17" s="50" t="s">
        <v>68</v>
      </c>
      <c r="B17" s="51" t="s">
        <v>69</v>
      </c>
      <c r="C17" s="52" t="s">
        <v>70</v>
      </c>
      <c r="D17" s="53" t="s">
        <v>32</v>
      </c>
      <c r="E17" s="55">
        <v>7.0000000000000007E-2</v>
      </c>
      <c r="F17" s="39"/>
      <c r="G17" s="70">
        <f t="shared" si="0"/>
        <v>0</v>
      </c>
    </row>
    <row r="18" spans="1:7" s="7" customFormat="1" ht="19.899999999999999" customHeight="1">
      <c r="A18" s="50" t="s">
        <v>71</v>
      </c>
      <c r="B18" s="51" t="s">
        <v>72</v>
      </c>
      <c r="C18" s="52" t="s">
        <v>73</v>
      </c>
      <c r="D18" s="53" t="s">
        <v>32</v>
      </c>
      <c r="E18" s="55">
        <v>3.31</v>
      </c>
      <c r="F18" s="39"/>
      <c r="G18" s="70">
        <f t="shared" si="0"/>
        <v>0</v>
      </c>
    </row>
    <row r="19" spans="1:7" s="7" customFormat="1" ht="19.899999999999999" customHeight="1">
      <c r="A19" s="50" t="s">
        <v>74</v>
      </c>
      <c r="B19" s="51" t="s">
        <v>75</v>
      </c>
      <c r="C19" s="52" t="s">
        <v>76</v>
      </c>
      <c r="D19" s="53" t="s">
        <v>32</v>
      </c>
      <c r="E19" s="55">
        <v>0.06</v>
      </c>
      <c r="F19" s="39"/>
      <c r="G19" s="70">
        <f t="shared" si="0"/>
        <v>0</v>
      </c>
    </row>
    <row r="20" spans="1:7" s="7" customFormat="1" ht="19.899999999999999" customHeight="1">
      <c r="A20" s="50" t="s">
        <v>78</v>
      </c>
      <c r="B20" s="51" t="s">
        <v>79</v>
      </c>
      <c r="C20" s="52" t="s">
        <v>80</v>
      </c>
      <c r="D20" s="53" t="s">
        <v>32</v>
      </c>
      <c r="E20" s="54">
        <v>0.1</v>
      </c>
      <c r="F20" s="39"/>
      <c r="G20" s="70">
        <f>E20*F20</f>
        <v>0</v>
      </c>
    </row>
    <row r="21" spans="1:7" s="7" customFormat="1" ht="26.45" customHeight="1">
      <c r="A21" s="50" t="s">
        <v>81</v>
      </c>
      <c r="B21" s="51" t="s">
        <v>82</v>
      </c>
      <c r="C21" s="52" t="s">
        <v>83</v>
      </c>
      <c r="D21" s="53" t="s">
        <v>32</v>
      </c>
      <c r="E21" s="55">
        <v>0.03</v>
      </c>
      <c r="F21" s="39"/>
      <c r="G21" s="70">
        <f>E21*F21</f>
        <v>0</v>
      </c>
    </row>
    <row r="22" spans="1:7" s="7" customFormat="1" ht="19.899999999999999" customHeight="1">
      <c r="A22" s="50" t="s">
        <v>84</v>
      </c>
      <c r="B22" s="51" t="s">
        <v>85</v>
      </c>
      <c r="C22" s="52" t="s">
        <v>86</v>
      </c>
      <c r="D22" s="53" t="s">
        <v>32</v>
      </c>
      <c r="E22" s="54">
        <v>0.1</v>
      </c>
      <c r="F22" s="39"/>
      <c r="G22" s="70">
        <f t="shared" si="0"/>
        <v>0</v>
      </c>
    </row>
    <row r="23" spans="1:7" s="7" customFormat="1" ht="26.45" customHeight="1">
      <c r="A23" s="50" t="s">
        <v>87</v>
      </c>
      <c r="B23" s="51" t="s">
        <v>88</v>
      </c>
      <c r="C23" s="52" t="s">
        <v>89</v>
      </c>
      <c r="D23" s="53" t="s">
        <v>32</v>
      </c>
      <c r="E23" s="54">
        <v>0.1</v>
      </c>
      <c r="F23" s="39"/>
      <c r="G23" s="70">
        <f t="shared" si="0"/>
        <v>0</v>
      </c>
    </row>
    <row r="24" spans="1:7" s="7" customFormat="1" ht="26.45" customHeight="1">
      <c r="A24" s="50" t="s">
        <v>90</v>
      </c>
      <c r="B24" s="51" t="s">
        <v>91</v>
      </c>
      <c r="C24" s="52" t="s">
        <v>92</v>
      </c>
      <c r="D24" s="53" t="s">
        <v>32</v>
      </c>
      <c r="E24" s="54">
        <v>0.1</v>
      </c>
      <c r="F24" s="39"/>
      <c r="G24" s="70">
        <f t="shared" si="0"/>
        <v>0</v>
      </c>
    </row>
    <row r="25" spans="1:7" s="7" customFormat="1" ht="15" customHeight="1">
      <c r="A25" s="50" t="s">
        <v>93</v>
      </c>
      <c r="B25" s="51" t="s">
        <v>94</v>
      </c>
      <c r="C25" s="52" t="s">
        <v>95</v>
      </c>
      <c r="D25" s="53" t="s">
        <v>32</v>
      </c>
      <c r="E25" s="55">
        <v>0.04</v>
      </c>
      <c r="F25" s="39"/>
      <c r="G25" s="70">
        <f t="shared" si="0"/>
        <v>0</v>
      </c>
    </row>
    <row r="26" spans="1:7" s="7" customFormat="1">
      <c r="A26" s="57" t="s">
        <v>103</v>
      </c>
      <c r="B26" s="58" t="s">
        <v>109</v>
      </c>
      <c r="C26" s="59" t="s">
        <v>106</v>
      </c>
      <c r="D26" s="53" t="s">
        <v>32</v>
      </c>
      <c r="E26" s="54">
        <v>0.1</v>
      </c>
      <c r="F26" s="39"/>
      <c r="G26" s="70">
        <f t="shared" ref="G26" si="1">E26*F26</f>
        <v>0</v>
      </c>
    </row>
    <row r="27" spans="1:7" s="7" customFormat="1" ht="19.899999999999999" customHeight="1">
      <c r="A27" s="57" t="s">
        <v>104</v>
      </c>
      <c r="B27" s="58" t="s">
        <v>110</v>
      </c>
      <c r="C27" s="59" t="s">
        <v>107</v>
      </c>
      <c r="D27" s="53" t="s">
        <v>32</v>
      </c>
      <c r="E27" s="54">
        <v>0.1</v>
      </c>
      <c r="F27" s="39"/>
      <c r="G27" s="70">
        <f>E27*F27</f>
        <v>0</v>
      </c>
    </row>
    <row r="28" spans="1:7" s="7" customFormat="1" ht="28.5">
      <c r="A28" s="57" t="s">
        <v>105</v>
      </c>
      <c r="B28" s="58" t="s">
        <v>111</v>
      </c>
      <c r="C28" s="59" t="s">
        <v>108</v>
      </c>
      <c r="D28" s="53" t="s">
        <v>32</v>
      </c>
      <c r="E28" s="54">
        <v>0.1</v>
      </c>
      <c r="F28" s="39"/>
      <c r="G28" s="70">
        <f>E28*F28</f>
        <v>0</v>
      </c>
    </row>
    <row r="29" spans="1:7" ht="18" customHeight="1">
      <c r="A29" s="88" t="s">
        <v>96</v>
      </c>
      <c r="B29" s="89"/>
      <c r="C29" s="90"/>
      <c r="D29" s="89"/>
      <c r="E29" s="91"/>
      <c r="F29" s="92"/>
      <c r="G29" s="69">
        <f>SUM(G4:G28)</f>
        <v>0</v>
      </c>
    </row>
    <row r="30" spans="1:7" ht="19.899999999999999" customHeight="1">
      <c r="A30" s="40"/>
      <c r="B30" s="41"/>
      <c r="C30" s="42"/>
      <c r="D30" s="41"/>
      <c r="E30" s="43"/>
      <c r="F30" s="44"/>
      <c r="G30" s="45"/>
    </row>
    <row r="31" spans="1:7" ht="31.15" customHeight="1">
      <c r="A31" s="60" t="s">
        <v>97</v>
      </c>
      <c r="B31" s="61" t="s">
        <v>77</v>
      </c>
      <c r="C31" s="62" t="s">
        <v>114</v>
      </c>
      <c r="D31" s="63" t="s">
        <v>32</v>
      </c>
      <c r="E31" s="64">
        <v>4.63</v>
      </c>
      <c r="F31" s="46"/>
      <c r="G31" s="71">
        <f>E31*F31</f>
        <v>0</v>
      </c>
    </row>
    <row r="32" spans="1:7" ht="128.44999999999999" customHeight="1">
      <c r="A32" s="65"/>
      <c r="B32" s="66"/>
      <c r="C32" s="67" t="s">
        <v>117</v>
      </c>
      <c r="D32" s="66"/>
      <c r="E32" s="68"/>
      <c r="F32" s="47"/>
      <c r="G32" s="48"/>
    </row>
    <row r="33" spans="1:7" ht="19.899999999999999" customHeight="1">
      <c r="A33" s="93" t="s">
        <v>116</v>
      </c>
      <c r="B33" s="93"/>
      <c r="C33" s="93"/>
      <c r="D33" s="93"/>
      <c r="E33" s="94"/>
      <c r="F33" s="94"/>
      <c r="G33" s="32">
        <f>G29+G31</f>
        <v>0</v>
      </c>
    </row>
    <row r="34" spans="1:7" ht="15" customHeight="1">
      <c r="A34" s="5"/>
      <c r="B34" s="5"/>
      <c r="C34" s="5"/>
      <c r="D34" s="5"/>
      <c r="E34" s="5"/>
      <c r="F34" s="5"/>
      <c r="G34" s="5"/>
    </row>
    <row r="35" spans="1:7" ht="15" customHeight="1">
      <c r="A35" s="5"/>
      <c r="B35" s="5"/>
      <c r="C35" s="5"/>
      <c r="D35" s="5"/>
      <c r="E35" s="5"/>
      <c r="F35" s="5"/>
      <c r="G35" s="5"/>
    </row>
    <row r="36" spans="1:7" ht="15" customHeight="1">
      <c r="A36" s="5"/>
      <c r="B36" s="5"/>
      <c r="C36" s="5"/>
      <c r="D36" s="5"/>
      <c r="E36" s="5"/>
      <c r="F36" s="5"/>
      <c r="G36" s="5"/>
    </row>
    <row r="37" spans="1:7" ht="15" customHeight="1">
      <c r="A37" s="5"/>
      <c r="B37" s="5"/>
      <c r="C37" s="5"/>
      <c r="D37" s="5"/>
      <c r="E37" s="5"/>
      <c r="F37" s="5"/>
      <c r="G37" s="5"/>
    </row>
  </sheetData>
  <sheetProtection algorithmName="SHA-512" hashValue="OZK37zEk5avieu8g5kN4Z34DQHRIGWRl054L2TnMLpkq4a1WFe8GAdvVEJyu2hwB5470fYBrfwR/FL/BV6q9Bw==" saltValue="jzZL/hrkaxvWP9Gvb+ANRA==" spinCount="100000" sheet="1" objects="1" scenarios="1"/>
  <mergeCells count="3">
    <mergeCell ref="A1:G1"/>
    <mergeCell ref="A29:F29"/>
    <mergeCell ref="A33:F33"/>
  </mergeCells>
  <conditionalFormatting sqref="G3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B11 B13 B24:B2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F3E75-FC68-4CAF-AF5F-F530DECC52EA}">
  <sheetPr>
    <tabColor theme="5" tint="0.39997558519241921"/>
  </sheetPr>
  <dimension ref="A1:I12"/>
  <sheetViews>
    <sheetView showGridLines="0" zoomScaleNormal="100" workbookViewId="0">
      <selection activeCell="F8" sqref="F8"/>
    </sheetView>
  </sheetViews>
  <sheetFormatPr baseColWidth="10" defaultColWidth="9" defaultRowHeight="14.25"/>
  <cols>
    <col min="1" max="5" width="18" style="4" customWidth="1"/>
    <col min="6" max="6" width="22" style="4" customWidth="1"/>
    <col min="7" max="16384" width="9" style="4"/>
  </cols>
  <sheetData>
    <row r="1" spans="1:9" ht="19.149999999999999" customHeight="1">
      <c r="A1" s="75" t="s">
        <v>119</v>
      </c>
      <c r="B1" s="75" t="s">
        <v>98</v>
      </c>
      <c r="C1" s="75" t="s">
        <v>98</v>
      </c>
      <c r="D1" s="75" t="s">
        <v>98</v>
      </c>
      <c r="E1" s="75" t="s">
        <v>98</v>
      </c>
      <c r="F1" s="75" t="s">
        <v>98</v>
      </c>
    </row>
    <row r="2" spans="1:9" ht="15" customHeight="1">
      <c r="A2" s="5"/>
      <c r="B2" s="5"/>
      <c r="C2" s="5"/>
      <c r="D2" s="5"/>
      <c r="E2" s="5"/>
      <c r="F2" s="5"/>
    </row>
    <row r="3" spans="1:9" s="72" customFormat="1" ht="48" customHeight="1">
      <c r="A3" s="3" t="s">
        <v>99</v>
      </c>
      <c r="B3" s="95"/>
      <c r="C3" s="95"/>
      <c r="D3" s="95"/>
      <c r="E3" s="95"/>
      <c r="F3" s="95"/>
    </row>
    <row r="4" spans="1:9" ht="15" customHeight="1">
      <c r="A4" s="5"/>
      <c r="B4" s="5"/>
      <c r="C4" s="5"/>
      <c r="D4" s="5"/>
      <c r="E4" s="5"/>
      <c r="F4" s="5"/>
    </row>
    <row r="5" spans="1:9" ht="19.899999999999999" customHeight="1">
      <c r="A5" s="86" t="s">
        <v>120</v>
      </c>
      <c r="B5" s="86"/>
      <c r="C5" s="86"/>
      <c r="D5" s="86"/>
      <c r="E5" s="86"/>
      <c r="F5" s="33">
        <f>'Los 2_Sammlung_Süd'!F6</f>
        <v>0</v>
      </c>
    </row>
    <row r="6" spans="1:9" ht="19.899999999999999" customHeight="1">
      <c r="A6" s="86" t="s">
        <v>118</v>
      </c>
      <c r="B6" s="86"/>
      <c r="C6" s="86"/>
      <c r="D6" s="86"/>
      <c r="E6" s="86"/>
      <c r="F6" s="33">
        <f>'Los 2_Entsorgung_Süd'!G33</f>
        <v>0</v>
      </c>
    </row>
    <row r="7" spans="1:9" ht="15" customHeight="1">
      <c r="A7" s="2"/>
      <c r="B7" s="2"/>
      <c r="C7" s="2"/>
      <c r="D7" s="2"/>
      <c r="E7" s="2"/>
      <c r="F7" s="33"/>
    </row>
    <row r="8" spans="1:9" s="7" customFormat="1" ht="36" customHeight="1">
      <c r="A8" s="96" t="s">
        <v>101</v>
      </c>
      <c r="B8" s="96"/>
      <c r="C8" s="96"/>
      <c r="D8" s="96"/>
      <c r="E8" s="96"/>
      <c r="F8" s="73">
        <f>SUM(F5:F6)</f>
        <v>0</v>
      </c>
    </row>
    <row r="9" spans="1:9" ht="15" customHeight="1">
      <c r="A9" s="1"/>
      <c r="B9" s="1"/>
      <c r="C9" s="1"/>
      <c r="D9" s="1"/>
      <c r="E9" s="1"/>
      <c r="F9" s="1"/>
    </row>
    <row r="10" spans="1:9" ht="26.45" customHeight="1">
      <c r="A10" s="84" t="s">
        <v>102</v>
      </c>
      <c r="B10" s="84"/>
      <c r="C10" s="84"/>
      <c r="D10" s="84"/>
      <c r="E10" s="84"/>
      <c r="F10" s="84"/>
    </row>
    <row r="11" spans="1:9" ht="15" customHeight="1">
      <c r="A11" s="5"/>
      <c r="B11" s="5"/>
      <c r="C11" s="5"/>
      <c r="D11" s="5"/>
      <c r="E11" s="5"/>
      <c r="F11" s="5"/>
      <c r="I11"/>
    </row>
    <row r="12" spans="1:9" ht="15" customHeight="1">
      <c r="A12" s="5"/>
      <c r="B12" s="5"/>
      <c r="C12" s="5"/>
      <c r="D12" s="5"/>
      <c r="E12" s="5"/>
      <c r="F12" s="5"/>
    </row>
  </sheetData>
  <sheetProtection algorithmName="SHA-512" hashValue="3phjiD7Zw5QgMRrw7EZh+zfdYSSmaDdxIl2C07k3RRSTSsWXeijGheaeuGVE22lCW3afCdIBnA/S9yIxtxD+Pg==" saltValue="rCEHaEsyduBvrZH/bt6tpg==" spinCount="100000" sheet="1" objects="1" scenarios="1"/>
  <mergeCells count="6">
    <mergeCell ref="A10:F10"/>
    <mergeCell ref="A1:F1"/>
    <mergeCell ref="B3:F3"/>
    <mergeCell ref="A5:E5"/>
    <mergeCell ref="A6:E6"/>
    <mergeCell ref="A8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perties xmlns="http://www.imanage.com/work/xmlschema">
  <documentid>LAW_DE!18954935.1</documentid>
  <senderid>DEU51202</senderid>
  <senderemail>FRANZISKA.KLASS@LUTHER-LAWFIRM.COM</senderemail>
  <lastmodified>2026-10-11T23:02:04.0000000+02:00</lastmodified>
  <database>LAW_DE</database>
</properties>
</file>

<file path=customXml/itemProps1.xml><?xml version="1.0" encoding="utf-8"?>
<ds:datastoreItem xmlns:ds="http://schemas.openxmlformats.org/officeDocument/2006/customXml" ds:itemID="{56D2AA4F-9F6C-4753-AE2D-E2F61A40BD45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Hinweise</vt:lpstr>
      <vt:lpstr>Los 1_Sammlung_Nord</vt:lpstr>
      <vt:lpstr>Los 1_Entsorgung_Nord</vt:lpstr>
      <vt:lpstr>Los 1_Gesamtwertung</vt:lpstr>
      <vt:lpstr>Los 2_Sammlung_Süd</vt:lpstr>
      <vt:lpstr>Los 2_Entsorgung_Süd</vt:lpstr>
      <vt:lpstr>Los 2_Gesamtwertung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Gerdemann, Dörte</dc:creator>
  <cp:lastModifiedBy>Gerdemann, Dörte</cp:lastModifiedBy>
  <dcterms:created xsi:type="dcterms:W3CDTF">2026-09-21T10:46:21Z</dcterms:created>
  <dcterms:modified xsi:type="dcterms:W3CDTF">2026-10-15T07:37:10Z</dcterms:modified>
</cp:coreProperties>
</file>