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schneider\AppData\Roaming\iManage\Work\Recent\3902_2026 - Stadt Lüdenscheid - Beratung Ausschreibung Postdienstleistungen 2026\"/>
    </mc:Choice>
  </mc:AlternateContent>
  <xr:revisionPtr revIDLastSave="0" documentId="8_{BFA04AE1-97FE-419F-B168-9FB5657AEB18}" xr6:coauthVersionLast="47" xr6:coauthVersionMax="47" xr10:uidLastSave="{00000000-0000-0000-0000-000000000000}"/>
  <workbookProtection workbookAlgorithmName="SHA-512" workbookHashValue="XzHzuV4G13Yt+cb+A8ytpbAQ/OuGX4OVz/02er80psBOHxRCrzD2hjDws4Z4ZieZGX54LuimCvmBUFANgWKyDg==" workbookSaltValue="aHypMVsFePCe+XZbO8kP3w==" workbookSpinCount="100000" lockStructure="1"/>
  <bookViews>
    <workbookView xWindow="28680" yWindow="-120" windowWidth="29040" windowHeight="15720" xr2:uid="{A9F4E8CC-26EC-4BC6-BF69-DFB44F36555F}"/>
  </bookViews>
  <sheets>
    <sheet name="Los 1" sheetId="1" r:id="rId1"/>
    <sheet name="Los 2" sheetId="2" r:id="rId2"/>
    <sheet name="Los 3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H61" i="1" s="1"/>
  <c r="H55" i="1"/>
  <c r="I45" i="1"/>
  <c r="I43" i="1"/>
  <c r="I41" i="1"/>
  <c r="I39" i="1"/>
  <c r="I38" i="1"/>
  <c r="H50" i="1" s="1"/>
  <c r="I37" i="1"/>
  <c r="I34" i="1"/>
  <c r="I31" i="1"/>
  <c r="I30" i="1"/>
  <c r="I29" i="1"/>
  <c r="I27" i="1"/>
  <c r="I26" i="1"/>
  <c r="I25" i="1"/>
  <c r="I23" i="1"/>
  <c r="I22" i="1"/>
  <c r="I20" i="1"/>
  <c r="I19" i="1"/>
  <c r="I18" i="1"/>
  <c r="I15" i="1"/>
  <c r="I14" i="1"/>
  <c r="I13" i="1"/>
  <c r="I12" i="1"/>
  <c r="H45" i="1"/>
  <c r="H43" i="1"/>
  <c r="H41" i="1"/>
  <c r="H39" i="1"/>
  <c r="H38" i="1"/>
  <c r="H37" i="1"/>
  <c r="H34" i="1"/>
  <c r="H31" i="1"/>
  <c r="H30" i="1"/>
  <c r="H29" i="1"/>
  <c r="H27" i="1"/>
  <c r="H26" i="1"/>
  <c r="H25" i="1"/>
  <c r="H23" i="1"/>
  <c r="H22" i="1"/>
  <c r="H20" i="1"/>
  <c r="H19" i="1"/>
  <c r="H18" i="1"/>
  <c r="H15" i="1"/>
  <c r="H14" i="1"/>
  <c r="H13" i="1"/>
  <c r="H12" i="1"/>
  <c r="H15" i="5" l="1"/>
  <c r="I11" i="5"/>
  <c r="H11" i="5"/>
  <c r="F13" i="2" l="1" a="1"/>
  <c r="F13" i="2" s="1"/>
  <c r="F11" i="2" a="1"/>
  <c r="F11" i="2" s="1"/>
  <c r="H58" i="1"/>
  <c r="H47" i="1" l="1"/>
  <c r="F16" i="2"/>
  <c r="F20" i="2"/>
  <c r="H6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<sst xmlns="http://schemas.openxmlformats.org/spreadsheetml/2006/main" count="100" uniqueCount="63">
  <si>
    <t>Postart</t>
  </si>
  <si>
    <t>Format</t>
  </si>
  <si>
    <t xml:space="preserve">Voraussichtliches Jahresaufkommen </t>
  </si>
  <si>
    <r>
      <rPr>
        <b/>
        <sz val="11"/>
        <color theme="1"/>
        <rFont val="Arial"/>
        <family val="2"/>
      </rPr>
      <t>Kompaktbrief</t>
    </r>
    <r>
      <rPr>
        <sz val="11"/>
        <color theme="1"/>
        <rFont val="Arial"/>
        <family val="2"/>
      </rPr>
      <t xml:space="preserve"> ( bis 50g )</t>
    </r>
  </si>
  <si>
    <r>
      <rPr>
        <b/>
        <sz val="11"/>
        <color theme="1"/>
        <rFont val="Arial"/>
        <family val="2"/>
      </rPr>
      <t>Großbrief</t>
    </r>
    <r>
      <rPr>
        <sz val="11"/>
        <color theme="1"/>
        <rFont val="Arial"/>
        <family val="2"/>
      </rPr>
      <t xml:space="preserve"> ( bis 500g ) </t>
    </r>
  </si>
  <si>
    <t>bis 23,5 x 12,5 x 0,5 cm</t>
  </si>
  <si>
    <t>bis 23,5 x 12,5 x 1 cm</t>
  </si>
  <si>
    <t>bis 35,3 x 25 x 2 cm</t>
  </si>
  <si>
    <t>Päckchen / Pakete</t>
  </si>
  <si>
    <t xml:space="preserve">Wahlunterlagen </t>
  </si>
  <si>
    <r>
      <rPr>
        <b/>
        <sz val="11"/>
        <color theme="1"/>
        <rFont val="Arial"/>
        <family val="2"/>
      </rPr>
      <t>Maxibrief</t>
    </r>
    <r>
      <rPr>
        <sz val="11"/>
        <color theme="1"/>
        <rFont val="Arial"/>
        <family val="2"/>
      </rPr>
      <t xml:space="preserve"> ( bis 2000g ) </t>
    </r>
  </si>
  <si>
    <t>Einschreiben</t>
  </si>
  <si>
    <r>
      <rPr>
        <b/>
        <sz val="11"/>
        <color theme="1"/>
        <rFont val="Arial"/>
        <family val="2"/>
      </rPr>
      <t>Standard</t>
    </r>
    <r>
      <rPr>
        <sz val="11"/>
        <color theme="1"/>
        <rFont val="Arial"/>
        <family val="2"/>
      </rPr>
      <t xml:space="preserve"> ( Ein.- Einw.)</t>
    </r>
  </si>
  <si>
    <r>
      <rPr>
        <b/>
        <sz val="11"/>
        <color theme="1"/>
        <rFont val="Arial"/>
        <family val="2"/>
      </rPr>
      <t>Standard</t>
    </r>
    <r>
      <rPr>
        <sz val="11"/>
        <color theme="1"/>
        <rFont val="Arial"/>
        <family val="2"/>
      </rPr>
      <t xml:space="preserve"> ( Ein. )</t>
    </r>
  </si>
  <si>
    <r>
      <rPr>
        <b/>
        <sz val="11"/>
        <color theme="1"/>
        <rFont val="Arial"/>
        <family val="2"/>
      </rPr>
      <t>Standard</t>
    </r>
    <r>
      <rPr>
        <sz val="11"/>
        <color theme="1"/>
        <rFont val="Arial"/>
        <family val="2"/>
      </rPr>
      <t xml:space="preserve"> ( Ein. + Rück. ) </t>
    </r>
  </si>
  <si>
    <r>
      <rPr>
        <b/>
        <sz val="11"/>
        <color theme="1"/>
        <rFont val="Arial"/>
        <family val="2"/>
      </rPr>
      <t>Kompakt</t>
    </r>
    <r>
      <rPr>
        <sz val="11"/>
        <color theme="1"/>
        <rFont val="Arial"/>
        <family val="2"/>
      </rPr>
      <t xml:space="preserve"> ( Ein.- Einw.)</t>
    </r>
  </si>
  <si>
    <r>
      <rPr>
        <b/>
        <sz val="11"/>
        <color theme="1"/>
        <rFont val="Arial"/>
        <family val="2"/>
      </rPr>
      <t>Kompakt</t>
    </r>
    <r>
      <rPr>
        <sz val="11"/>
        <color theme="1"/>
        <rFont val="Arial"/>
        <family val="2"/>
      </rPr>
      <t xml:space="preserve"> ( Ein. + Rück. ) </t>
    </r>
  </si>
  <si>
    <r>
      <rPr>
        <b/>
        <sz val="11"/>
        <color theme="1"/>
        <rFont val="Arial"/>
        <family val="2"/>
      </rPr>
      <t>Groß</t>
    </r>
    <r>
      <rPr>
        <sz val="11"/>
        <color theme="1"/>
        <rFont val="Arial"/>
        <family val="2"/>
      </rPr>
      <t xml:space="preserve"> ( Ein.- Einw.)</t>
    </r>
  </si>
  <si>
    <r>
      <rPr>
        <b/>
        <sz val="11"/>
        <color theme="1"/>
        <rFont val="Arial"/>
        <family val="2"/>
      </rPr>
      <t>Groß</t>
    </r>
    <r>
      <rPr>
        <sz val="11"/>
        <color theme="1"/>
        <rFont val="Arial"/>
        <family val="2"/>
      </rPr>
      <t xml:space="preserve"> ( Ein. )</t>
    </r>
  </si>
  <si>
    <r>
      <rPr>
        <b/>
        <sz val="11"/>
        <color theme="1"/>
        <rFont val="Arial"/>
        <family val="2"/>
      </rPr>
      <t>Groß</t>
    </r>
    <r>
      <rPr>
        <sz val="11"/>
        <color theme="1"/>
        <rFont val="Arial"/>
        <family val="2"/>
      </rPr>
      <t xml:space="preserve"> ( Ein. + Rück. ) </t>
    </r>
  </si>
  <si>
    <r>
      <rPr>
        <b/>
        <sz val="11"/>
        <color theme="1"/>
        <rFont val="Arial"/>
        <family val="2"/>
      </rPr>
      <t>Maxi</t>
    </r>
    <r>
      <rPr>
        <sz val="11"/>
        <color theme="1"/>
        <rFont val="Arial"/>
        <family val="2"/>
      </rPr>
      <t xml:space="preserve"> ( Ein.- Einw.)</t>
    </r>
  </si>
  <si>
    <r>
      <rPr>
        <b/>
        <sz val="11"/>
        <color theme="1"/>
        <rFont val="Arial"/>
        <family val="2"/>
      </rPr>
      <t>Maxi</t>
    </r>
    <r>
      <rPr>
        <sz val="11"/>
        <color theme="1"/>
        <rFont val="Arial"/>
        <family val="2"/>
      </rPr>
      <t xml:space="preserve"> ( Ein. )</t>
    </r>
  </si>
  <si>
    <r>
      <rPr>
        <b/>
        <sz val="11"/>
        <color theme="1"/>
        <rFont val="Arial"/>
        <family val="2"/>
      </rPr>
      <t>Maxi</t>
    </r>
    <r>
      <rPr>
        <sz val="11"/>
        <color theme="1"/>
        <rFont val="Arial"/>
        <family val="2"/>
      </rPr>
      <t xml:space="preserve"> ( Ein. + Rück. ) </t>
    </r>
  </si>
  <si>
    <t>National</t>
  </si>
  <si>
    <t>International</t>
  </si>
  <si>
    <t xml:space="preserve">National </t>
  </si>
  <si>
    <t xml:space="preserve">Inernational </t>
  </si>
  <si>
    <r>
      <rPr>
        <b/>
        <sz val="11"/>
        <color theme="1"/>
        <rFont val="Arial"/>
        <family val="2"/>
      </rPr>
      <t>Standardbrief</t>
    </r>
    <r>
      <rPr>
        <sz val="11"/>
        <color theme="1"/>
        <rFont val="Arial"/>
        <family val="2"/>
      </rPr>
      <t xml:space="preserve"> ( bis 20g )</t>
    </r>
  </si>
  <si>
    <t>Wahlen</t>
  </si>
  <si>
    <t>Bieter:</t>
  </si>
  <si>
    <t>Kosten pro Stück (netto / €)</t>
  </si>
  <si>
    <t>Kosten* pro Jahr (netto / €)</t>
  </si>
  <si>
    <t>* gelb markierte Bieter sind vom Bieter auszufüllen</t>
  </si>
  <si>
    <t>%</t>
  </si>
  <si>
    <r>
      <rPr>
        <b/>
        <sz val="11"/>
        <color theme="1"/>
        <rFont val="Arial"/>
        <family val="2"/>
      </rPr>
      <t>Standartdbrief</t>
    </r>
    <r>
      <rPr>
        <sz val="11"/>
        <color theme="1"/>
        <rFont val="Arial"/>
        <family val="2"/>
      </rPr>
      <t xml:space="preserve"> (bis 20g )</t>
    </r>
  </si>
  <si>
    <t xml:space="preserve">* Die Kosten müssen alle in den Vergabeunterlagen genannten Leistungsbestandteile abdecken. </t>
  </si>
  <si>
    <t>= gelb markierte Felder sind vom Bieter auszufüllen</t>
  </si>
  <si>
    <r>
      <rPr>
        <b/>
        <sz val="11"/>
        <color theme="1"/>
        <rFont val="Arial"/>
        <family val="2"/>
      </rPr>
      <t>Warensendung</t>
    </r>
    <r>
      <rPr>
        <sz val="11"/>
        <color theme="1"/>
        <rFont val="Arial"/>
        <family val="2"/>
      </rPr>
      <t xml:space="preserve">  1000g</t>
    </r>
  </si>
  <si>
    <t>35,3 x 25,0 x % 5,0 cm</t>
  </si>
  <si>
    <t>bis 35,3 x 25 x 3 cm</t>
  </si>
  <si>
    <t>38,1 x 30,5 x 3,0 cm</t>
  </si>
  <si>
    <t>Waren</t>
  </si>
  <si>
    <t>Anlage D4 - Preisblatt Los 2 -  Päckchen / Pakete</t>
  </si>
  <si>
    <t>Anlage D4 - Preisblatt Los 3 -  PZA</t>
  </si>
  <si>
    <t>Postdienstleistung für die Stadt Lüdenscheid</t>
  </si>
  <si>
    <t>Anlage D4 - Preisblatt Los 1 - Briefdienstleistungen</t>
  </si>
  <si>
    <t>Voraussichtliches Aufkommen pro Wahl</t>
  </si>
  <si>
    <t>Bruttogesamtpreis (Wertungspreis Los 1)</t>
  </si>
  <si>
    <t xml:space="preserve">Angebotener Umsatzsteuersatz des Bieters </t>
  </si>
  <si>
    <t>Kosten pro Jahr (brutto/€)</t>
  </si>
  <si>
    <t xml:space="preserve">steuerfreie Preisbestandteile
</t>
  </si>
  <si>
    <t xml:space="preserve">
steuerpflichtige Preisbestandteile
</t>
  </si>
  <si>
    <t xml:space="preserve">steuerpflichtige Bestandteile
</t>
  </si>
  <si>
    <t>Umsatzsteuer in %</t>
  </si>
  <si>
    <t xml:space="preserve">PZA </t>
  </si>
  <si>
    <r>
      <rPr>
        <b/>
        <sz val="11"/>
        <color theme="1"/>
        <rFont val="Arial"/>
        <family val="2"/>
      </rPr>
      <t>Großbrief</t>
    </r>
    <r>
      <rPr>
        <sz val="11"/>
        <color theme="1"/>
        <rFont val="Arial"/>
        <family val="2"/>
      </rPr>
      <t xml:space="preserve"> ( bis 100</t>
    </r>
    <r>
      <rPr>
        <sz val="11"/>
        <color rgb="FFFF0000"/>
        <rFont val="Arial"/>
        <family val="2"/>
      </rPr>
      <t>0</t>
    </r>
    <r>
      <rPr>
        <sz val="11"/>
        <color theme="1"/>
        <rFont val="Arial"/>
        <family val="2"/>
      </rPr>
      <t xml:space="preserve">g ) </t>
    </r>
  </si>
  <si>
    <t xml:space="preserve">Umsatzsteuer in %
</t>
  </si>
  <si>
    <t>Gesamtkosten brutto / € pro Jahr (Wertungspreis Los 3)</t>
  </si>
  <si>
    <t xml:space="preserve">Gesamtkosten netto / € pro Jahr </t>
  </si>
  <si>
    <t>Gesamtkosten brutto / € pro Jahr (Wertungspreis Los 2 )</t>
  </si>
  <si>
    <t xml:space="preserve">Gesamtkosten brutto / € pro Jahr </t>
  </si>
  <si>
    <t>Gesamtkosten netto / € pro Wahl</t>
  </si>
  <si>
    <t xml:space="preserve">Gesamtkosten brutto / € pro Wahl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</si>
</sst>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000"/>
  </numFmts>
  <fonts count="1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/>
    <xf numFmtId="0" fontId="0" fillId="2" borderId="1" xfId="0" applyFill="1" applyBorder="1"/>
    <xf numFmtId="0" fontId="0" fillId="0" borderId="0" xfId="0" applyAlignment="1">
      <alignment horizontal="left" vertical="center"/>
    </xf>
    <xf numFmtId="0" fontId="0" fillId="0" borderId="13" xfId="0" applyBorder="1"/>
    <xf numFmtId="0" fontId="0" fillId="0" borderId="12" xfId="0" applyBorder="1"/>
    <xf numFmtId="0" fontId="1" fillId="0" borderId="0" xfId="0" applyFont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8" xfId="0" applyBorder="1"/>
    <xf numFmtId="0" fontId="1" fillId="0" borderId="14" xfId="0" applyFont="1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 vertical="center"/>
    </xf>
    <xf numFmtId="0" fontId="1" fillId="0" borderId="6" xfId="0" applyFont="1" applyBorder="1"/>
    <xf numFmtId="0" fontId="0" fillId="0" borderId="19" xfId="0" applyBorder="1"/>
    <xf numFmtId="0" fontId="1" fillId="0" borderId="12" xfId="0" applyFont="1" applyBorder="1" applyAlignment="1">
      <alignment vertical="center"/>
    </xf>
    <xf numFmtId="0" fontId="0" fillId="0" borderId="4" xfId="0" applyBorder="1"/>
    <xf numFmtId="0" fontId="3" fillId="0" borderId="13" xfId="0" applyFont="1" applyBorder="1" applyAlignment="1">
      <alignment vertical="top"/>
    </xf>
    <xf numFmtId="0" fontId="0" fillId="0" borderId="20" xfId="0" applyBorder="1"/>
    <xf numFmtId="0" fontId="0" fillId="0" borderId="12" xfId="0" applyBorder="1" applyAlignment="1">
      <alignment vertical="center"/>
    </xf>
    <xf numFmtId="0" fontId="0" fillId="0" borderId="10" xfId="0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21" xfId="0" applyFont="1" applyBorder="1"/>
    <xf numFmtId="0" fontId="0" fillId="0" borderId="22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0" fillId="2" borderId="1" xfId="2" applyNumberFormat="1" applyFont="1" applyFill="1" applyBorder="1" applyAlignment="1">
      <alignment vertical="center"/>
    </xf>
    <xf numFmtId="164" fontId="0" fillId="0" borderId="0" xfId="0" applyNumberFormat="1"/>
    <xf numFmtId="164" fontId="0" fillId="0" borderId="0" xfId="2" applyNumberFormat="1" applyFont="1" applyBorder="1"/>
    <xf numFmtId="164" fontId="0" fillId="0" borderId="9" xfId="0" applyNumberFormat="1" applyBorder="1"/>
    <xf numFmtId="164" fontId="0" fillId="0" borderId="0" xfId="2" applyNumberFormat="1" applyFont="1" applyFill="1" applyBorder="1"/>
    <xf numFmtId="164" fontId="0" fillId="0" borderId="8" xfId="2" applyNumberFormat="1" applyFont="1" applyBorder="1"/>
    <xf numFmtId="164" fontId="0" fillId="2" borderId="1" xfId="2" applyNumberFormat="1" applyFon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0" xfId="0" applyNumberFormat="1" applyAlignment="1">
      <alignment horizontal="right"/>
    </xf>
    <xf numFmtId="164" fontId="0" fillId="0" borderId="1" xfId="2" applyNumberFormat="1" applyFont="1" applyBorder="1" applyAlignment="1">
      <alignment horizontal="right" vertical="center"/>
    </xf>
    <xf numFmtId="164" fontId="0" fillId="0" borderId="2" xfId="2" applyNumberFormat="1" applyFont="1" applyBorder="1" applyAlignment="1">
      <alignment horizontal="right"/>
    </xf>
    <xf numFmtId="164" fontId="0" fillId="0" borderId="23" xfId="0" applyNumberFormat="1" applyBorder="1" applyAlignment="1">
      <alignment horizontal="right"/>
    </xf>
    <xf numFmtId="164" fontId="0" fillId="0" borderId="0" xfId="2" applyNumberFormat="1" applyFon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164" fontId="0" fillId="0" borderId="0" xfId="2" applyNumberFormat="1" applyFont="1" applyFill="1" applyBorder="1" applyAlignment="1">
      <alignment horizontal="right"/>
    </xf>
    <xf numFmtId="164" fontId="0" fillId="0" borderId="8" xfId="2" applyNumberFormat="1" applyFont="1" applyBorder="1" applyAlignment="1">
      <alignment horizontal="right"/>
    </xf>
    <xf numFmtId="164" fontId="0" fillId="2" borderId="1" xfId="1" applyNumberFormat="1" applyFont="1" applyFill="1" applyBorder="1" applyAlignment="1">
      <alignment vertical="center"/>
    </xf>
    <xf numFmtId="164" fontId="0" fillId="0" borderId="9" xfId="0" applyNumberFormat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 indent="1"/>
    </xf>
    <xf numFmtId="164" fontId="0" fillId="2" borderId="1" xfId="2" applyNumberFormat="1" applyFont="1" applyFill="1" applyBorder="1"/>
    <xf numFmtId="164" fontId="0" fillId="0" borderId="1" xfId="0" applyNumberFormat="1" applyBorder="1"/>
    <xf numFmtId="164" fontId="0" fillId="0" borderId="0" xfId="2" applyNumberFormat="1" applyFont="1"/>
    <xf numFmtId="164" fontId="0" fillId="2" borderId="6" xfId="2" applyNumberFormat="1" applyFont="1" applyFill="1" applyBorder="1"/>
    <xf numFmtId="164" fontId="0" fillId="0" borderId="5" xfId="0" applyNumberFormat="1" applyBorder="1"/>
    <xf numFmtId="164" fontId="0" fillId="0" borderId="17" xfId="0" applyNumberFormat="1" applyBorder="1" applyAlignment="1">
      <alignment horizontal="center" vertical="center"/>
    </xf>
    <xf numFmtId="164" fontId="0" fillId="0" borderId="17" xfId="2" applyNumberFormat="1" applyFont="1" applyBorder="1"/>
    <xf numFmtId="164" fontId="0" fillId="0" borderId="18" xfId="0" applyNumberFormat="1" applyBorder="1"/>
    <xf numFmtId="164" fontId="1" fillId="0" borderId="1" xfId="0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Border="1"/>
    <xf numFmtId="164" fontId="1" fillId="0" borderId="3" xfId="0" applyNumberFormat="1" applyFont="1" applyBorder="1"/>
    <xf numFmtId="2" fontId="0" fillId="2" borderId="1" xfId="1" applyNumberFormat="1" applyFont="1" applyFill="1" applyBorder="1" applyAlignment="1">
      <alignment vertical="center"/>
    </xf>
    <xf numFmtId="2" fontId="0" fillId="0" borderId="0" xfId="2" applyNumberFormat="1" applyFont="1"/>
    <xf numFmtId="2" fontId="0" fillId="0" borderId="0" xfId="0" applyNumberFormat="1"/>
    <xf numFmtId="2" fontId="0" fillId="2" borderId="1" xfId="1" applyNumberFormat="1" applyFont="1" applyFill="1" applyBorder="1" applyAlignment="1">
      <alignment horizontal="right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164" fontId="1" fillId="0" borderId="7" xfId="2" applyNumberFormat="1" applyFont="1" applyBorder="1" applyAlignment="1">
      <alignment horizontal="center" vertical="center" wrapText="1"/>
    </xf>
    <xf numFmtId="164" fontId="1" fillId="0" borderId="9" xfId="2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128589</xdr:colOff>
      <xdr:row>1</xdr:row>
      <xdr:rowOff>73818</xdr:rowOff>
    </xdr:from>
    <xdr:to>
      <xdr:col>6</xdr:col>
      <xdr:colOff>703899</xdr:colOff>
      <xdr:row>5</xdr:row>
      <xdr:rowOff>3709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57796F1A-029C-D3F0-A16E-DED8A1E41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120" y="252412"/>
          <a:ext cx="2138362" cy="6680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304801</xdr:colOff>
      <xdr:row>1</xdr:row>
      <xdr:rowOff>28575</xdr:rowOff>
    </xdr:from>
    <xdr:to>
      <xdr:col>6</xdr:col>
      <xdr:colOff>0</xdr:colOff>
      <xdr:row>5</xdr:row>
      <xdr:rowOff>41809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8C5646A4-8F4B-44D1-AB5E-66F284FB7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1" y="209550"/>
          <a:ext cx="2133599" cy="6609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323851</xdr:colOff>
      <xdr:row>1</xdr:row>
      <xdr:rowOff>0</xdr:rowOff>
    </xdr:from>
    <xdr:to>
      <xdr:col>7</xdr:col>
      <xdr:colOff>129540</xdr:colOff>
      <xdr:row>5</xdr:row>
      <xdr:rowOff>3709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D5B6983E-DF9E-4D3F-A248-749F71CD4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180975"/>
          <a:ext cx="2133599" cy="651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2619E-70E7-4144-8433-5B7F8230C987}">
  <dimension ref="A3:I76"/>
  <sheetViews>
    <sheetView tabSelected="1" zoomScale="80" zoomScaleNormal="80" workbookViewId="0">
      <selection activeCell="E71" sqref="E71"/>
    </sheetView>
  </sheetViews>
  <sheetFormatPr baseColWidth="10" defaultRowHeight="13.8" x14ac:dyDescent="0.25"/>
  <cols>
    <col min="1" max="1" width="13.3984375" customWidth="1"/>
    <col min="2" max="2" width="22.3984375" customWidth="1"/>
    <col min="3" max="3" width="20.3984375" customWidth="1"/>
    <col min="4" max="5" width="19.59765625" style="15" customWidth="1"/>
    <col min="6" max="7" width="20.19921875" customWidth="1"/>
    <col min="8" max="8" width="14.5" customWidth="1"/>
  </cols>
  <sheetData>
    <row r="3" spans="1:9" x14ac:dyDescent="0.25">
      <c r="B3" s="1" t="s">
        <v>45</v>
      </c>
      <c r="C3" s="1"/>
    </row>
    <row r="4" spans="1:9" x14ac:dyDescent="0.25">
      <c r="B4" s="1" t="s">
        <v>44</v>
      </c>
      <c r="C4" s="1"/>
    </row>
    <row r="7" spans="1:9" x14ac:dyDescent="0.25">
      <c r="B7" s="28" t="s">
        <v>29</v>
      </c>
      <c r="C7" s="29"/>
      <c r="D7" s="48" t="s">
        <v>36</v>
      </c>
      <c r="E7" s="48"/>
    </row>
    <row r="8" spans="1:9" x14ac:dyDescent="0.25">
      <c r="D8" s="16"/>
      <c r="E8" s="16"/>
      <c r="F8" s="1"/>
      <c r="G8" s="1"/>
    </row>
    <row r="9" spans="1:9" ht="6.75" customHeight="1" x14ac:dyDescent="0.25"/>
    <row r="10" spans="1:9" ht="27.6" customHeight="1" x14ac:dyDescent="0.25">
      <c r="A10" s="49"/>
      <c r="B10" s="108" t="s">
        <v>0</v>
      </c>
      <c r="C10" s="108" t="s">
        <v>1</v>
      </c>
      <c r="D10" s="100" t="s">
        <v>2</v>
      </c>
      <c r="E10" s="104" t="s">
        <v>30</v>
      </c>
      <c r="F10" s="105"/>
      <c r="G10" s="100" t="s">
        <v>56</v>
      </c>
      <c r="H10" s="100" t="s">
        <v>31</v>
      </c>
      <c r="I10" s="102" t="s">
        <v>49</v>
      </c>
    </row>
    <row r="11" spans="1:9" ht="54.6" customHeight="1" x14ac:dyDescent="0.25">
      <c r="A11" s="53"/>
      <c r="B11" s="109"/>
      <c r="C11" s="109"/>
      <c r="D11" s="101"/>
      <c r="E11" s="62" t="s">
        <v>50</v>
      </c>
      <c r="F11" s="62" t="s">
        <v>51</v>
      </c>
      <c r="G11" s="112"/>
      <c r="H11" s="101"/>
      <c r="I11" s="103"/>
    </row>
    <row r="12" spans="1:9" ht="24.75" customHeight="1" x14ac:dyDescent="0.25">
      <c r="A12" s="44" t="s">
        <v>23</v>
      </c>
      <c r="B12" s="41" t="s">
        <v>27</v>
      </c>
      <c r="C12" s="7" t="s">
        <v>5</v>
      </c>
      <c r="D12" s="9">
        <v>240000</v>
      </c>
      <c r="E12" s="84">
        <v>0</v>
      </c>
      <c r="F12" s="84">
        <v>0</v>
      </c>
      <c r="G12" s="96">
        <v>0</v>
      </c>
      <c r="H12" s="85">
        <f>D12*(E12+F12)</f>
        <v>0</v>
      </c>
      <c r="I12" s="85">
        <f>D12*(E12+((F12*(1+G12))))</f>
        <v>0</v>
      </c>
    </row>
    <row r="13" spans="1:9" s="1" customFormat="1" ht="22.5" customHeight="1" x14ac:dyDescent="0.25">
      <c r="A13" s="21"/>
      <c r="B13" s="41" t="s">
        <v>3</v>
      </c>
      <c r="C13" s="7" t="s">
        <v>6</v>
      </c>
      <c r="D13" s="9">
        <v>42000</v>
      </c>
      <c r="E13" s="84">
        <v>0</v>
      </c>
      <c r="F13" s="84">
        <v>0</v>
      </c>
      <c r="G13" s="96">
        <v>0</v>
      </c>
      <c r="H13" s="85">
        <f>D13*(E13+F13)</f>
        <v>0</v>
      </c>
      <c r="I13" s="85">
        <f>D13*(E13+((F13*(1+G13))))</f>
        <v>0</v>
      </c>
    </row>
    <row r="14" spans="1:9" ht="19.5" customHeight="1" x14ac:dyDescent="0.25">
      <c r="A14" s="21"/>
      <c r="B14" s="41" t="s">
        <v>55</v>
      </c>
      <c r="C14" s="7" t="s">
        <v>39</v>
      </c>
      <c r="D14" s="9">
        <v>24000</v>
      </c>
      <c r="E14" s="84">
        <v>0</v>
      </c>
      <c r="F14" s="84">
        <v>0</v>
      </c>
      <c r="G14" s="96">
        <v>0</v>
      </c>
      <c r="H14" s="85">
        <f>D14*(E14+F14)</f>
        <v>0</v>
      </c>
      <c r="I14" s="85">
        <f>D14*(E14+((F14*(1+G14))))</f>
        <v>0</v>
      </c>
    </row>
    <row r="15" spans="1:9" ht="19.5" customHeight="1" x14ac:dyDescent="0.25">
      <c r="A15" s="31"/>
      <c r="B15" s="41" t="s">
        <v>10</v>
      </c>
      <c r="C15" s="7" t="s">
        <v>40</v>
      </c>
      <c r="D15" s="10">
        <v>560</v>
      </c>
      <c r="E15" s="84">
        <v>0</v>
      </c>
      <c r="F15" s="84">
        <v>0</v>
      </c>
      <c r="G15" s="96">
        <v>0</v>
      </c>
      <c r="H15" s="85">
        <f>D15*(E15+F15)</f>
        <v>0</v>
      </c>
      <c r="I15" s="85">
        <f>D15*(E15+((F15*(1+G15))))</f>
        <v>0</v>
      </c>
    </row>
    <row r="16" spans="1:9" ht="5.25" customHeight="1" x14ac:dyDescent="0.25">
      <c r="A16" s="52"/>
      <c r="B16" s="51"/>
      <c r="E16" s="81"/>
      <c r="F16" s="86"/>
      <c r="G16" s="97"/>
      <c r="H16" s="64"/>
      <c r="I16" s="64"/>
    </row>
    <row r="17" spans="1:9" ht="19.5" customHeight="1" x14ac:dyDescent="0.25">
      <c r="A17" s="50"/>
      <c r="B17" s="17"/>
      <c r="E17" s="81"/>
      <c r="F17" s="86"/>
      <c r="G17" s="97"/>
      <c r="H17" s="64"/>
      <c r="I17" s="64"/>
    </row>
    <row r="18" spans="1:9" ht="19.5" customHeight="1" x14ac:dyDescent="0.25">
      <c r="A18" s="45" t="s">
        <v>11</v>
      </c>
      <c r="B18" s="43" t="s">
        <v>12</v>
      </c>
      <c r="C18" s="8"/>
      <c r="D18" s="25">
        <v>210</v>
      </c>
      <c r="E18" s="84">
        <v>0</v>
      </c>
      <c r="F18" s="84">
        <v>0</v>
      </c>
      <c r="G18" s="96">
        <v>0</v>
      </c>
      <c r="H18" s="85">
        <f>D18*(E18+F18)</f>
        <v>0</v>
      </c>
      <c r="I18" s="85">
        <f>D18*(E18+((F18*(1+G18))))</f>
        <v>0</v>
      </c>
    </row>
    <row r="19" spans="1:9" ht="19.5" customHeight="1" x14ac:dyDescent="0.25">
      <c r="A19" s="21"/>
      <c r="B19" s="18" t="s">
        <v>13</v>
      </c>
      <c r="C19" s="21"/>
      <c r="D19" s="15">
        <v>10</v>
      </c>
      <c r="E19" s="84">
        <v>0</v>
      </c>
      <c r="F19" s="87">
        <v>0</v>
      </c>
      <c r="G19" s="96">
        <v>0</v>
      </c>
      <c r="H19" s="85">
        <f>D19*(E19+F19)</f>
        <v>0</v>
      </c>
      <c r="I19" s="85">
        <f>D19*(E19+((F19*(1+G19))))</f>
        <v>0</v>
      </c>
    </row>
    <row r="20" spans="1:9" ht="19.5" customHeight="1" x14ac:dyDescent="0.25">
      <c r="A20" s="21"/>
      <c r="B20" s="43" t="s">
        <v>14</v>
      </c>
      <c r="C20" s="8"/>
      <c r="D20" s="25">
        <v>300</v>
      </c>
      <c r="E20" s="84">
        <v>0</v>
      </c>
      <c r="F20" s="84">
        <v>0</v>
      </c>
      <c r="G20" s="96">
        <v>0</v>
      </c>
      <c r="H20" s="85">
        <f>D20*(E20+F20)</f>
        <v>0</v>
      </c>
      <c r="I20" s="85">
        <f>D20*(E20+((F20*(1+G20))))</f>
        <v>0</v>
      </c>
    </row>
    <row r="21" spans="1:9" ht="6" customHeight="1" x14ac:dyDescent="0.25">
      <c r="A21" s="21"/>
      <c r="B21" s="18"/>
      <c r="E21" s="81"/>
      <c r="F21" s="86">
        <v>0</v>
      </c>
      <c r="G21" s="97"/>
      <c r="H21" s="88"/>
      <c r="I21" s="64"/>
    </row>
    <row r="22" spans="1:9" ht="19.5" customHeight="1" x14ac:dyDescent="0.25">
      <c r="A22" s="21"/>
      <c r="B22" s="43" t="s">
        <v>15</v>
      </c>
      <c r="C22" s="8"/>
      <c r="D22" s="25">
        <v>100</v>
      </c>
      <c r="E22" s="84">
        <v>0</v>
      </c>
      <c r="F22" s="84">
        <v>0</v>
      </c>
      <c r="G22" s="96">
        <v>0</v>
      </c>
      <c r="H22" s="85">
        <f>D22*(E22+F22)</f>
        <v>0</v>
      </c>
      <c r="I22" s="85">
        <f>D22*(E22+((F22*(1+G22))))</f>
        <v>0</v>
      </c>
    </row>
    <row r="23" spans="1:9" ht="19.5" customHeight="1" x14ac:dyDescent="0.25">
      <c r="A23" s="21"/>
      <c r="B23" s="43" t="s">
        <v>16</v>
      </c>
      <c r="C23" s="8"/>
      <c r="D23" s="25">
        <v>10</v>
      </c>
      <c r="E23" s="84">
        <v>0</v>
      </c>
      <c r="F23" s="84">
        <v>0</v>
      </c>
      <c r="G23" s="96">
        <v>0</v>
      </c>
      <c r="H23" s="85">
        <f>D23*(E23+F23)</f>
        <v>0</v>
      </c>
      <c r="I23" s="85">
        <f>D23*(E23+((F23*(1+G23))))</f>
        <v>0</v>
      </c>
    </row>
    <row r="24" spans="1:9" ht="5.25" customHeight="1" x14ac:dyDescent="0.25">
      <c r="A24" s="21"/>
      <c r="B24" s="18"/>
      <c r="E24" s="81"/>
      <c r="F24" s="86"/>
      <c r="G24" s="97"/>
      <c r="H24" s="88"/>
      <c r="I24" s="64"/>
    </row>
    <row r="25" spans="1:9" ht="19.5" customHeight="1" x14ac:dyDescent="0.25">
      <c r="A25" s="21"/>
      <c r="B25" s="43" t="s">
        <v>17</v>
      </c>
      <c r="C25" s="8"/>
      <c r="D25" s="25">
        <v>120</v>
      </c>
      <c r="E25" s="84">
        <v>0</v>
      </c>
      <c r="F25" s="84">
        <v>0</v>
      </c>
      <c r="G25" s="96">
        <v>0</v>
      </c>
      <c r="H25" s="85">
        <f>D25*(E25+F25)</f>
        <v>0</v>
      </c>
      <c r="I25" s="85">
        <f>D25*(E25+((F25*(1+G25))))</f>
        <v>0</v>
      </c>
    </row>
    <row r="26" spans="1:9" ht="20.25" customHeight="1" x14ac:dyDescent="0.25">
      <c r="A26" s="21"/>
      <c r="B26" s="18" t="s">
        <v>18</v>
      </c>
      <c r="C26" s="21"/>
      <c r="D26" s="15">
        <v>10</v>
      </c>
      <c r="E26" s="84">
        <v>0</v>
      </c>
      <c r="F26" s="87">
        <v>0</v>
      </c>
      <c r="G26" s="96">
        <v>0</v>
      </c>
      <c r="H26" s="85">
        <f>D26*(E26+F26)</f>
        <v>0</v>
      </c>
      <c r="I26" s="85">
        <f>D26*(E26+((F26*(1+G26))))</f>
        <v>0</v>
      </c>
    </row>
    <row r="27" spans="1:9" ht="19.5" customHeight="1" x14ac:dyDescent="0.25">
      <c r="A27" s="21"/>
      <c r="B27" s="43" t="s">
        <v>19</v>
      </c>
      <c r="C27" s="8"/>
      <c r="D27" s="25">
        <v>10</v>
      </c>
      <c r="E27" s="84">
        <v>0</v>
      </c>
      <c r="F27" s="84">
        <v>0</v>
      </c>
      <c r="G27" s="96">
        <v>0</v>
      </c>
      <c r="H27" s="85">
        <f>D27*(E27+F27)</f>
        <v>0</v>
      </c>
      <c r="I27" s="85">
        <f>D27*(E27+((F27*(1+G27))))</f>
        <v>0</v>
      </c>
    </row>
    <row r="28" spans="1:9" ht="4.5" customHeight="1" x14ac:dyDescent="0.25">
      <c r="A28" s="21"/>
      <c r="B28" s="18"/>
      <c r="E28" s="81"/>
      <c r="F28" s="86"/>
      <c r="G28" s="97"/>
      <c r="H28" s="88"/>
      <c r="I28" s="64"/>
    </row>
    <row r="29" spans="1:9" ht="19.5" customHeight="1" x14ac:dyDescent="0.25">
      <c r="A29" s="21"/>
      <c r="B29" s="43" t="s">
        <v>20</v>
      </c>
      <c r="C29" s="8"/>
      <c r="D29" s="25">
        <v>30</v>
      </c>
      <c r="E29" s="84">
        <v>0</v>
      </c>
      <c r="F29" s="84">
        <v>0</v>
      </c>
      <c r="G29" s="96">
        <v>0</v>
      </c>
      <c r="H29" s="85">
        <f>D29*(E29+F29)</f>
        <v>0</v>
      </c>
      <c r="I29" s="85">
        <f>D29*(E29+((F29*(1+G29))))</f>
        <v>0</v>
      </c>
    </row>
    <row r="30" spans="1:9" ht="19.5" customHeight="1" x14ac:dyDescent="0.25">
      <c r="A30" s="21"/>
      <c r="B30" s="18" t="s">
        <v>21</v>
      </c>
      <c r="C30" s="21"/>
      <c r="D30" s="15">
        <v>10</v>
      </c>
      <c r="E30" s="84">
        <v>0</v>
      </c>
      <c r="F30" s="87">
        <v>0</v>
      </c>
      <c r="G30" s="96">
        <v>0</v>
      </c>
      <c r="H30" s="85">
        <f>D30*(E30+F30)</f>
        <v>0</v>
      </c>
      <c r="I30" s="85">
        <f>D30*(E30+((F30*(1+G30))))</f>
        <v>0</v>
      </c>
    </row>
    <row r="31" spans="1:9" ht="18.75" customHeight="1" x14ac:dyDescent="0.25">
      <c r="A31" s="31"/>
      <c r="B31" s="43" t="s">
        <v>22</v>
      </c>
      <c r="C31" s="8"/>
      <c r="D31" s="25">
        <v>10</v>
      </c>
      <c r="E31" s="84">
        <v>0</v>
      </c>
      <c r="F31" s="84">
        <v>0</v>
      </c>
      <c r="G31" s="96">
        <v>0</v>
      </c>
      <c r="H31" s="85">
        <f>D31*(E31+F31)</f>
        <v>0</v>
      </c>
      <c r="I31" s="85">
        <f>D31*(E31+((F31*(1+G31))))</f>
        <v>0</v>
      </c>
    </row>
    <row r="32" spans="1:9" ht="10.5" customHeight="1" x14ac:dyDescent="0.25">
      <c r="A32" s="56"/>
      <c r="B32" s="55"/>
      <c r="E32" s="81"/>
      <c r="F32" s="64"/>
      <c r="G32" s="98"/>
      <c r="H32" s="64"/>
      <c r="I32" s="64"/>
    </row>
    <row r="33" spans="1:9" ht="10.5" customHeight="1" x14ac:dyDescent="0.25">
      <c r="A33" s="50"/>
      <c r="B33" s="18"/>
      <c r="C33" s="54"/>
      <c r="E33" s="81"/>
      <c r="F33" s="64"/>
      <c r="G33" s="98"/>
      <c r="H33" s="64"/>
      <c r="I33" s="64"/>
    </row>
    <row r="34" spans="1:9" x14ac:dyDescent="0.25">
      <c r="A34" s="57" t="s">
        <v>41</v>
      </c>
      <c r="B34" s="42" t="s">
        <v>37</v>
      </c>
      <c r="C34" s="31" t="s">
        <v>38</v>
      </c>
      <c r="D34" s="10">
        <v>40</v>
      </c>
      <c r="E34" s="84">
        <v>0</v>
      </c>
      <c r="F34" s="84">
        <v>0</v>
      </c>
      <c r="G34" s="96">
        <v>0</v>
      </c>
      <c r="H34" s="85">
        <f>D34*(E34+F34)</f>
        <v>0</v>
      </c>
      <c r="I34" s="85">
        <f>D34*(E34+((F34*(1+G34))))</f>
        <v>0</v>
      </c>
    </row>
    <row r="35" spans="1:9" x14ac:dyDescent="0.25">
      <c r="A35" s="32"/>
      <c r="E35" s="81"/>
      <c r="F35" s="86"/>
      <c r="G35" s="97"/>
      <c r="H35" s="64"/>
      <c r="I35" s="64"/>
    </row>
    <row r="36" spans="1:9" x14ac:dyDescent="0.25">
      <c r="E36" s="81"/>
      <c r="F36" s="86"/>
      <c r="G36" s="97"/>
      <c r="H36" s="64"/>
      <c r="I36" s="64"/>
    </row>
    <row r="37" spans="1:9" ht="19.5" customHeight="1" x14ac:dyDescent="0.25">
      <c r="A37" s="45" t="s">
        <v>24</v>
      </c>
      <c r="B37" s="6" t="s">
        <v>34</v>
      </c>
      <c r="C37" s="7" t="s">
        <v>5</v>
      </c>
      <c r="D37" s="9">
        <v>61000</v>
      </c>
      <c r="E37" s="84">
        <v>0</v>
      </c>
      <c r="F37" s="84">
        <v>0</v>
      </c>
      <c r="G37" s="96">
        <v>0</v>
      </c>
      <c r="H37" s="85">
        <f>D37*(E37+F37)</f>
        <v>0</v>
      </c>
      <c r="I37" s="85">
        <f>D37*(E37+((F37*(1+G37))))</f>
        <v>0</v>
      </c>
    </row>
    <row r="38" spans="1:9" ht="19.5" customHeight="1" x14ac:dyDescent="0.25">
      <c r="A38" s="21"/>
      <c r="B38" s="6" t="s">
        <v>3</v>
      </c>
      <c r="C38" s="7" t="s">
        <v>6</v>
      </c>
      <c r="D38" s="10">
        <v>300</v>
      </c>
      <c r="E38" s="84">
        <v>0</v>
      </c>
      <c r="F38" s="84">
        <v>0</v>
      </c>
      <c r="G38" s="96">
        <v>0</v>
      </c>
      <c r="H38" s="85">
        <f>D38*(E38+F38)</f>
        <v>0</v>
      </c>
      <c r="I38" s="85">
        <f>D38*(E38+((F38*(1+G38))))</f>
        <v>0</v>
      </c>
    </row>
    <row r="39" spans="1:9" ht="19.5" customHeight="1" x14ac:dyDescent="0.25">
      <c r="A39" s="31"/>
      <c r="B39" s="6" t="s">
        <v>4</v>
      </c>
      <c r="C39" s="7" t="s">
        <v>7</v>
      </c>
      <c r="D39" s="10">
        <v>50</v>
      </c>
      <c r="E39" s="84">
        <v>0</v>
      </c>
      <c r="F39" s="84">
        <v>0</v>
      </c>
      <c r="G39" s="96">
        <v>0</v>
      </c>
      <c r="H39" s="85">
        <f>D39*(E39+F39)</f>
        <v>0</v>
      </c>
      <c r="I39" s="85">
        <f>D39*(E39+((F39*(1+G39))))</f>
        <v>0</v>
      </c>
    </row>
    <row r="40" spans="1:9" ht="15.75" customHeight="1" x14ac:dyDescent="0.25">
      <c r="B40" s="14"/>
      <c r="D40" s="23"/>
      <c r="E40" s="81"/>
      <c r="F40" s="86"/>
      <c r="G40" s="97"/>
      <c r="H40" s="64"/>
      <c r="I40" s="64"/>
    </row>
    <row r="41" spans="1:9" ht="19.5" customHeight="1" x14ac:dyDescent="0.25">
      <c r="A41" s="45" t="s">
        <v>11</v>
      </c>
      <c r="B41" s="7" t="s">
        <v>13</v>
      </c>
      <c r="C41" s="8"/>
      <c r="D41" s="10">
        <v>20</v>
      </c>
      <c r="E41" s="84">
        <v>0</v>
      </c>
      <c r="F41" s="84">
        <v>0</v>
      </c>
      <c r="G41" s="96">
        <v>0</v>
      </c>
      <c r="H41" s="85">
        <f>D41*(E41+F41)</f>
        <v>0</v>
      </c>
      <c r="I41" s="85">
        <f>D41*(E41+((F41*(1+G41))))</f>
        <v>0</v>
      </c>
    </row>
    <row r="42" spans="1:9" ht="6" customHeight="1" x14ac:dyDescent="0.25">
      <c r="A42" s="21"/>
      <c r="B42" s="19"/>
      <c r="E42" s="81"/>
      <c r="F42" s="86"/>
      <c r="G42" s="97"/>
      <c r="H42" s="88"/>
      <c r="I42" s="64"/>
    </row>
    <row r="43" spans="1:9" ht="19.5" customHeight="1" x14ac:dyDescent="0.25">
      <c r="A43" s="21"/>
      <c r="B43" s="22" t="s">
        <v>16</v>
      </c>
      <c r="C43" s="8"/>
      <c r="D43" s="25">
        <v>10</v>
      </c>
      <c r="E43" s="84">
        <v>0</v>
      </c>
      <c r="F43" s="84">
        <v>0</v>
      </c>
      <c r="G43" s="96">
        <v>0</v>
      </c>
      <c r="H43" s="85">
        <f>D43*(E43+F43)</f>
        <v>0</v>
      </c>
      <c r="I43" s="85">
        <f>D43*(E43+((F43*(1+G43))))</f>
        <v>0</v>
      </c>
    </row>
    <row r="44" spans="1:9" ht="5.25" customHeight="1" x14ac:dyDescent="0.25">
      <c r="A44" s="21"/>
      <c r="B44" s="19"/>
      <c r="E44" s="81"/>
      <c r="F44" s="86"/>
      <c r="G44" s="97"/>
      <c r="H44" s="88"/>
      <c r="I44" s="64"/>
    </row>
    <row r="45" spans="1:9" ht="19.5" customHeight="1" x14ac:dyDescent="0.25">
      <c r="A45" s="31"/>
      <c r="B45" s="22" t="s">
        <v>19</v>
      </c>
      <c r="C45" s="8"/>
      <c r="D45" s="25">
        <v>5</v>
      </c>
      <c r="E45" s="84">
        <v>0</v>
      </c>
      <c r="F45" s="84">
        <v>0</v>
      </c>
      <c r="G45" s="96">
        <v>0</v>
      </c>
      <c r="H45" s="85">
        <f>D45*(E45+F45)</f>
        <v>0</v>
      </c>
      <c r="I45" s="85">
        <f>D45*(E45+((F45*(1+G45))))</f>
        <v>0</v>
      </c>
    </row>
    <row r="46" spans="1:9" ht="18" customHeight="1" thickBot="1" x14ac:dyDescent="0.3">
      <c r="B46" s="18"/>
      <c r="E46" s="81"/>
      <c r="F46" s="65"/>
      <c r="G46" s="65"/>
      <c r="H46" s="64"/>
      <c r="I46" s="64"/>
    </row>
    <row r="47" spans="1:9" ht="14.4" thickBot="1" x14ac:dyDescent="0.3">
      <c r="B47" s="36" t="s">
        <v>58</v>
      </c>
      <c r="C47" s="37"/>
      <c r="D47" s="38"/>
      <c r="E47" s="89"/>
      <c r="F47" s="90"/>
      <c r="G47" s="90"/>
      <c r="H47" s="91">
        <f>SUM(H45,H43,H41,H39,H38,H37,H34,H31,H30,H29,H27,H26,H25,H23,H22,H20,H19,H18,H15,H14,H13,H12)</f>
        <v>0</v>
      </c>
      <c r="I47" s="64"/>
    </row>
    <row r="48" spans="1:9" x14ac:dyDescent="0.25">
      <c r="B48" s="1"/>
      <c r="E48" s="81"/>
      <c r="F48" s="65"/>
      <c r="G48" s="65"/>
      <c r="H48" s="64"/>
      <c r="I48" s="64"/>
    </row>
    <row r="49" spans="1:9" x14ac:dyDescent="0.25">
      <c r="B49" s="33"/>
      <c r="E49" s="81"/>
      <c r="F49" s="67"/>
      <c r="G49" s="67"/>
      <c r="H49" s="64"/>
      <c r="I49" s="64"/>
    </row>
    <row r="50" spans="1:9" x14ac:dyDescent="0.25">
      <c r="B50" s="28" t="s">
        <v>60</v>
      </c>
      <c r="C50" s="8"/>
      <c r="D50" s="39"/>
      <c r="E50" s="82"/>
      <c r="F50" s="68"/>
      <c r="G50" s="68"/>
      <c r="H50" s="66">
        <f>SUM(I43,I41,I45,I39,I38,I37,,I34,I31,I30,I29,I26,I27,I25,I23,I22,I20,I19,I18,I15,I14,I13,I12)</f>
        <v>0</v>
      </c>
      <c r="I50" s="64"/>
    </row>
    <row r="51" spans="1:9" x14ac:dyDescent="0.25">
      <c r="B51" s="1"/>
      <c r="E51" s="81"/>
      <c r="F51" s="65"/>
      <c r="G51" s="65"/>
      <c r="H51" s="64"/>
      <c r="I51" s="64"/>
    </row>
    <row r="52" spans="1:9" x14ac:dyDescent="0.25">
      <c r="E52" s="81"/>
      <c r="F52" s="86"/>
      <c r="G52" s="86"/>
      <c r="H52" s="64"/>
      <c r="I52" s="64"/>
    </row>
    <row r="53" spans="1:9" ht="41.4" customHeight="1" x14ac:dyDescent="0.25">
      <c r="A53" s="110"/>
      <c r="B53" s="124" t="s">
        <v>0</v>
      </c>
      <c r="C53" s="122" t="s">
        <v>1</v>
      </c>
      <c r="D53" s="120" t="s">
        <v>46</v>
      </c>
      <c r="E53" s="118" t="s">
        <v>30</v>
      </c>
      <c r="F53" s="119"/>
      <c r="G53" s="113" t="s">
        <v>56</v>
      </c>
      <c r="H53" s="113" t="s">
        <v>31</v>
      </c>
      <c r="I53" s="116" t="s">
        <v>49</v>
      </c>
    </row>
    <row r="54" spans="1:9" ht="64.8" customHeight="1" x14ac:dyDescent="0.25">
      <c r="A54" s="111"/>
      <c r="B54" s="125"/>
      <c r="C54" s="123"/>
      <c r="D54" s="121"/>
      <c r="E54" s="92" t="s">
        <v>50</v>
      </c>
      <c r="F54" s="92" t="s">
        <v>51</v>
      </c>
      <c r="G54" s="114"/>
      <c r="H54" s="115"/>
      <c r="I54" s="117"/>
    </row>
    <row r="55" spans="1:9" ht="28.2" customHeight="1" x14ac:dyDescent="0.25">
      <c r="A55" s="46" t="s">
        <v>28</v>
      </c>
      <c r="B55" s="40" t="s">
        <v>9</v>
      </c>
      <c r="C55" s="10"/>
      <c r="D55" s="9">
        <v>12000</v>
      </c>
      <c r="E55" s="84">
        <v>0</v>
      </c>
      <c r="F55" s="84">
        <v>0</v>
      </c>
      <c r="G55" s="79">
        <v>0</v>
      </c>
      <c r="H55" s="85">
        <f>D55*(E55+F55)</f>
        <v>0</v>
      </c>
      <c r="I55" s="85">
        <f>D55*(E55+((F55*(1+G55))))</f>
        <v>0</v>
      </c>
    </row>
    <row r="56" spans="1:9" ht="3.75" customHeight="1" x14ac:dyDescent="0.25">
      <c r="E56" s="81"/>
      <c r="F56" s="64"/>
      <c r="G56" s="64"/>
      <c r="H56" s="64"/>
      <c r="I56" s="64"/>
    </row>
    <row r="57" spans="1:9" ht="14.4" thickBot="1" x14ac:dyDescent="0.3">
      <c r="E57" s="81"/>
      <c r="F57" s="64"/>
      <c r="G57" s="64"/>
      <c r="H57" s="64"/>
      <c r="I57" s="64"/>
    </row>
    <row r="58" spans="1:9" ht="14.4" thickBot="1" x14ac:dyDescent="0.3">
      <c r="B58" s="36" t="s">
        <v>61</v>
      </c>
      <c r="C58" s="37"/>
      <c r="D58" s="38"/>
      <c r="E58" s="89"/>
      <c r="F58" s="90"/>
      <c r="G58" s="90"/>
      <c r="H58" s="91">
        <f>H55</f>
        <v>0</v>
      </c>
      <c r="I58" s="64"/>
    </row>
    <row r="59" spans="1:9" x14ac:dyDescent="0.25">
      <c r="B59" s="1"/>
      <c r="E59" s="81"/>
      <c r="F59" s="65"/>
      <c r="G59" s="65"/>
      <c r="H59" s="64"/>
      <c r="I59" s="64"/>
    </row>
    <row r="60" spans="1:9" x14ac:dyDescent="0.25">
      <c r="B60" s="33"/>
      <c r="E60" s="81"/>
      <c r="F60" s="67"/>
      <c r="G60" s="67"/>
      <c r="H60" s="64"/>
      <c r="I60" s="64"/>
    </row>
    <row r="61" spans="1:9" x14ac:dyDescent="0.25">
      <c r="B61" s="28" t="s">
        <v>62</v>
      </c>
      <c r="C61" s="8"/>
      <c r="D61" s="39"/>
      <c r="E61" s="82"/>
      <c r="F61" s="68"/>
      <c r="G61" s="68"/>
      <c r="H61" s="66">
        <f>I55</f>
        <v>0</v>
      </c>
      <c r="I61" s="64"/>
    </row>
    <row r="62" spans="1:9" x14ac:dyDescent="0.25">
      <c r="E62" s="81"/>
      <c r="F62" s="64"/>
      <c r="G62" s="64"/>
      <c r="H62" s="64"/>
      <c r="I62" s="64"/>
    </row>
    <row r="63" spans="1:9" x14ac:dyDescent="0.25">
      <c r="E63" s="81"/>
      <c r="F63" s="64"/>
      <c r="G63" s="64"/>
      <c r="H63" s="64"/>
      <c r="I63" s="64"/>
    </row>
    <row r="64" spans="1:9" ht="21" customHeight="1" thickBot="1" x14ac:dyDescent="0.3">
      <c r="A64" s="20"/>
      <c r="B64" s="12" t="s">
        <v>47</v>
      </c>
      <c r="C64" s="11"/>
      <c r="D64" s="26"/>
      <c r="E64" s="93"/>
      <c r="F64" s="94"/>
      <c r="G64" s="94"/>
      <c r="H64" s="95">
        <f>SUM(H50,H61)</f>
        <v>0</v>
      </c>
      <c r="I64" s="64"/>
    </row>
    <row r="65" spans="1:2" ht="14.4" thickTop="1" x14ac:dyDescent="0.25"/>
    <row r="66" spans="1:2" x14ac:dyDescent="0.25">
      <c r="B66" t="s">
        <v>35</v>
      </c>
    </row>
    <row r="67" spans="1:2" x14ac:dyDescent="0.25">
      <c r="A67" s="47"/>
    </row>
    <row r="75" spans="1:2" x14ac:dyDescent="0.25">
      <c r="A75" s="4"/>
    </row>
    <row r="76" spans="1:2" x14ac:dyDescent="0.25">
      <c r="A76" s="4"/>
    </row>
  </sheetData>
  <sheetProtection algorithmName="SHA-512" hashValue="RLHOSNd5csl83Yq/mWKNA4wM/iUo29F76Tak/4Wv9ZFwtzW/SpB2iZ7xIG1nNl5/TYveM8e/NDx7lvtm+5Omng==" saltValue="rvZbAW49Itx1lD7qLm8lnw==" spinCount="100000" sheet="1" objects="1" scenarios="1"/>
  <protectedRanges>
    <protectedRange sqref="G55" name="Bereich80"/>
    <protectedRange sqref="E55" name="Bereich78"/>
    <protectedRange sqref="G43" name="Bereich76"/>
    <protectedRange sqref="G37:G39" name="Bereich74"/>
    <protectedRange sqref="G29:G31" name="Bereich72"/>
    <protectedRange sqref="G22:G23" name="Bereich70"/>
    <protectedRange sqref="G12:G15" name="Bereich68"/>
    <protectedRange sqref="E43" name="Bereich66"/>
    <protectedRange sqref="E43" name="Bereich65"/>
    <protectedRange sqref="E37:E39" name="Bereich63"/>
    <protectedRange sqref="E29:E31" name="Bereich61"/>
    <protectedRange sqref="E22:E23" name="Bereich59"/>
    <protectedRange sqref="E12:E15" name="Bereich57"/>
    <protectedRange sqref="G45 G55" name="Bereich4_22"/>
    <protectedRange sqref="G45 G55" name="Bereich5_22"/>
    <protectedRange sqref="G43" name="Bereich4_21"/>
    <protectedRange sqref="G43" name="Bereich5_21"/>
    <protectedRange sqref="G41" name="Bereich4_20"/>
    <protectedRange sqref="G41" name="Bereich5_20"/>
    <protectedRange sqref="G39" name="Bereich4_19"/>
    <protectedRange sqref="G39" name="Bereich5_19"/>
    <protectedRange sqref="G38" name="Bereich4_18"/>
    <protectedRange sqref="G38" name="Bereich5_18"/>
    <protectedRange sqref="G37" name="Bereich4_17"/>
    <protectedRange sqref="G37" name="Bereich5_17"/>
    <protectedRange sqref="G34" name="Bereich4_16"/>
    <protectedRange sqref="G34" name="Bereich5_16"/>
    <protectedRange sqref="G31" name="Bereich4_15"/>
    <protectedRange sqref="G31" name="Bereich5_15"/>
    <protectedRange sqref="G30" name="Bereich4_14"/>
    <protectedRange sqref="G30" name="Bereich5_14"/>
    <protectedRange sqref="G29" name="Bereich4_13"/>
    <protectedRange sqref="G29" name="Bereich5_13"/>
    <protectedRange sqref="G27" name="Bereich4_12"/>
    <protectedRange sqref="G27" name="Bereich5_12"/>
    <protectedRange sqref="G26" name="Bereich4_11"/>
    <protectedRange sqref="G26" name="Bereich5_11"/>
    <protectedRange sqref="G25" name="Bereich4_10"/>
    <protectedRange sqref="G25" name="Bereich5_10"/>
    <protectedRange sqref="G23" name="Bereich4_9"/>
    <protectedRange sqref="G23" name="Bereich5_9"/>
    <protectedRange sqref="G22" name="Bereich4_8"/>
    <protectedRange sqref="G22" name="Bereich5_8"/>
    <protectedRange sqref="G20" name="Bereich4_7"/>
    <protectedRange sqref="G20" name="Bereich5_7"/>
    <protectedRange sqref="G19" name="Bereich4_6"/>
    <protectedRange sqref="G19" name="Bereich5_6"/>
    <protectedRange sqref="G18" name="Bereich4_5"/>
    <protectedRange sqref="G18" name="Bereich5_5"/>
    <protectedRange sqref="G15" name="Bereich4_4"/>
    <protectedRange sqref="G15" name="Bereich5_4"/>
    <protectedRange sqref="G14" name="Bereich4_3"/>
    <protectedRange sqref="G14" name="Bereich5_3"/>
    <protectedRange sqref="G13" name="Bereich4_2"/>
    <protectedRange sqref="G13" name="Bereich5_2"/>
    <protectedRange sqref="G12" name="Bereich4_1"/>
    <protectedRange sqref="G12" name="Bereich5_1"/>
    <protectedRange sqref="F55" name="Bereich13"/>
    <protectedRange sqref="F45" name="Bereich11"/>
    <protectedRange sqref="F37:F39" name="Bereich8"/>
    <protectedRange sqref="F29:F31" name="Bereich6"/>
    <protectedRange sqref="F22:F23" name="Bereich4"/>
    <protectedRange sqref="E18:E20 E22:E23 E25:E27 E29:E31 E34 E37:E39 E41 E43 E45 E12:F15 E55" name="Bereich2"/>
    <protectedRange sqref="C7" name="Bereich1"/>
    <protectedRange sqref="F18:F20" name="Bereich3"/>
    <protectedRange sqref="F25:F27" name="Bereich5"/>
    <protectedRange sqref="F34" name="Bereich7"/>
    <protectedRange sqref="F41" name="Bereich9"/>
    <protectedRange sqref="F43" name="Bereich10"/>
    <protectedRange sqref="E18:E20" name="Bereich58"/>
    <protectedRange sqref="E25:E27" name="Bereich60"/>
    <protectedRange sqref="E34" name="Bereich62"/>
    <protectedRange sqref="E41" name="Bereich64"/>
    <protectedRange sqref="E45" name="Bereich67"/>
    <protectedRange sqref="G18:G20" name="Bereich69"/>
    <protectedRange sqref="G25:G27" name="Bereich71"/>
    <protectedRange sqref="G34" name="Bereich73"/>
    <protectedRange sqref="G41" name="Bereich75"/>
    <protectedRange sqref="G45" name="Bereich77"/>
    <protectedRange sqref="F55" name="Bereich79"/>
  </protectedRanges>
  <mergeCells count="15">
    <mergeCell ref="A53:A54"/>
    <mergeCell ref="G10:G11"/>
    <mergeCell ref="H10:H11"/>
    <mergeCell ref="I10:I11"/>
    <mergeCell ref="G53:G54"/>
    <mergeCell ref="H53:H54"/>
    <mergeCell ref="I53:I54"/>
    <mergeCell ref="E10:F10"/>
    <mergeCell ref="E53:F53"/>
    <mergeCell ref="B10:B11"/>
    <mergeCell ref="C10:C11"/>
    <mergeCell ref="D10:D11"/>
    <mergeCell ref="D53:D54"/>
    <mergeCell ref="C53:C54"/>
    <mergeCell ref="B53:B54"/>
  </mergeCells>
  <pageMargins left="0.7" right="0.7" top="0.78740157499999996" bottom="0.78740157499999996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C2643-1F31-4458-9E3C-E0C88CA51651}">
  <dimension ref="A3:F29"/>
  <sheetViews>
    <sheetView topLeftCell="A3" workbookViewId="0">
      <selection activeCell="B24" sqref="B24:B25"/>
    </sheetView>
  </sheetViews>
  <sheetFormatPr baseColWidth="10" defaultRowHeight="13.8" x14ac:dyDescent="0.25"/>
  <cols>
    <col min="1" max="1" width="13.3984375" customWidth="1"/>
    <col min="2" max="2" width="22.3984375" customWidth="1"/>
    <col min="3" max="3" width="20.3984375" customWidth="1"/>
    <col min="4" max="4" width="19.59765625" style="15" customWidth="1"/>
    <col min="5" max="5" width="15.3984375" customWidth="1"/>
    <col min="6" max="6" width="16.69921875" customWidth="1"/>
  </cols>
  <sheetData>
    <row r="3" spans="1:6" x14ac:dyDescent="0.25">
      <c r="B3" s="1" t="s">
        <v>42</v>
      </c>
      <c r="C3" s="1"/>
    </row>
    <row r="4" spans="1:6" x14ac:dyDescent="0.25">
      <c r="B4" s="1" t="s">
        <v>44</v>
      </c>
      <c r="C4" s="1"/>
    </row>
    <row r="5" spans="1:6" ht="6.75" customHeight="1" x14ac:dyDescent="0.25"/>
    <row r="7" spans="1:6" x14ac:dyDescent="0.25">
      <c r="B7" s="28" t="s">
        <v>29</v>
      </c>
      <c r="C7" s="29"/>
      <c r="D7" s="30" t="s">
        <v>32</v>
      </c>
    </row>
    <row r="9" spans="1:6" ht="27.6" x14ac:dyDescent="0.25">
      <c r="A9" s="49"/>
      <c r="B9" s="27" t="s">
        <v>0</v>
      </c>
      <c r="C9" s="2" t="s">
        <v>1</v>
      </c>
      <c r="D9" s="3" t="s">
        <v>2</v>
      </c>
      <c r="E9" s="3" t="s">
        <v>30</v>
      </c>
      <c r="F9" s="3" t="s">
        <v>31</v>
      </c>
    </row>
    <row r="10" spans="1:6" ht="4.5" customHeight="1" x14ac:dyDescent="0.25">
      <c r="A10" s="5"/>
    </row>
    <row r="11" spans="1:6" ht="28.5" customHeight="1" x14ac:dyDescent="0.25">
      <c r="A11" s="58" t="s">
        <v>25</v>
      </c>
      <c r="B11" s="7" t="s">
        <v>8</v>
      </c>
      <c r="C11" s="7"/>
      <c r="D11" s="10">
        <v>300</v>
      </c>
      <c r="E11" s="69">
        <v>0</v>
      </c>
      <c r="F11" s="70" cm="1">
        <f t="array" ref="F11">MMULT(D11,E11)</f>
        <v>0</v>
      </c>
    </row>
    <row r="12" spans="1:6" ht="9" customHeight="1" x14ac:dyDescent="0.25">
      <c r="A12" s="24"/>
      <c r="E12" s="71"/>
      <c r="F12" s="71"/>
    </row>
    <row r="13" spans="1:6" ht="28.5" customHeight="1" x14ac:dyDescent="0.25">
      <c r="A13" s="58" t="s">
        <v>26</v>
      </c>
      <c r="B13" s="7" t="s">
        <v>8</v>
      </c>
      <c r="C13" s="7"/>
      <c r="D13" s="10">
        <v>10</v>
      </c>
      <c r="E13" s="69">
        <v>0</v>
      </c>
      <c r="F13" s="72" cm="1">
        <f t="array" ref="F13">MMULT(D13,E13)</f>
        <v>0</v>
      </c>
    </row>
    <row r="14" spans="1:6" x14ac:dyDescent="0.25">
      <c r="E14" s="71"/>
      <c r="F14" s="71"/>
    </row>
    <row r="15" spans="1:6" ht="3.75" customHeight="1" x14ac:dyDescent="0.25">
      <c r="E15" s="71"/>
      <c r="F15" s="71"/>
    </row>
    <row r="16" spans="1:6" ht="14.4" thickBot="1" x14ac:dyDescent="0.3">
      <c r="B16" s="59" t="s">
        <v>58</v>
      </c>
      <c r="C16" s="13"/>
      <c r="D16" s="60"/>
      <c r="E16" s="73"/>
      <c r="F16" s="74">
        <f>SUM(F11,F13)</f>
        <v>0</v>
      </c>
    </row>
    <row r="17" spans="1:6" ht="14.4" thickTop="1" x14ac:dyDescent="0.25">
      <c r="B17" s="1"/>
      <c r="E17" s="75"/>
      <c r="F17" s="71"/>
    </row>
    <row r="18" spans="1:6" ht="21" customHeight="1" x14ac:dyDescent="0.25">
      <c r="B18" s="34" t="s">
        <v>48</v>
      </c>
      <c r="C18" s="35"/>
      <c r="D18" s="40"/>
      <c r="E18" s="99">
        <v>0</v>
      </c>
      <c r="F18" s="76" t="s">
        <v>33</v>
      </c>
    </row>
    <row r="19" spans="1:6" x14ac:dyDescent="0.25">
      <c r="B19" s="33"/>
      <c r="E19" s="77"/>
      <c r="F19" s="71"/>
    </row>
    <row r="20" spans="1:6" x14ac:dyDescent="0.25">
      <c r="B20" s="28" t="s">
        <v>59</v>
      </c>
      <c r="C20" s="8"/>
      <c r="D20" s="39"/>
      <c r="E20" s="78"/>
      <c r="F20" s="76">
        <f>F16*(1+E18/100)</f>
        <v>0</v>
      </c>
    </row>
    <row r="22" spans="1:6" x14ac:dyDescent="0.25">
      <c r="B22" t="s">
        <v>35</v>
      </c>
    </row>
    <row r="28" spans="1:6" x14ac:dyDescent="0.25">
      <c r="A28" s="4"/>
    </row>
    <row r="29" spans="1:6" x14ac:dyDescent="0.25">
      <c r="A29" s="4"/>
    </row>
  </sheetData>
  <sheetProtection algorithmName="SHA-512" hashValue="40xm+mCYH3fl+1u+80NWEGcvtAG61xLBD/5gmsMxop3a0VxVMY9KT1EPXMhL8D6tHb7XoAUT/ShSs3shl57UMA==" saltValue="rJy/LFaeOmtrUFHKm2gNWg==" spinCount="100000" sheet="1" objects="1" scenarios="1"/>
  <protectedRanges>
    <protectedRange sqref="E18" name="Bereich4"/>
    <protectedRange sqref="E11" name="Bereich2"/>
    <protectedRange sqref="C7" name="Bereich1"/>
    <protectedRange sqref="E13" name="Bereich3"/>
  </protectedRange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0359C-336F-4C5D-92C3-9EB8715DA26E}">
  <dimension ref="A3:I76"/>
  <sheetViews>
    <sheetView workbookViewId="0">
      <selection activeCell="D20" sqref="D20"/>
    </sheetView>
  </sheetViews>
  <sheetFormatPr baseColWidth="10" defaultRowHeight="13.8" x14ac:dyDescent="0.25"/>
  <cols>
    <col min="1" max="1" width="13.3984375" customWidth="1"/>
    <col min="2" max="2" width="22.3984375" customWidth="1"/>
    <col min="3" max="3" width="20.3984375" customWidth="1"/>
    <col min="4" max="5" width="19.59765625" style="15" customWidth="1"/>
    <col min="6" max="7" width="15.3984375" customWidth="1"/>
    <col min="8" max="8" width="16.69921875" customWidth="1"/>
    <col min="9" max="9" width="17.5" customWidth="1"/>
  </cols>
  <sheetData>
    <row r="3" spans="1:9" x14ac:dyDescent="0.25">
      <c r="B3" s="1" t="s">
        <v>43</v>
      </c>
      <c r="C3" s="1"/>
    </row>
    <row r="4" spans="1:9" x14ac:dyDescent="0.25">
      <c r="B4" s="1" t="s">
        <v>44</v>
      </c>
      <c r="C4" s="1"/>
    </row>
    <row r="5" spans="1:9" ht="6.75" customHeight="1" x14ac:dyDescent="0.25"/>
    <row r="7" spans="1:9" x14ac:dyDescent="0.25">
      <c r="B7" s="28" t="s">
        <v>29</v>
      </c>
      <c r="C7" s="29"/>
      <c r="D7" s="30" t="s">
        <v>32</v>
      </c>
      <c r="E7" s="30"/>
    </row>
    <row r="9" spans="1:9" ht="27.6" customHeight="1" x14ac:dyDescent="0.25">
      <c r="A9" s="49"/>
      <c r="B9" s="106" t="s">
        <v>0</v>
      </c>
      <c r="C9" s="108" t="s">
        <v>1</v>
      </c>
      <c r="D9" s="100" t="s">
        <v>2</v>
      </c>
      <c r="E9" s="104" t="s">
        <v>30</v>
      </c>
      <c r="F9" s="105"/>
      <c r="G9" s="100" t="s">
        <v>53</v>
      </c>
      <c r="H9" s="100" t="s">
        <v>31</v>
      </c>
      <c r="I9" s="102" t="s">
        <v>49</v>
      </c>
    </row>
    <row r="10" spans="1:9" ht="42.6" customHeight="1" x14ac:dyDescent="0.25">
      <c r="A10" s="5"/>
      <c r="B10" s="107"/>
      <c r="C10" s="109"/>
      <c r="D10" s="101"/>
      <c r="E10" s="62" t="s">
        <v>50</v>
      </c>
      <c r="F10" s="62" t="s">
        <v>52</v>
      </c>
      <c r="G10" s="101"/>
      <c r="H10" s="101"/>
      <c r="I10" s="103"/>
    </row>
    <row r="11" spans="1:9" ht="28.5" customHeight="1" x14ac:dyDescent="0.25">
      <c r="A11" s="58" t="s">
        <v>25</v>
      </c>
      <c r="B11" s="61" t="s">
        <v>54</v>
      </c>
      <c r="C11" s="7"/>
      <c r="D11" s="9">
        <v>13000</v>
      </c>
      <c r="E11" s="63">
        <v>0</v>
      </c>
      <c r="F11" s="63">
        <v>0</v>
      </c>
      <c r="G11" s="96">
        <v>0</v>
      </c>
      <c r="H11" s="83">
        <f xml:space="preserve"> D11*(E11+F11)</f>
        <v>0</v>
      </c>
      <c r="I11" s="80">
        <f xml:space="preserve"> D11*(E11+(F11*(1+G11)))</f>
        <v>0</v>
      </c>
    </row>
    <row r="12" spans="1:9" ht="3.75" customHeight="1" x14ac:dyDescent="0.25">
      <c r="E12" s="81"/>
      <c r="F12" s="64"/>
      <c r="G12" s="64"/>
      <c r="H12" s="64"/>
      <c r="I12" s="64"/>
    </row>
    <row r="13" spans="1:9" x14ac:dyDescent="0.25">
      <c r="E13" s="81"/>
      <c r="F13" s="64"/>
      <c r="G13" s="64"/>
      <c r="H13" s="64"/>
      <c r="I13" s="64"/>
    </row>
    <row r="14" spans="1:9" x14ac:dyDescent="0.25">
      <c r="B14" s="33"/>
      <c r="E14" s="81"/>
      <c r="F14" s="67"/>
      <c r="G14" s="67"/>
      <c r="H14" s="64"/>
      <c r="I14" s="64"/>
    </row>
    <row r="15" spans="1:9" x14ac:dyDescent="0.25">
      <c r="B15" s="28" t="s">
        <v>57</v>
      </c>
      <c r="C15" s="8"/>
      <c r="D15" s="39"/>
      <c r="E15" s="82"/>
      <c r="F15" s="68"/>
      <c r="G15" s="68"/>
      <c r="H15" s="66">
        <f>I11</f>
        <v>0</v>
      </c>
      <c r="I15" s="64"/>
    </row>
    <row r="17" spans="1:2" x14ac:dyDescent="0.25">
      <c r="B17" t="s">
        <v>35</v>
      </c>
    </row>
    <row r="22" spans="1:2" x14ac:dyDescent="0.25">
      <c r="A22" s="4"/>
    </row>
    <row r="23" spans="1:2" x14ac:dyDescent="0.25">
      <c r="A23" s="4"/>
    </row>
    <row r="43" ht="19.5" customHeight="1" x14ac:dyDescent="0.25"/>
    <row r="44" ht="5.25" customHeight="1" x14ac:dyDescent="0.25"/>
    <row r="45" ht="19.5" customHeight="1" x14ac:dyDescent="0.25"/>
    <row r="46" ht="19.5" customHeight="1" x14ac:dyDescent="0.25"/>
    <row r="47" ht="19.5" customHeight="1" x14ac:dyDescent="0.25"/>
    <row r="48" ht="7.5" customHeight="1" x14ac:dyDescent="0.25"/>
    <row r="49" ht="19.5" customHeight="1" x14ac:dyDescent="0.25"/>
    <row r="50" ht="19.5" customHeight="1" x14ac:dyDescent="0.25"/>
    <row r="51" ht="19.5" customHeight="1" x14ac:dyDescent="0.25"/>
    <row r="55" ht="19.5" customHeight="1" x14ac:dyDescent="0.25"/>
    <row r="57" ht="15" customHeight="1" x14ac:dyDescent="0.25"/>
    <row r="58" ht="4.5" customHeight="1" x14ac:dyDescent="0.25"/>
    <row r="59" ht="28.5" customHeight="1" x14ac:dyDescent="0.25"/>
    <row r="60" ht="9" customHeight="1" x14ac:dyDescent="0.25"/>
    <row r="61" ht="28.5" customHeight="1" x14ac:dyDescent="0.25"/>
    <row r="64" ht="15" customHeight="1" x14ac:dyDescent="0.25"/>
    <row r="65" ht="6.75" customHeight="1" x14ac:dyDescent="0.25"/>
    <row r="71" ht="6" customHeight="1" x14ac:dyDescent="0.25"/>
    <row r="73" ht="3.75" customHeight="1" x14ac:dyDescent="0.25"/>
    <row r="76" ht="21" customHeight="1" x14ac:dyDescent="0.25"/>
  </sheetData>
  <sheetProtection algorithmName="SHA-512" hashValue="kb/7prRIX/Vl6Ii7Jxl1OvTCovDdDJMH+M5p5DOcZSXwTbi8exU+4FcLqNz6Hy++d9A0py24X3ETKWpK5ioPVw==" saltValue="2yTRL9ewIhEiJkgTpa+F2A==" spinCount="100000" sheet="1" objects="1" scenarios="1"/>
  <protectedRanges>
    <protectedRange sqref="C7" name="Bereich8"/>
    <protectedRange sqref="E11" name="Bereich6"/>
    <protectedRange sqref="C7" name="Bereich1"/>
    <protectedRange sqref="E11:F11" name="Bereich2"/>
    <protectedRange sqref="G11" name="Bereich4"/>
    <protectedRange sqref="G11" name="Bereich5"/>
    <protectedRange sqref="F11:G11" name="Bereich7"/>
  </protectedRanges>
  <mergeCells count="7">
    <mergeCell ref="G9:G10"/>
    <mergeCell ref="H9:H10"/>
    <mergeCell ref="I9:I10"/>
    <mergeCell ref="E9:F9"/>
    <mergeCell ref="B9:B10"/>
    <mergeCell ref="C9:C10"/>
    <mergeCell ref="D9:D10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Los 1</vt:lpstr>
      <vt:lpstr>Los 2</vt:lpstr>
      <vt:lpstr>Los 3</vt:lpstr>
    </vt:vector>
  </TitlesOfParts>
  <Company>Stadt Lüdenscheid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Lamonaca, Francesca</dc:creator>
  <cp:lastModifiedBy>Elisabeth Schneider</cp:lastModifiedBy>
  <cp:lastPrinted>2026-06-17T06:57:36Z</cp:lastPrinted>
  <dcterms:created xsi:type="dcterms:W3CDTF">2026-06-16T09:49:45Z</dcterms:created>
  <dcterms:modified xsi:type="dcterms:W3CDTF">2026-10-16T11:33:11Z</dcterms:modified>
</cp:coreProperties>
</file>