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DieseArbeitsmappe" defaultThemeVersion="124226"/>
  <xr:revisionPtr revIDLastSave="0" documentId="13_ncr:1_{A74BF2D3-9D0E-4BE5-B72D-1E59DE373851}" xr6:coauthVersionLast="47" xr6:coauthVersionMax="47" xr10:uidLastSave="{00000000-0000-0000-0000-000000000000}"/>
  <bookViews>
    <workbookView xWindow="-120" yWindow="-21720" windowWidth="38640" windowHeight="21120" xr2:uid="{00000000-000D-0000-FFFF-FFFF00000000}"/>
  </bookViews>
  <sheets>
    <sheet name="Finanzplan GigabitRL 2.0 WL" sheetId="1" r:id="rId1"/>
  </sheets>
  <definedNames>
    <definedName name="_xlnm.Print_Area" localSheetId="0">'Finanzplan GigabitRL 2.0 WL'!$A$1:$K$106</definedName>
    <definedName name="_xlnm.Print_Titles" localSheetId="0">'Finanzplan GigabitRL 2.0 WL'!$B:$B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D83" i="1"/>
  <c r="D84" i="1" s="1"/>
  <c r="G18" i="1" l="1"/>
  <c r="G54" i="1"/>
  <c r="G49" i="1"/>
  <c r="G42" i="1"/>
  <c r="G40" i="1"/>
  <c r="G41" i="1"/>
  <c r="G39" i="1"/>
  <c r="G32" i="1"/>
  <c r="G26" i="1"/>
  <c r="G27" i="1"/>
  <c r="G28" i="1"/>
  <c r="G29" i="1"/>
  <c r="G30" i="1"/>
  <c r="G31" i="1"/>
  <c r="G25" i="1"/>
  <c r="G15" i="1"/>
  <c r="G22" i="1" s="1"/>
  <c r="G16" i="1"/>
  <c r="G17" i="1"/>
  <c r="D73" i="1"/>
  <c r="D76" i="1"/>
  <c r="D78" i="1"/>
  <c r="G36" i="1" l="1"/>
  <c r="G46" i="1"/>
  <c r="G56" i="1" l="1"/>
  <c r="D75" i="1"/>
  <c r="D74" i="1"/>
  <c r="E73" i="1"/>
  <c r="F73" i="1"/>
  <c r="G73" i="1"/>
  <c r="H73" i="1"/>
  <c r="I73" i="1"/>
  <c r="J73" i="1"/>
  <c r="E74" i="1"/>
  <c r="F74" i="1"/>
  <c r="G74" i="1"/>
  <c r="H74" i="1"/>
  <c r="I74" i="1"/>
  <c r="J74" i="1"/>
  <c r="E75" i="1"/>
  <c r="F75" i="1"/>
  <c r="G75" i="1"/>
  <c r="H75" i="1"/>
  <c r="I75" i="1"/>
  <c r="J75" i="1"/>
  <c r="E76" i="1"/>
  <c r="F76" i="1"/>
  <c r="G76" i="1"/>
  <c r="H76" i="1"/>
  <c r="I76" i="1"/>
  <c r="J76" i="1"/>
  <c r="E77" i="1" l="1"/>
  <c r="J77" i="1"/>
  <c r="I77" i="1"/>
  <c r="H77" i="1"/>
  <c r="G77" i="1"/>
  <c r="F77" i="1"/>
  <c r="D77" i="1"/>
  <c r="D79" i="1" s="1"/>
  <c r="J93" i="1" l="1"/>
  <c r="J96" i="1" s="1"/>
  <c r="J92" i="1"/>
  <c r="J95" i="1" s="1"/>
  <c r="I92" i="1"/>
  <c r="I95" i="1" s="1"/>
  <c r="I93" i="1"/>
  <c r="I96" i="1" s="1"/>
  <c r="H93" i="1"/>
  <c r="H96" i="1" s="1"/>
  <c r="H92" i="1"/>
  <c r="H95" i="1" s="1"/>
  <c r="G92" i="1"/>
  <c r="G95" i="1" s="1"/>
  <c r="G93" i="1"/>
  <c r="G96" i="1" s="1"/>
  <c r="F93" i="1"/>
  <c r="F96" i="1" s="1"/>
  <c r="F92" i="1"/>
  <c r="F95" i="1" s="1"/>
  <c r="F97" i="1" s="1"/>
  <c r="E92" i="1"/>
  <c r="E95" i="1" s="1"/>
  <c r="E93" i="1"/>
  <c r="E96" i="1" s="1"/>
  <c r="D93" i="1"/>
  <c r="D96" i="1" s="1"/>
  <c r="D92" i="1"/>
  <c r="D95" i="1" s="1"/>
  <c r="J97" i="1" l="1"/>
  <c r="D97" i="1"/>
  <c r="D98" i="1" s="1"/>
  <c r="H97" i="1"/>
  <c r="E97" i="1"/>
  <c r="I97" i="1"/>
  <c r="G97" i="1"/>
  <c r="E78" i="1" l="1"/>
  <c r="E79" i="1" s="1"/>
  <c r="E98" i="1" l="1"/>
  <c r="F78" i="1"/>
  <c r="F79" i="1" l="1"/>
  <c r="F98" i="1"/>
  <c r="G78" i="1"/>
  <c r="G79" i="1" l="1"/>
  <c r="G98" i="1"/>
  <c r="H78" i="1"/>
  <c r="H79" i="1" l="1"/>
  <c r="H98" i="1"/>
  <c r="I78" i="1"/>
  <c r="I79" i="1" l="1"/>
  <c r="I98" i="1"/>
  <c r="J78" i="1"/>
  <c r="J79" i="1" l="1"/>
  <c r="J98" i="1"/>
  <c r="D100" i="1" s="1"/>
</calcChain>
</file>

<file path=xl/sharedStrings.xml><?xml version="1.0" encoding="utf-8"?>
<sst xmlns="http://schemas.openxmlformats.org/spreadsheetml/2006/main" count="172" uniqueCount="132">
  <si>
    <t>Einheiten
(Meter/ Anzahl)</t>
  </si>
  <si>
    <t>Tiefbauarbeiten versiegelt *</t>
  </si>
  <si>
    <t>Tiefbauarbeiten unversiegelt *</t>
  </si>
  <si>
    <t>1.1.1)</t>
  </si>
  <si>
    <t>* Pflichtangaben</t>
  </si>
  <si>
    <t>3)</t>
  </si>
  <si>
    <t>4)</t>
  </si>
  <si>
    <t>1.6.1)</t>
  </si>
  <si>
    <t>1.6.2)</t>
  </si>
  <si>
    <t>1.6.4)</t>
  </si>
  <si>
    <t>1.7.4)</t>
  </si>
  <si>
    <t>1.7.5)</t>
  </si>
  <si>
    <t>1.7.6)</t>
  </si>
  <si>
    <t>1.7.7)</t>
  </si>
  <si>
    <t>1.7.8)</t>
  </si>
  <si>
    <t>1.7.9)</t>
  </si>
  <si>
    <t>1.7.10)</t>
  </si>
  <si>
    <t>1.8.1)</t>
  </si>
  <si>
    <t>1.8.2)</t>
  </si>
  <si>
    <t>1.8.3)</t>
  </si>
  <si>
    <t>1.8.4)</t>
  </si>
  <si>
    <t>1.9.1)</t>
  </si>
  <si>
    <t>1.9.2)</t>
  </si>
  <si>
    <t>1.10.1)</t>
  </si>
  <si>
    <t>1.7.1)</t>
  </si>
  <si>
    <t>Einheiten
(Meter/ Stück)</t>
  </si>
  <si>
    <t>Meter</t>
  </si>
  <si>
    <t>Sonstige Kosten</t>
  </si>
  <si>
    <t>Abzinsungssatz in %</t>
  </si>
  <si>
    <t>1)</t>
  </si>
  <si>
    <t>Veranschlagte Kosten für den Projektzeitraum</t>
  </si>
  <si>
    <t>KOSTEN</t>
  </si>
  <si>
    <t>ECKPUNKTE</t>
  </si>
  <si>
    <t>2)</t>
  </si>
  <si>
    <t>EINNAHMEN</t>
  </si>
  <si>
    <t>Anzahl Kunden</t>
  </si>
  <si>
    <t>FINANZIERUNG</t>
  </si>
  <si>
    <t>Datum*</t>
  </si>
  <si>
    <t>Nettobetrag
(EUR)</t>
  </si>
  <si>
    <t>Masten *</t>
  </si>
  <si>
    <t>Schächte *</t>
  </si>
  <si>
    <t>Kosten der einzelnen Tiefbauarbeiten</t>
  </si>
  <si>
    <t>Kosten für die passive Infrastruktur</t>
  </si>
  <si>
    <t>Kosten für die aktive Infrastruktur</t>
  </si>
  <si>
    <t>Barwertfaktor (Berechnet aus Abzinsungssatz in %)</t>
  </si>
  <si>
    <t>Sonstige Kosten *</t>
  </si>
  <si>
    <t>Betriebskosten in EUR ohne Kosten für Vorleistungsprodukte (netto) *</t>
  </si>
  <si>
    <t>Kosten für Vorleistungsprodukte in EUR (netto) *</t>
  </si>
  <si>
    <t>Finanzierungskosten in EUR (netto) *</t>
  </si>
  <si>
    <t>Kundeneinnahmen in EUR *</t>
  </si>
  <si>
    <t>Einnahmen aus Vorleistungsprodukten in EUR *</t>
  </si>
  <si>
    <t>Felder sind durch Netzbetreiber / Bieter zu befüllen</t>
  </si>
  <si>
    <t>Hier ggf. Erläuterung eintragen sofern unter 1.7.9) Kosten ausgewiesen werden</t>
  </si>
  <si>
    <t>Hier ggf. Erläuterung eintragen sofern unter 1.8.2) Kosten ausgewiesen werden</t>
  </si>
  <si>
    <t>Gebietskörperschaft</t>
  </si>
  <si>
    <t>1.7.3)</t>
  </si>
  <si>
    <t>1.7.2)</t>
  </si>
  <si>
    <t>Tabellenblatt:</t>
  </si>
  <si>
    <t>Nettobetrag (EUR)</t>
  </si>
  <si>
    <t>-&gt; Eingabe von ganzen Zahlen zulässig</t>
  </si>
  <si>
    <t>Netzbetreiber / Bieter *</t>
  </si>
  <si>
    <t>Projektgebiet / Los</t>
  </si>
  <si>
    <t>Anzahl Adresspunkte (gem. Adressliste) im Projektgebiet / Los</t>
  </si>
  <si>
    <t>Zweckbindungsfrist in Jahren</t>
  </si>
  <si>
    <t>Wofür fallen die Kosten für sonstige Anschlusseinrichtungen an?</t>
  </si>
  <si>
    <t>Wofür fallen die Kosten für sonstige aktive Infrastruktur an?</t>
  </si>
  <si>
    <t>[Hier ggf. Erläuterung eintragen sofern unter 1.9.1) Kosten ausgewiesen werden
Wirtschaftlichkeitslückenmodell: Bedenken Sie, dass Personalkosten nicht zuwendungsfähig sind]</t>
  </si>
  <si>
    <t>Finanzplan - Wirtschaftlichkeitslücke</t>
  </si>
  <si>
    <r>
      <t xml:space="preserve">Leerrohre </t>
    </r>
    <r>
      <rPr>
        <sz val="11"/>
        <color rgb="FF0070C0"/>
        <rFont val="Aptos"/>
        <family val="2"/>
      </rPr>
      <t xml:space="preserve">(Leerrohre, Kabelschutzrohre, Mikrorohre, etc.) </t>
    </r>
    <r>
      <rPr>
        <sz val="11"/>
        <rFont val="Aptos"/>
        <family val="2"/>
      </rPr>
      <t>*</t>
    </r>
  </si>
  <si>
    <r>
      <t xml:space="preserve">Hausanschlüsse </t>
    </r>
    <r>
      <rPr>
        <sz val="11"/>
        <color rgb="FF0070C0"/>
        <rFont val="Aptos"/>
        <family val="2"/>
      </rPr>
      <t xml:space="preserve">(ohne Einzelröhrchen und/oder Glasfaserkabel) </t>
    </r>
    <r>
      <rPr>
        <sz val="11"/>
        <rFont val="Aptos"/>
        <family val="2"/>
      </rPr>
      <t>*</t>
    </r>
  </si>
  <si>
    <t>1.6.3.1)</t>
  </si>
  <si>
    <t>1.6.3.2)</t>
  </si>
  <si>
    <t>Tiefbauarbeiten andere Verlegearbeiten*</t>
  </si>
  <si>
    <t>Sonstige Kosten für Tiefbau*</t>
  </si>
  <si>
    <t>Verzweiger *</t>
  </si>
  <si>
    <t>Splitter*</t>
  </si>
  <si>
    <t>Anzahl</t>
  </si>
  <si>
    <t>1.8.5)</t>
  </si>
  <si>
    <t>1.8.6)</t>
  </si>
  <si>
    <t>Mehrkosten für erhöhte Anforderungen an die Baustelleneinrichtung</t>
  </si>
  <si>
    <t>Zu berücksichtigen sind Maßnahmen, die aufgrund der besonderen Umstände 
der Corona-Pandemie erforderlich sind.*</t>
  </si>
  <si>
    <t>Jahr</t>
  </si>
  <si>
    <t>2.1)</t>
  </si>
  <si>
    <t xml:space="preserve">Jahr </t>
  </si>
  <si>
    <t>2.4)</t>
  </si>
  <si>
    <t>2.3)</t>
  </si>
  <si>
    <t>2.2)</t>
  </si>
  <si>
    <t>2.6)</t>
  </si>
  <si>
    <t>2.7)</t>
  </si>
  <si>
    <t>2.9)</t>
  </si>
  <si>
    <t>Nicht zuwendungsfähige Ausgaben in EUR (netto)</t>
  </si>
  <si>
    <t>Hinweis: In diesem Feld können z. B. Rabattierungen von Telekommunikationsunternehmen eingetragen werden.</t>
  </si>
  <si>
    <t>Wofür fallen die sonstigen Kosten an? 
(Bedenken Sie, dass Personalkosten nicht zuwendungsfähig sind.)*</t>
  </si>
  <si>
    <r>
      <t xml:space="preserve">Glasfaser </t>
    </r>
    <r>
      <rPr>
        <sz val="11"/>
        <color rgb="FF0070C0"/>
        <rFont val="Aptos"/>
        <family val="2"/>
      </rPr>
      <t>(Strecken, nicht einzelne Fasern)</t>
    </r>
    <r>
      <rPr>
        <sz val="11"/>
        <rFont val="Aptos"/>
        <family val="2"/>
      </rPr>
      <t xml:space="preserve"> *</t>
    </r>
  </si>
  <si>
    <t>Sonstige Anschlusseinrichtungen*</t>
  </si>
  <si>
    <t>Sende-/Empfangseinheit für DSL- / VDSL-Netze*</t>
  </si>
  <si>
    <t>Sende-/Empfangseinheit für Koax-Netze*</t>
  </si>
  <si>
    <t>Sende-/Empfangseinheit für optische Netze*</t>
  </si>
  <si>
    <t>Sonstige aktive Infrastruktur*</t>
  </si>
  <si>
    <t>3.1)</t>
  </si>
  <si>
    <t>3.2)</t>
  </si>
  <si>
    <t>Anzahl Kunden*</t>
  </si>
  <si>
    <t>3.3)</t>
  </si>
  <si>
    <t>3.4)</t>
  </si>
  <si>
    <t>3.5)</t>
  </si>
  <si>
    <t>3.6)</t>
  </si>
  <si>
    <t>2.8)</t>
  </si>
  <si>
    <t xml:space="preserve">Sachkosten in EUR (netto)* </t>
  </si>
  <si>
    <t>1.10.2)</t>
  </si>
  <si>
    <t>Begründung des abweichenden Abzinsungssatz *</t>
  </si>
  <si>
    <t>Hier ggf. Erläuterung eintragen</t>
  </si>
  <si>
    <t>Einheiten (Meter/Anzahl)</t>
  </si>
  <si>
    <t>-&gt; kaufmännische Rundung auf zwei Nachkommastellen</t>
  </si>
  <si>
    <t>Wird ein Betrag angegeben, wird dieser von den Gesamtkosten abgezogen.</t>
  </si>
  <si>
    <t>(angebotsrelevante / konkretisierungsrelevante Werte)</t>
  </si>
  <si>
    <t>1.6.3.3)</t>
  </si>
  <si>
    <t>Erläuterung zu den sonstigen Kosten Tiefbau</t>
  </si>
  <si>
    <t>Hinweis: Die Summe der Sachkosten muss der "Summe der Kosten für Tiefbauarbeiten und Infrastruktur" entsprechen!</t>
  </si>
  <si>
    <t>v2-1  - 30.04.2026</t>
  </si>
  <si>
    <t>Hier ggf. Erläuterung eintragen sofern unter 1.6.3.2) sonstige Kosten für Tiefbau ausgewiesen werden</t>
  </si>
  <si>
    <t>Summe der Kosten für Tiefbau und Infrastruktur in EUR (netto) (automatisch berechnet)</t>
  </si>
  <si>
    <t>Gesamtsumme aktive Infrastruktur (automatisch berechnet)</t>
  </si>
  <si>
    <t>Gesamtsumme passive Infrastruktur (automatisch berechnet)</t>
  </si>
  <si>
    <t>Gesamtkosten für Tiefbau (automatisch berechnet)</t>
  </si>
  <si>
    <t>Gesamtkosten in EUR (automatisch berechnet)</t>
  </si>
  <si>
    <t>Einnahmen gesamt in EUR (automatisch berechnet)</t>
  </si>
  <si>
    <t>Barwert der Einnahmen in EUR (automatisch berechnet)</t>
  </si>
  <si>
    <t>Barwert der Gesamteinnahmen in EUR (automatisch berechnet)</t>
  </si>
  <si>
    <t>Gesamt förderfähige Ausgaben (Wirtschaftlichkeitslücke) in EUR (netto) (automatisch berechnet)</t>
  </si>
  <si>
    <t>Barwert der Kosten EUR (automatisch berechnet)</t>
  </si>
  <si>
    <t>Stadt Trostberg</t>
  </si>
  <si>
    <t>Los 1 -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</si>
</sst>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00_ ;\-#,##0.000000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color rgb="FF0070C0"/>
      <name val="Aptos"/>
      <family val="2"/>
    </font>
    <font>
      <i/>
      <sz val="11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i/>
      <sz val="12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2">
    <xf numFmtId="0" fontId="0" fillId="0" borderId="0" xfId="0"/>
    <xf numFmtId="4" fontId="6" fillId="8" borderId="1" xfId="1" applyNumberFormat="1" applyFont="1" applyFill="1" applyBorder="1" applyAlignment="1" applyProtection="1">
      <alignment horizontal="right" vertical="center" indent="1"/>
      <protection locked="0"/>
    </xf>
    <xf numFmtId="3" fontId="6" fillId="8" borderId="1" xfId="1" applyNumberFormat="1" applyFont="1" applyFill="1" applyBorder="1" applyAlignment="1" applyProtection="1">
      <alignment horizontal="right" vertical="center" indent="1"/>
      <protection locked="0"/>
    </xf>
    <xf numFmtId="164" fontId="11" fillId="3" borderId="7" xfId="2" applyNumberFormat="1" applyFont="1" applyFill="1" applyBorder="1" applyAlignment="1" applyProtection="1">
      <alignment horizontal="right" vertical="center" indent="1"/>
    </xf>
    <xf numFmtId="164" fontId="8" fillId="0" borderId="7" xfId="2" applyNumberFormat="1" applyFont="1" applyFill="1" applyBorder="1" applyProtection="1"/>
    <xf numFmtId="3" fontId="6" fillId="8" borderId="5" xfId="1" applyNumberFormat="1" applyFont="1" applyFill="1" applyBorder="1" applyAlignment="1" applyProtection="1">
      <alignment horizontal="right" vertical="center" indent="1"/>
      <protection locked="0"/>
    </xf>
    <xf numFmtId="165" fontId="8" fillId="6" borderId="7" xfId="2" applyNumberFormat="1" applyFont="1" applyFill="1" applyBorder="1" applyAlignment="1" applyProtection="1">
      <alignment horizontal="right" vertical="center" indent="1"/>
    </xf>
    <xf numFmtId="164" fontId="11" fillId="3" borderId="11" xfId="2" applyNumberFormat="1" applyFont="1" applyFill="1" applyBorder="1" applyAlignment="1" applyProtection="1">
      <alignment horizontal="right" vertical="center" indent="1"/>
    </xf>
    <xf numFmtId="0" fontId="3" fillId="6" borderId="0" xfId="0" applyFont="1" applyFill="1"/>
    <xf numFmtId="3" fontId="4" fillId="2" borderId="0" xfId="1" applyNumberFormat="1" applyFont="1" applyFill="1" applyAlignment="1">
      <alignment horizontal="left"/>
    </xf>
    <xf numFmtId="4" fontId="5" fillId="2" borderId="0" xfId="1" applyNumberFormat="1" applyFont="1" applyFill="1"/>
    <xf numFmtId="0" fontId="3" fillId="0" borderId="0" xfId="0" applyFont="1"/>
    <xf numFmtId="0" fontId="6" fillId="6" borderId="0" xfId="0" applyFont="1" applyFill="1"/>
    <xf numFmtId="1" fontId="7" fillId="2" borderId="0" xfId="1" applyNumberFormat="1" applyFont="1" applyFill="1" applyAlignment="1">
      <alignment horizontal="left"/>
    </xf>
    <xf numFmtId="4" fontId="7" fillId="2" borderId="0" xfId="1" applyNumberFormat="1" applyFont="1" applyFill="1"/>
    <xf numFmtId="0" fontId="8" fillId="5" borderId="0" xfId="1" applyFont="1" applyFill="1"/>
    <xf numFmtId="0" fontId="6" fillId="0" borderId="0" xfId="0" applyFont="1"/>
    <xf numFmtId="1" fontId="8" fillId="10" borderId="2" xfId="1" applyNumberFormat="1" applyFont="1" applyFill="1" applyBorder="1" applyAlignment="1">
      <alignment horizontal="left" vertical="center"/>
    </xf>
    <xf numFmtId="0" fontId="8" fillId="5" borderId="0" xfId="1" applyFont="1" applyFill="1" applyAlignment="1">
      <alignment wrapText="1"/>
    </xf>
    <xf numFmtId="4" fontId="6" fillId="8" borderId="9" xfId="1" applyNumberFormat="1" applyFont="1" applyFill="1" applyBorder="1" applyAlignment="1">
      <alignment vertical="center"/>
    </xf>
    <xf numFmtId="0" fontId="6" fillId="9" borderId="10" xfId="0" applyFont="1" applyFill="1" applyBorder="1"/>
    <xf numFmtId="0" fontId="3" fillId="9" borderId="10" xfId="0" applyFont="1" applyFill="1" applyBorder="1"/>
    <xf numFmtId="0" fontId="3" fillId="9" borderId="13" xfId="0" applyFont="1" applyFill="1" applyBorder="1"/>
    <xf numFmtId="0" fontId="3" fillId="9" borderId="8" xfId="0" applyFont="1" applyFill="1" applyBorder="1"/>
    <xf numFmtId="0" fontId="6" fillId="9" borderId="14" xfId="0" applyFont="1" applyFill="1" applyBorder="1"/>
    <xf numFmtId="0" fontId="6" fillId="9" borderId="22" xfId="0" quotePrefix="1" applyFont="1" applyFill="1" applyBorder="1"/>
    <xf numFmtId="0" fontId="6" fillId="9" borderId="9" xfId="0" quotePrefix="1" applyFont="1" applyFill="1" applyBorder="1"/>
    <xf numFmtId="0" fontId="6" fillId="15" borderId="9" xfId="0" applyFont="1" applyFill="1" applyBorder="1"/>
    <xf numFmtId="0" fontId="6" fillId="15" borderId="8" xfId="0" quotePrefix="1" applyFont="1" applyFill="1" applyBorder="1"/>
    <xf numFmtId="0" fontId="6" fillId="15" borderId="10" xfId="0" quotePrefix="1" applyFont="1" applyFill="1" applyBorder="1"/>
    <xf numFmtId="0" fontId="3" fillId="15" borderId="10" xfId="0" applyFont="1" applyFill="1" applyBorder="1"/>
    <xf numFmtId="0" fontId="3" fillId="15" borderId="21" xfId="0" applyFont="1" applyFill="1" applyBorder="1"/>
    <xf numFmtId="0" fontId="3" fillId="15" borderId="8" xfId="0" applyFont="1" applyFill="1" applyBorder="1"/>
    <xf numFmtId="3" fontId="7" fillId="2" borderId="0" xfId="1" applyNumberFormat="1" applyFont="1" applyFill="1" applyAlignment="1">
      <alignment wrapText="1"/>
    </xf>
    <xf numFmtId="3" fontId="7" fillId="2" borderId="0" xfId="1" applyNumberFormat="1" applyFont="1" applyFill="1" applyAlignment="1">
      <alignment horizontal="left" wrapText="1"/>
    </xf>
    <xf numFmtId="0" fontId="6" fillId="12" borderId="0" xfId="0" applyFont="1" applyFill="1"/>
    <xf numFmtId="3" fontId="18" fillId="13" borderId="0" xfId="1" applyNumberFormat="1" applyFont="1" applyFill="1" applyAlignment="1">
      <alignment horizontal="left" wrapText="1"/>
    </xf>
    <xf numFmtId="3" fontId="9" fillId="13" borderId="0" xfId="1" applyNumberFormat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1" fontId="8" fillId="2" borderId="0" xfId="1" applyNumberFormat="1" applyFont="1" applyFill="1" applyAlignment="1">
      <alignment horizontal="left" wrapText="1"/>
    </xf>
    <xf numFmtId="0" fontId="6" fillId="7" borderId="7" xfId="1" applyFont="1" applyFill="1" applyBorder="1" applyAlignment="1">
      <alignment horizontal="center" vertical="center" wrapText="1"/>
    </xf>
    <xf numFmtId="0" fontId="12" fillId="6" borderId="0" xfId="0" applyFont="1" applyFill="1"/>
    <xf numFmtId="1" fontId="11" fillId="2" borderId="0" xfId="1" applyNumberFormat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1" fontId="9" fillId="10" borderId="1" xfId="1" applyNumberFormat="1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center" vertical="center" wrapText="1"/>
    </xf>
    <xf numFmtId="0" fontId="8" fillId="10" borderId="1" xfId="1" applyFont="1" applyFill="1" applyBorder="1"/>
    <xf numFmtId="0" fontId="6" fillId="6" borderId="0" xfId="0" applyFont="1" applyFill="1" applyAlignment="1">
      <alignment horizontal="left" vertical="center" indent="1"/>
    </xf>
    <xf numFmtId="4" fontId="6" fillId="14" borderId="1" xfId="1" applyNumberFormat="1" applyFont="1" applyFill="1" applyBorder="1" applyAlignment="1">
      <alignment horizontal="right" vertical="center" indent="1"/>
    </xf>
    <xf numFmtId="0" fontId="8" fillId="10" borderId="1" xfId="1" applyFont="1" applyFill="1" applyBorder="1" applyAlignment="1">
      <alignment wrapText="1"/>
    </xf>
    <xf numFmtId="0" fontId="8" fillId="10" borderId="5" xfId="1" applyFont="1" applyFill="1" applyBorder="1" applyAlignment="1">
      <alignment wrapText="1"/>
    </xf>
    <xf numFmtId="4" fontId="8" fillId="11" borderId="11" xfId="1" applyNumberFormat="1" applyFont="1" applyFill="1" applyBorder="1"/>
    <xf numFmtId="4" fontId="8" fillId="11" borderId="5" xfId="1" applyNumberFormat="1" applyFont="1" applyFill="1" applyBorder="1"/>
    <xf numFmtId="0" fontId="8" fillId="0" borderId="10" xfId="1" applyFont="1" applyBorder="1" applyAlignment="1">
      <alignment wrapText="1"/>
    </xf>
    <xf numFmtId="4" fontId="6" fillId="0" borderId="0" xfId="1" applyNumberFormat="1" applyFont="1" applyAlignment="1">
      <alignment horizontal="right" vertical="center" indent="1"/>
    </xf>
    <xf numFmtId="1" fontId="8" fillId="4" borderId="0" xfId="1" applyNumberFormat="1" applyFont="1" applyFill="1" applyAlignment="1">
      <alignment horizontal="left" vertical="center"/>
    </xf>
    <xf numFmtId="0" fontId="8" fillId="5" borderId="4" xfId="1" applyFont="1" applyFill="1" applyBorder="1"/>
    <xf numFmtId="4" fontId="8" fillId="4" borderId="4" xfId="1" applyNumberFormat="1" applyFont="1" applyFill="1" applyBorder="1"/>
    <xf numFmtId="1" fontId="9" fillId="10" borderId="6" xfId="1" applyNumberFormat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1" fontId="8" fillId="2" borderId="0" xfId="1" quotePrefix="1" applyNumberFormat="1" applyFont="1" applyFill="1" applyAlignment="1">
      <alignment horizontal="left" vertical="center"/>
    </xf>
    <xf numFmtId="0" fontId="8" fillId="0" borderId="13" xfId="1" applyFont="1" applyBorder="1" applyAlignment="1">
      <alignment wrapText="1"/>
    </xf>
    <xf numFmtId="0" fontId="13" fillId="6" borderId="0" xfId="0" applyFont="1" applyFill="1"/>
    <xf numFmtId="1" fontId="11" fillId="10" borderId="1" xfId="1" applyNumberFormat="1" applyFont="1" applyFill="1" applyBorder="1" applyAlignment="1">
      <alignment horizontal="left" vertical="center"/>
    </xf>
    <xf numFmtId="0" fontId="11" fillId="10" borderId="1" xfId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 indent="1"/>
    </xf>
    <xf numFmtId="4" fontId="7" fillId="0" borderId="1" xfId="1" applyNumberFormat="1" applyFont="1" applyBorder="1" applyAlignment="1">
      <alignment horizontal="right" vertical="center" indent="1"/>
    </xf>
    <xf numFmtId="4" fontId="8" fillId="2" borderId="0" xfId="1" applyNumberFormat="1" applyFont="1" applyFill="1"/>
    <xf numFmtId="3" fontId="8" fillId="2" borderId="0" xfId="1" applyNumberFormat="1" applyFont="1" applyFill="1" applyAlignment="1">
      <alignment horizontal="left" wrapText="1"/>
    </xf>
    <xf numFmtId="1" fontId="14" fillId="10" borderId="1" xfId="1" applyNumberFormat="1" applyFont="1" applyFill="1" applyBorder="1" applyAlignment="1">
      <alignment horizontal="left" vertical="center"/>
    </xf>
    <xf numFmtId="1" fontId="17" fillId="10" borderId="5" xfId="1" applyNumberFormat="1" applyFont="1" applyFill="1" applyBorder="1" applyAlignment="1">
      <alignment vertical="center" wrapText="1"/>
    </xf>
    <xf numFmtId="1" fontId="16" fillId="2" borderId="0" xfId="1" applyNumberFormat="1" applyFont="1" applyFill="1" applyAlignment="1">
      <alignment horizontal="left" vertical="center"/>
    </xf>
    <xf numFmtId="1" fontId="19" fillId="10" borderId="12" xfId="1" applyNumberFormat="1" applyFont="1" applyFill="1" applyBorder="1" applyAlignment="1">
      <alignment vertical="center" wrapText="1"/>
    </xf>
    <xf numFmtId="4" fontId="6" fillId="14" borderId="7" xfId="1" applyNumberFormat="1" applyFont="1" applyFill="1" applyBorder="1" applyAlignment="1">
      <alignment horizontal="right" vertical="center" indent="1"/>
    </xf>
    <xf numFmtId="0" fontId="16" fillId="10" borderId="1" xfId="1" applyFont="1" applyFill="1" applyBorder="1" applyAlignment="1">
      <alignment wrapText="1"/>
    </xf>
    <xf numFmtId="0" fontId="17" fillId="10" borderId="1" xfId="1" applyFont="1" applyFill="1" applyBorder="1" applyAlignment="1">
      <alignment wrapText="1"/>
    </xf>
    <xf numFmtId="0" fontId="17" fillId="10" borderId="14" xfId="1" applyFont="1" applyFill="1" applyBorder="1"/>
    <xf numFmtId="0" fontId="19" fillId="10" borderId="15" xfId="1" applyFont="1" applyFill="1" applyBorder="1"/>
    <xf numFmtId="0" fontId="14" fillId="10" borderId="7" xfId="1" applyFont="1" applyFill="1" applyBorder="1"/>
    <xf numFmtId="1" fontId="7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1" fillId="10" borderId="2" xfId="1" applyFont="1" applyFill="1" applyBorder="1" applyAlignment="1">
      <alignment horizontal="center" vertical="center" wrapText="1"/>
    </xf>
    <xf numFmtId="0" fontId="11" fillId="10" borderId="7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1" fontId="8" fillId="10" borderId="5" xfId="1" applyNumberFormat="1" applyFont="1" applyFill="1" applyBorder="1" applyAlignment="1">
      <alignment horizontal="left" vertical="center" wrapText="1"/>
    </xf>
    <xf numFmtId="0" fontId="16" fillId="10" borderId="6" xfId="1" applyFont="1" applyFill="1" applyBorder="1" applyAlignment="1">
      <alignment wrapText="1"/>
    </xf>
    <xf numFmtId="0" fontId="14" fillId="10" borderId="1" xfId="1" applyFont="1" applyFill="1" applyBorder="1" applyAlignment="1">
      <alignment wrapText="1"/>
    </xf>
    <xf numFmtId="0" fontId="14" fillId="10" borderId="2" xfId="1" applyFont="1" applyFill="1" applyBorder="1" applyAlignment="1">
      <alignment wrapText="1"/>
    </xf>
    <xf numFmtId="1" fontId="14" fillId="10" borderId="2" xfId="1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vertical="center"/>
    </xf>
    <xf numFmtId="164" fontId="6" fillId="6" borderId="0" xfId="0" applyNumberFormat="1" applyFont="1" applyFill="1"/>
    <xf numFmtId="0" fontId="14" fillId="2" borderId="0" xfId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0" fontId="16" fillId="9" borderId="2" xfId="1" applyFont="1" applyFill="1" applyBorder="1" applyAlignment="1" applyProtection="1">
      <alignment horizontal="left" vertical="top" wrapText="1"/>
      <protection locked="0"/>
    </xf>
    <xf numFmtId="0" fontId="16" fillId="9" borderId="4" xfId="1" applyFont="1" applyFill="1" applyBorder="1" applyAlignment="1" applyProtection="1">
      <alignment horizontal="left" vertical="top" wrapText="1"/>
      <protection locked="0"/>
    </xf>
    <xf numFmtId="0" fontId="16" fillId="9" borderId="3" xfId="1" applyFont="1" applyFill="1" applyBorder="1" applyAlignment="1" applyProtection="1">
      <alignment horizontal="left" vertical="top" wrapText="1"/>
      <protection locked="0"/>
    </xf>
    <xf numFmtId="0" fontId="14" fillId="10" borderId="2" xfId="1" applyFont="1" applyFill="1" applyBorder="1" applyAlignment="1">
      <alignment horizontal="left"/>
    </xf>
    <xf numFmtId="0" fontId="14" fillId="10" borderId="4" xfId="1" applyFont="1" applyFill="1" applyBorder="1" applyAlignment="1">
      <alignment horizontal="left"/>
    </xf>
    <xf numFmtId="0" fontId="14" fillId="10" borderId="3" xfId="1" applyFont="1" applyFill="1" applyBorder="1" applyAlignment="1">
      <alignment horizontal="left"/>
    </xf>
    <xf numFmtId="0" fontId="14" fillId="10" borderId="18" xfId="1" applyFont="1" applyFill="1" applyBorder="1" applyAlignment="1">
      <alignment horizontal="left"/>
    </xf>
    <xf numFmtId="0" fontId="14" fillId="10" borderId="19" xfId="1" applyFont="1" applyFill="1" applyBorder="1" applyAlignment="1">
      <alignment horizontal="left"/>
    </xf>
    <xf numFmtId="0" fontId="14" fillId="10" borderId="20" xfId="1" applyFont="1" applyFill="1" applyBorder="1" applyAlignment="1">
      <alignment horizontal="left"/>
    </xf>
    <xf numFmtId="0" fontId="8" fillId="9" borderId="7" xfId="1" applyFont="1" applyFill="1" applyBorder="1" applyAlignment="1" applyProtection="1">
      <alignment horizontal="left" vertical="center"/>
      <protection locked="0"/>
    </xf>
    <xf numFmtId="3" fontId="8" fillId="7" borderId="7" xfId="1" applyNumberFormat="1" applyFont="1" applyFill="1" applyBorder="1" applyAlignment="1">
      <alignment horizontal="left" vertical="center"/>
    </xf>
    <xf numFmtId="0" fontId="8" fillId="7" borderId="7" xfId="1" applyFont="1" applyFill="1" applyBorder="1" applyAlignment="1">
      <alignment horizontal="left" vertical="center"/>
    </xf>
    <xf numFmtId="0" fontId="14" fillId="10" borderId="17" xfId="1" applyFont="1" applyFill="1" applyBorder="1" applyAlignment="1">
      <alignment horizontal="left"/>
    </xf>
  </cellXfs>
  <cellStyles count="3">
    <cellStyle name="Standard" xfId="0" builtinId="0"/>
    <cellStyle name="Standard 2_Finanzplan-XX-151121-1500-174" xfId="1" xr:uid="{00000000-0005-0000-0000-000001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80</xdr:row>
      <xdr:rowOff>123825</xdr:rowOff>
    </xdr:from>
    <xdr:to>
      <xdr:col>4</xdr:col>
      <xdr:colOff>781050</xdr:colOff>
      <xdr:row>80</xdr:row>
      <xdr:rowOff>123825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62C4A9E1-A8A2-4E66-855B-C0B20378197F}"/>
            </a:ext>
          </a:extLst>
        </xdr:cNvPr>
        <xdr:cNvCxnSpPr/>
      </xdr:nvCxnSpPr>
      <xdr:spPr>
        <a:xfrm flipH="1">
          <a:off x="7550944" y="19912013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109538</xdr:colOff>
      <xdr:row>67</xdr:row>
      <xdr:rowOff>147639</xdr:rowOff>
    </xdr:from>
    <xdr:to>
      <xdr:col>10</xdr:col>
      <xdr:colOff>661988</xdr:colOff>
      <xdr:row>67</xdr:row>
      <xdr:rowOff>147639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F9BB213-5F4B-CD52-472C-4CD2724702B3}"/>
            </a:ext>
          </a:extLst>
        </xdr:cNvPr>
        <xdr:cNvCxnSpPr/>
      </xdr:nvCxnSpPr>
      <xdr:spPr>
        <a:xfrm flipH="1">
          <a:off x="14432757" y="15685295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912961</xdr:colOff>
      <xdr:row>64</xdr:row>
      <xdr:rowOff>119033</xdr:rowOff>
    </xdr:from>
    <xdr:to>
      <xdr:col>10</xdr:col>
      <xdr:colOff>682148</xdr:colOff>
      <xdr:row>64</xdr:row>
      <xdr:rowOff>119033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88492CD1-F6C1-C719-75F9-70C0301E00F1}"/>
            </a:ext>
          </a:extLst>
        </xdr:cNvPr>
        <xdr:cNvCxnSpPr/>
      </xdr:nvCxnSpPr>
      <xdr:spPr>
        <a:xfrm flipH="1">
          <a:off x="14069367" y="16359158"/>
          <a:ext cx="936000" cy="0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666750</xdr:colOff>
      <xdr:row>64</xdr:row>
      <xdr:rowOff>130966</xdr:rowOff>
    </xdr:from>
    <xdr:to>
      <xdr:col>10</xdr:col>
      <xdr:colOff>666750</xdr:colOff>
      <xdr:row>67</xdr:row>
      <xdr:rowOff>154781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15CD517-2846-00F0-2E3C-7B5414C402FF}"/>
            </a:ext>
          </a:extLst>
        </xdr:cNvPr>
        <xdr:cNvCxnSpPr/>
      </xdr:nvCxnSpPr>
      <xdr:spPr>
        <a:xfrm>
          <a:off x="14989969" y="16371091"/>
          <a:ext cx="0" cy="607221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11"/>
  <sheetViews>
    <sheetView tabSelected="1" view="pageLayout" zoomScaleNormal="80" workbookViewId="0">
      <selection activeCell="D7" sqref="D7:E7"/>
    </sheetView>
  </sheetViews>
  <sheetFormatPr baseColWidth="10" defaultColWidth="11.44140625" defaultRowHeight="14.4" x14ac:dyDescent="0.3"/>
  <cols>
    <col min="1" max="1" width="5.33203125" style="16" customWidth="1"/>
    <col min="2" max="2" width="7.5546875" style="16" customWidth="1"/>
    <col min="3" max="3" width="79.44140625" style="16" customWidth="1"/>
    <col min="4" max="10" width="17.5546875" style="16" customWidth="1"/>
    <col min="11" max="11" width="15" style="16" customWidth="1"/>
    <col min="12" max="12" width="7.6640625" style="16" customWidth="1"/>
    <col min="13" max="16384" width="11.44140625" style="16"/>
  </cols>
  <sheetData>
    <row r="1" spans="1:12" s="11" customFormat="1" ht="18" x14ac:dyDescent="0.35">
      <c r="A1" s="8"/>
      <c r="B1" s="9"/>
      <c r="C1" s="9" t="s">
        <v>67</v>
      </c>
      <c r="D1" s="9"/>
      <c r="E1" s="10"/>
      <c r="F1" s="8"/>
      <c r="G1" s="8"/>
      <c r="H1" s="8"/>
      <c r="I1" s="8"/>
      <c r="J1" s="8"/>
      <c r="K1" s="8"/>
      <c r="L1" s="8"/>
    </row>
    <row r="2" spans="1:12" ht="19.95" customHeight="1" x14ac:dyDescent="0.35">
      <c r="A2" s="12"/>
      <c r="B2" s="13"/>
      <c r="C2" s="14"/>
      <c r="D2" s="14"/>
      <c r="E2" s="14"/>
      <c r="F2" s="12"/>
      <c r="G2" s="15" t="s">
        <v>57</v>
      </c>
      <c r="H2" s="15" t="s">
        <v>118</v>
      </c>
      <c r="I2" s="12"/>
      <c r="J2" s="8"/>
      <c r="K2" s="8"/>
      <c r="L2" s="8"/>
    </row>
    <row r="3" spans="1:12" ht="18" x14ac:dyDescent="0.35">
      <c r="A3" s="12"/>
      <c r="B3" s="13"/>
      <c r="C3" s="17" t="s">
        <v>37</v>
      </c>
      <c r="D3" s="108"/>
      <c r="E3" s="108"/>
      <c r="F3" s="12"/>
      <c r="H3" s="18" t="s">
        <v>4</v>
      </c>
      <c r="J3" s="12"/>
      <c r="K3" s="8"/>
      <c r="L3" s="8"/>
    </row>
    <row r="4" spans="1:12" ht="18" x14ac:dyDescent="0.35">
      <c r="A4" s="12"/>
      <c r="B4" s="13"/>
      <c r="C4" s="17" t="s">
        <v>60</v>
      </c>
      <c r="D4" s="108"/>
      <c r="E4" s="108"/>
      <c r="F4" s="12"/>
      <c r="G4" s="19" t="s">
        <v>51</v>
      </c>
      <c r="H4" s="20"/>
      <c r="I4" s="20"/>
      <c r="J4" s="21"/>
      <c r="K4" s="22"/>
      <c r="L4" s="23"/>
    </row>
    <row r="5" spans="1:12" ht="18" x14ac:dyDescent="0.35">
      <c r="A5" s="12"/>
      <c r="B5" s="13"/>
      <c r="C5" s="17" t="s">
        <v>54</v>
      </c>
      <c r="D5" s="110" t="s">
        <v>130</v>
      </c>
      <c r="E5" s="110"/>
      <c r="F5" s="12"/>
      <c r="G5" s="24" t="s">
        <v>111</v>
      </c>
      <c r="H5" s="25"/>
      <c r="I5" s="26" t="s">
        <v>59</v>
      </c>
      <c r="J5" s="21"/>
      <c r="K5" s="21"/>
      <c r="L5" s="23"/>
    </row>
    <row r="6" spans="1:12" ht="18" x14ac:dyDescent="0.35">
      <c r="A6" s="12"/>
      <c r="B6" s="13"/>
      <c r="C6" s="17" t="s">
        <v>61</v>
      </c>
      <c r="D6" s="110" t="s">
        <v>131</v>
      </c>
      <c r="E6" s="110"/>
      <c r="F6" s="12"/>
      <c r="G6" s="27" t="s">
        <v>58</v>
      </c>
      <c r="H6" s="28"/>
      <c r="I6" s="29" t="s">
        <v>112</v>
      </c>
      <c r="J6" s="30"/>
      <c r="K6" s="31"/>
      <c r="L6" s="32"/>
    </row>
    <row r="7" spans="1:12" ht="18.75" customHeight="1" x14ac:dyDescent="0.35">
      <c r="A7" s="12"/>
      <c r="B7" s="33"/>
      <c r="C7" s="17" t="s">
        <v>62</v>
      </c>
      <c r="D7" s="109">
        <v>122</v>
      </c>
      <c r="E7" s="109"/>
      <c r="F7" s="12"/>
      <c r="G7" s="27"/>
      <c r="H7" s="28"/>
      <c r="I7" s="29" t="s">
        <v>114</v>
      </c>
      <c r="J7" s="30"/>
      <c r="K7" s="32"/>
      <c r="L7" s="32"/>
    </row>
    <row r="8" spans="1:12" ht="15" customHeight="1" x14ac:dyDescent="0.35">
      <c r="A8" s="12"/>
      <c r="B8" s="34"/>
      <c r="C8" s="34"/>
      <c r="D8" s="34"/>
      <c r="E8" s="34"/>
      <c r="F8" s="12"/>
      <c r="G8" s="12"/>
      <c r="H8" s="12"/>
      <c r="I8" s="12"/>
      <c r="J8" s="12"/>
      <c r="K8" s="12"/>
      <c r="L8" s="8"/>
    </row>
    <row r="9" spans="1:12" ht="18" x14ac:dyDescent="0.35">
      <c r="A9" s="35"/>
      <c r="B9" s="36" t="s">
        <v>29</v>
      </c>
      <c r="C9" s="37" t="s">
        <v>32</v>
      </c>
      <c r="D9" s="34"/>
      <c r="E9" s="34"/>
      <c r="F9" s="12"/>
      <c r="G9" s="12"/>
      <c r="H9" s="12"/>
      <c r="I9" s="12"/>
      <c r="J9" s="8"/>
      <c r="K9" s="8"/>
      <c r="L9" s="8"/>
    </row>
    <row r="10" spans="1:12" ht="6.75" customHeight="1" x14ac:dyDescent="0.35">
      <c r="A10" s="35"/>
      <c r="B10" s="34"/>
      <c r="C10" s="34"/>
      <c r="D10" s="34"/>
      <c r="E10" s="34"/>
      <c r="F10" s="12"/>
      <c r="G10" s="12"/>
      <c r="H10" s="12"/>
      <c r="I10" s="12"/>
      <c r="J10" s="8"/>
      <c r="K10" s="8"/>
      <c r="L10" s="8"/>
    </row>
    <row r="11" spans="1:12" ht="18" x14ac:dyDescent="0.35">
      <c r="A11" s="98"/>
      <c r="B11" s="39" t="s">
        <v>3</v>
      </c>
      <c r="C11" s="17" t="s">
        <v>63</v>
      </c>
      <c r="D11" s="40">
        <v>7</v>
      </c>
      <c r="E11" s="34"/>
      <c r="F11" s="12"/>
      <c r="G11" s="12"/>
      <c r="H11" s="12"/>
      <c r="I11" s="12"/>
      <c r="J11" s="8"/>
      <c r="K11" s="8"/>
      <c r="L11" s="8"/>
    </row>
    <row r="12" spans="1:12" ht="18" x14ac:dyDescent="0.35">
      <c r="A12" s="98"/>
      <c r="B12" s="39"/>
      <c r="C12" s="39"/>
      <c r="D12" s="39"/>
      <c r="E12" s="39"/>
      <c r="F12" s="12"/>
      <c r="G12" s="41"/>
      <c r="H12" s="12"/>
      <c r="I12" s="12"/>
      <c r="J12" s="8"/>
      <c r="K12" s="8"/>
      <c r="L12" s="8"/>
    </row>
    <row r="13" spans="1:12" s="46" customFormat="1" ht="18" x14ac:dyDescent="0.35">
      <c r="A13" s="98"/>
      <c r="B13" s="42"/>
      <c r="C13" s="43"/>
      <c r="D13" s="43"/>
      <c r="E13" s="44"/>
      <c r="F13" s="45"/>
      <c r="G13" s="41"/>
      <c r="H13" s="12"/>
      <c r="I13" s="45"/>
      <c r="J13" s="8"/>
      <c r="K13" s="8"/>
      <c r="L13" s="8"/>
    </row>
    <row r="14" spans="1:12" ht="28.8" x14ac:dyDescent="0.35">
      <c r="A14" s="98"/>
      <c r="B14" s="47"/>
      <c r="C14" s="48" t="s">
        <v>41</v>
      </c>
      <c r="D14" s="49" t="s">
        <v>38</v>
      </c>
      <c r="E14" s="49" t="s">
        <v>0</v>
      </c>
      <c r="F14" s="12"/>
      <c r="G14" s="49" t="s">
        <v>38</v>
      </c>
      <c r="H14" s="12"/>
      <c r="I14" s="12"/>
      <c r="J14" s="8"/>
      <c r="K14" s="8"/>
      <c r="L14" s="8"/>
    </row>
    <row r="15" spans="1:12" ht="18" x14ac:dyDescent="0.35">
      <c r="A15" s="98"/>
      <c r="B15" s="47" t="s">
        <v>7</v>
      </c>
      <c r="C15" s="50" t="s">
        <v>1</v>
      </c>
      <c r="D15" s="1">
        <v>0</v>
      </c>
      <c r="E15" s="2">
        <v>0</v>
      </c>
      <c r="F15" s="51" t="s">
        <v>26</v>
      </c>
      <c r="G15" s="52">
        <f>IF(TRUNC(D15,2)&lt;ROUND(D15,2),TRUNC(D15,2)+0.01,TRUNC(D15,2))</f>
        <v>0</v>
      </c>
      <c r="H15" s="12"/>
      <c r="I15" s="12"/>
      <c r="J15" s="8"/>
      <c r="K15" s="8"/>
      <c r="L15" s="8"/>
    </row>
    <row r="16" spans="1:12" ht="18" x14ac:dyDescent="0.35">
      <c r="A16" s="98"/>
      <c r="B16" s="47" t="s">
        <v>8</v>
      </c>
      <c r="C16" s="50" t="s">
        <v>2</v>
      </c>
      <c r="D16" s="1">
        <v>0</v>
      </c>
      <c r="E16" s="2">
        <v>0</v>
      </c>
      <c r="F16" s="51" t="s">
        <v>26</v>
      </c>
      <c r="G16" s="52">
        <f t="shared" ref="G16:G17" si="0">IF(TRUNC(D16,2)&lt;ROUND(D16,2),TRUNC(D16,2)+0.01,TRUNC(D16,2))</f>
        <v>0</v>
      </c>
      <c r="H16" s="12"/>
      <c r="I16" s="12"/>
      <c r="J16" s="8"/>
      <c r="K16" s="8"/>
      <c r="L16" s="8"/>
    </row>
    <row r="17" spans="1:12" ht="18" x14ac:dyDescent="0.35">
      <c r="A17" s="98"/>
      <c r="B17" s="47" t="s">
        <v>70</v>
      </c>
      <c r="C17" s="53" t="s">
        <v>72</v>
      </c>
      <c r="D17" s="1">
        <v>0</v>
      </c>
      <c r="E17" s="2">
        <v>0</v>
      </c>
      <c r="F17" s="51" t="s">
        <v>26</v>
      </c>
      <c r="G17" s="52">
        <f t="shared" si="0"/>
        <v>0</v>
      </c>
      <c r="H17" s="12"/>
      <c r="I17" s="12"/>
      <c r="J17" s="8"/>
      <c r="K17" s="8"/>
      <c r="L17" s="8"/>
    </row>
    <row r="18" spans="1:12" ht="18" x14ac:dyDescent="0.35">
      <c r="A18" s="98"/>
      <c r="B18" s="47" t="s">
        <v>71</v>
      </c>
      <c r="C18" s="54" t="s">
        <v>73</v>
      </c>
      <c r="D18" s="1">
        <v>0</v>
      </c>
      <c r="E18" s="55"/>
      <c r="F18" s="51"/>
      <c r="G18" s="52">
        <f>IF(TRUNC(D18,2)&lt;ROUND(D18,2),TRUNC(D18,2)+0.01,TRUNC(D18,2))</f>
        <v>0</v>
      </c>
      <c r="H18" s="12"/>
      <c r="I18" s="12"/>
      <c r="J18" s="8"/>
      <c r="K18" s="8"/>
      <c r="L18" s="8"/>
    </row>
    <row r="19" spans="1:12" ht="18" x14ac:dyDescent="0.35">
      <c r="A19" s="98"/>
      <c r="B19" s="47" t="s">
        <v>115</v>
      </c>
      <c r="C19" s="54" t="s">
        <v>116</v>
      </c>
      <c r="D19" s="56"/>
      <c r="E19" s="56"/>
      <c r="F19" s="51"/>
      <c r="G19" s="12"/>
      <c r="H19" s="12"/>
      <c r="I19" s="12"/>
      <c r="J19" s="8"/>
      <c r="K19" s="8"/>
      <c r="L19" s="8"/>
    </row>
    <row r="20" spans="1:12" ht="30" customHeight="1" x14ac:dyDescent="0.35">
      <c r="A20" s="98"/>
      <c r="B20" s="47"/>
      <c r="C20" s="99" t="s">
        <v>119</v>
      </c>
      <c r="D20" s="100"/>
      <c r="E20" s="101"/>
      <c r="F20" s="12"/>
      <c r="G20" s="12"/>
      <c r="H20" s="12"/>
      <c r="I20" s="12"/>
      <c r="J20" s="8"/>
      <c r="K20" s="8"/>
      <c r="L20" s="8"/>
    </row>
    <row r="21" spans="1:12" ht="8.25" customHeight="1" x14ac:dyDescent="0.35">
      <c r="A21" s="98"/>
      <c r="B21" s="47"/>
      <c r="C21" s="57"/>
      <c r="D21" s="58"/>
      <c r="E21" s="58"/>
      <c r="F21" s="58"/>
      <c r="G21" s="58"/>
      <c r="H21" s="58"/>
      <c r="I21" s="58"/>
      <c r="J21" s="58"/>
      <c r="K21" s="8"/>
      <c r="L21" s="8"/>
    </row>
    <row r="22" spans="1:12" ht="18" x14ac:dyDescent="0.35">
      <c r="A22" s="98"/>
      <c r="B22" s="47" t="s">
        <v>9</v>
      </c>
      <c r="C22" s="111" t="s">
        <v>123</v>
      </c>
      <c r="D22" s="103"/>
      <c r="E22" s="104"/>
      <c r="F22" s="12"/>
      <c r="G22" s="7">
        <f>G15+G16+G17+G18</f>
        <v>0</v>
      </c>
      <c r="H22" s="12"/>
      <c r="I22" s="12"/>
      <c r="J22" s="8"/>
      <c r="K22" s="8"/>
      <c r="L22" s="8"/>
    </row>
    <row r="23" spans="1:12" ht="18" x14ac:dyDescent="0.35">
      <c r="A23" s="98"/>
      <c r="B23" s="59"/>
      <c r="C23" s="60"/>
      <c r="D23" s="61"/>
      <c r="E23" s="61"/>
      <c r="F23" s="12"/>
      <c r="G23" s="12"/>
      <c r="H23" s="12"/>
      <c r="I23" s="12"/>
      <c r="J23" s="8"/>
      <c r="K23" s="8"/>
      <c r="L23" s="8"/>
    </row>
    <row r="24" spans="1:12" ht="28.8" x14ac:dyDescent="0.35">
      <c r="A24" s="98"/>
      <c r="B24" s="47"/>
      <c r="C24" s="62" t="s">
        <v>42</v>
      </c>
      <c r="D24" s="63" t="s">
        <v>38</v>
      </c>
      <c r="E24" s="63" t="s">
        <v>25</v>
      </c>
      <c r="F24" s="12"/>
      <c r="G24" s="64" t="s">
        <v>38</v>
      </c>
      <c r="H24" s="12"/>
      <c r="I24" s="12"/>
      <c r="J24" s="8"/>
      <c r="K24" s="8"/>
      <c r="L24" s="8"/>
    </row>
    <row r="25" spans="1:12" ht="18" x14ac:dyDescent="0.35">
      <c r="A25" s="98"/>
      <c r="B25" s="65" t="s">
        <v>24</v>
      </c>
      <c r="C25" s="50" t="s">
        <v>68</v>
      </c>
      <c r="D25" s="1">
        <v>0</v>
      </c>
      <c r="E25" s="2">
        <v>0</v>
      </c>
      <c r="F25" s="51" t="s">
        <v>26</v>
      </c>
      <c r="G25" s="52">
        <f>IF(TRUNC(D25,2)&lt;ROUND(D25,2),TRUNC(D25,2)+0.01,TRUNC(D25,2))</f>
        <v>0</v>
      </c>
      <c r="H25" s="12"/>
      <c r="I25" s="12"/>
      <c r="J25" s="8"/>
      <c r="K25" s="8"/>
      <c r="L25" s="8"/>
    </row>
    <row r="26" spans="1:12" ht="18" x14ac:dyDescent="0.35">
      <c r="A26" s="98"/>
      <c r="B26" s="65" t="s">
        <v>56</v>
      </c>
      <c r="C26" s="50" t="s">
        <v>39</v>
      </c>
      <c r="D26" s="1">
        <v>0</v>
      </c>
      <c r="E26" s="2">
        <v>0</v>
      </c>
      <c r="F26" s="51" t="s">
        <v>76</v>
      </c>
      <c r="G26" s="52">
        <f t="shared" ref="G26:G31" si="1">IF(TRUNC(D26,2)&lt;ROUND(D26,2),TRUNC(D26,2)+0.01,TRUNC(D26,2))</f>
        <v>0</v>
      </c>
      <c r="H26" s="12"/>
      <c r="I26" s="12"/>
      <c r="J26" s="8"/>
      <c r="K26" s="8"/>
      <c r="L26" s="8"/>
    </row>
    <row r="27" spans="1:12" ht="18" x14ac:dyDescent="0.35">
      <c r="A27" s="98"/>
      <c r="B27" s="65" t="s">
        <v>55</v>
      </c>
      <c r="C27" s="50" t="s">
        <v>93</v>
      </c>
      <c r="D27" s="1">
        <v>0</v>
      </c>
      <c r="E27" s="2">
        <v>0</v>
      </c>
      <c r="F27" s="51" t="s">
        <v>26</v>
      </c>
      <c r="G27" s="52">
        <f t="shared" si="1"/>
        <v>0</v>
      </c>
      <c r="H27" s="12"/>
      <c r="I27" s="12"/>
      <c r="J27" s="8"/>
      <c r="K27" s="8"/>
      <c r="L27" s="8"/>
    </row>
    <row r="28" spans="1:12" ht="18" x14ac:dyDescent="0.35">
      <c r="A28" s="98"/>
      <c r="B28" s="65" t="s">
        <v>10</v>
      </c>
      <c r="C28" s="53" t="s">
        <v>69</v>
      </c>
      <c r="D28" s="1">
        <v>0</v>
      </c>
      <c r="E28" s="2">
        <v>0</v>
      </c>
      <c r="F28" s="51" t="s">
        <v>76</v>
      </c>
      <c r="G28" s="52">
        <f t="shared" si="1"/>
        <v>0</v>
      </c>
      <c r="H28" s="12"/>
      <c r="I28" s="12"/>
      <c r="J28" s="8"/>
      <c r="K28" s="8"/>
      <c r="L28" s="8"/>
    </row>
    <row r="29" spans="1:12" ht="18" x14ac:dyDescent="0.35">
      <c r="A29" s="98"/>
      <c r="B29" s="65" t="s">
        <v>11</v>
      </c>
      <c r="C29" s="53" t="s">
        <v>40</v>
      </c>
      <c r="D29" s="1">
        <v>0</v>
      </c>
      <c r="E29" s="2">
        <v>0</v>
      </c>
      <c r="F29" s="51" t="s">
        <v>76</v>
      </c>
      <c r="G29" s="52">
        <f t="shared" si="1"/>
        <v>0</v>
      </c>
      <c r="H29" s="12"/>
      <c r="I29" s="12"/>
      <c r="J29" s="8"/>
      <c r="K29" s="8"/>
      <c r="L29" s="8"/>
    </row>
    <row r="30" spans="1:12" ht="18" x14ac:dyDescent="0.35">
      <c r="A30" s="98"/>
      <c r="B30" s="65" t="s">
        <v>12</v>
      </c>
      <c r="C30" s="50" t="s">
        <v>74</v>
      </c>
      <c r="D30" s="1">
        <v>0</v>
      </c>
      <c r="E30" s="2">
        <v>0</v>
      </c>
      <c r="F30" s="51" t="s">
        <v>76</v>
      </c>
      <c r="G30" s="52">
        <f t="shared" si="1"/>
        <v>0</v>
      </c>
      <c r="H30" s="12"/>
      <c r="I30" s="12"/>
      <c r="J30" s="8"/>
      <c r="K30" s="8"/>
      <c r="L30" s="8"/>
    </row>
    <row r="31" spans="1:12" ht="18" x14ac:dyDescent="0.35">
      <c r="A31" s="98"/>
      <c r="B31" s="65" t="s">
        <v>13</v>
      </c>
      <c r="C31" s="53" t="s">
        <v>75</v>
      </c>
      <c r="D31" s="1">
        <v>0</v>
      </c>
      <c r="E31" s="2">
        <v>0</v>
      </c>
      <c r="F31" s="51" t="s">
        <v>76</v>
      </c>
      <c r="G31" s="52">
        <f t="shared" si="1"/>
        <v>0</v>
      </c>
      <c r="H31" s="12"/>
      <c r="I31" s="12"/>
      <c r="J31" s="8"/>
      <c r="K31" s="8"/>
      <c r="L31" s="8"/>
    </row>
    <row r="32" spans="1:12" ht="18" x14ac:dyDescent="0.35">
      <c r="A32" s="98"/>
      <c r="B32" s="65" t="s">
        <v>14</v>
      </c>
      <c r="C32" s="53" t="s">
        <v>94</v>
      </c>
      <c r="D32" s="1">
        <v>0</v>
      </c>
      <c r="E32" s="56"/>
      <c r="F32" s="12"/>
      <c r="G32" s="52">
        <f>IF(TRUNC(D32,2)&lt;ROUND(D32,2),TRUNC(D32,2)+0.01,TRUNC(D32,2))</f>
        <v>0</v>
      </c>
      <c r="H32" s="12"/>
      <c r="I32" s="12"/>
      <c r="J32" s="8"/>
      <c r="K32" s="8"/>
      <c r="L32" s="8"/>
    </row>
    <row r="33" spans="1:12" ht="18" x14ac:dyDescent="0.35">
      <c r="A33" s="98"/>
      <c r="B33" s="65" t="s">
        <v>15</v>
      </c>
      <c r="C33" s="53" t="s">
        <v>64</v>
      </c>
      <c r="D33" s="56"/>
      <c r="E33" s="56"/>
      <c r="F33" s="12"/>
      <c r="G33" s="12"/>
      <c r="H33" s="12"/>
      <c r="I33" s="12"/>
      <c r="J33" s="8"/>
      <c r="K33" s="8"/>
      <c r="L33" s="8"/>
    </row>
    <row r="34" spans="1:12" ht="30" customHeight="1" x14ac:dyDescent="0.35">
      <c r="A34" s="98"/>
      <c r="B34" s="47"/>
      <c r="C34" s="99" t="s">
        <v>52</v>
      </c>
      <c r="D34" s="100"/>
      <c r="E34" s="101"/>
      <c r="F34" s="12"/>
      <c r="G34" s="12"/>
      <c r="H34" s="12"/>
      <c r="I34" s="12"/>
      <c r="J34" s="8"/>
      <c r="K34" s="8"/>
      <c r="L34" s="8"/>
    </row>
    <row r="35" spans="1:12" ht="8.25" customHeight="1" x14ac:dyDescent="0.35">
      <c r="A35" s="98"/>
      <c r="B35" s="47"/>
      <c r="C35" s="57"/>
      <c r="D35" s="58"/>
      <c r="E35" s="58"/>
      <c r="F35" s="58"/>
      <c r="G35" s="58"/>
      <c r="H35" s="58"/>
      <c r="I35" s="58"/>
      <c r="J35" s="58"/>
      <c r="K35" s="8"/>
      <c r="L35" s="8"/>
    </row>
    <row r="36" spans="1:12" ht="18" x14ac:dyDescent="0.35">
      <c r="A36" s="98"/>
      <c r="B36" s="65" t="s">
        <v>16</v>
      </c>
      <c r="C36" s="102" t="s">
        <v>122</v>
      </c>
      <c r="D36" s="103"/>
      <c r="E36" s="104"/>
      <c r="F36" s="12"/>
      <c r="G36" s="7">
        <f>G25+G26+G27+G28+G29+G30+G31+G32</f>
        <v>0</v>
      </c>
      <c r="H36" s="12"/>
      <c r="I36" s="12"/>
      <c r="J36" s="8"/>
      <c r="K36" s="8"/>
      <c r="L36" s="8"/>
    </row>
    <row r="37" spans="1:12" ht="18" x14ac:dyDescent="0.35">
      <c r="A37" s="98"/>
      <c r="B37" s="59"/>
      <c r="C37" s="60"/>
      <c r="D37" s="61"/>
      <c r="E37" s="61"/>
      <c r="F37" s="12"/>
      <c r="G37" s="12"/>
      <c r="H37" s="12"/>
      <c r="I37" s="12"/>
      <c r="J37" s="8"/>
      <c r="K37" s="8"/>
      <c r="L37" s="8"/>
    </row>
    <row r="38" spans="1:12" ht="28.8" x14ac:dyDescent="0.35">
      <c r="A38" s="98"/>
      <c r="B38" s="47"/>
      <c r="C38" s="62" t="s">
        <v>43</v>
      </c>
      <c r="D38" s="63" t="s">
        <v>38</v>
      </c>
      <c r="E38" s="63" t="s">
        <v>0</v>
      </c>
      <c r="F38" s="12"/>
      <c r="G38" s="64" t="s">
        <v>38</v>
      </c>
      <c r="H38" s="12"/>
      <c r="I38" s="12"/>
      <c r="J38" s="12"/>
      <c r="K38" s="8"/>
      <c r="L38" s="8"/>
    </row>
    <row r="39" spans="1:12" ht="18" x14ac:dyDescent="0.35">
      <c r="A39" s="98"/>
      <c r="B39" s="47" t="s">
        <v>17</v>
      </c>
      <c r="C39" s="50" t="s">
        <v>95</v>
      </c>
      <c r="D39" s="1">
        <v>0</v>
      </c>
      <c r="E39" s="2">
        <v>0</v>
      </c>
      <c r="F39" s="51" t="s">
        <v>76</v>
      </c>
      <c r="G39" s="52">
        <f>IF(TRUNC(D39,2)&lt;ROUND(D39,2),TRUNC(D39,2)+0.01,TRUNC(D39,2))</f>
        <v>0</v>
      </c>
      <c r="H39" s="12"/>
      <c r="I39" s="12"/>
      <c r="J39" s="12"/>
      <c r="K39" s="8"/>
      <c r="L39" s="8"/>
    </row>
    <row r="40" spans="1:12" ht="18" x14ac:dyDescent="0.35">
      <c r="A40" s="98"/>
      <c r="B40" s="47" t="s">
        <v>18</v>
      </c>
      <c r="C40" s="50" t="s">
        <v>96</v>
      </c>
      <c r="D40" s="1">
        <v>0</v>
      </c>
      <c r="E40" s="5">
        <v>0</v>
      </c>
      <c r="F40" s="51" t="s">
        <v>76</v>
      </c>
      <c r="G40" s="52">
        <f t="shared" ref="G40:G41" si="2">IF(TRUNC(D40,2)&lt;ROUND(D40,2),TRUNC(D40,2)+0.01,TRUNC(D40,2))</f>
        <v>0</v>
      </c>
      <c r="H40" s="12"/>
      <c r="I40" s="12"/>
      <c r="J40" s="12"/>
      <c r="K40" s="8"/>
      <c r="L40" s="8"/>
    </row>
    <row r="41" spans="1:12" ht="18" x14ac:dyDescent="0.35">
      <c r="A41" s="98"/>
      <c r="B41" s="47" t="s">
        <v>19</v>
      </c>
      <c r="C41" s="50" t="s">
        <v>97</v>
      </c>
      <c r="D41" s="1">
        <v>0</v>
      </c>
      <c r="E41" s="5">
        <v>0</v>
      </c>
      <c r="F41" s="51" t="s">
        <v>76</v>
      </c>
      <c r="G41" s="52">
        <f t="shared" si="2"/>
        <v>0</v>
      </c>
      <c r="H41" s="12"/>
      <c r="I41" s="12"/>
      <c r="J41" s="12"/>
      <c r="K41" s="8"/>
      <c r="L41" s="8"/>
    </row>
    <row r="42" spans="1:12" ht="18" x14ac:dyDescent="0.35">
      <c r="A42" s="98"/>
      <c r="B42" s="47" t="s">
        <v>20</v>
      </c>
      <c r="C42" s="50" t="s">
        <v>98</v>
      </c>
      <c r="D42" s="1">
        <v>0</v>
      </c>
      <c r="E42" s="56"/>
      <c r="F42" s="12"/>
      <c r="G42" s="52">
        <f>IF(TRUNC(D42,2)&lt;ROUND(D42,2),TRUNC(D42,2)+0.01,TRUNC(D42,2))</f>
        <v>0</v>
      </c>
      <c r="H42" s="12"/>
      <c r="I42" s="12"/>
      <c r="J42" s="12"/>
      <c r="K42" s="8"/>
      <c r="L42" s="8"/>
    </row>
    <row r="43" spans="1:12" ht="18" x14ac:dyDescent="0.35">
      <c r="A43" s="98"/>
      <c r="B43" s="47" t="s">
        <v>77</v>
      </c>
      <c r="C43" s="50" t="s">
        <v>65</v>
      </c>
      <c r="D43" s="56"/>
      <c r="E43" s="56"/>
      <c r="F43" s="12"/>
      <c r="G43" s="12"/>
      <c r="H43" s="12"/>
      <c r="I43" s="12"/>
      <c r="J43" s="12"/>
      <c r="K43" s="8"/>
      <c r="L43" s="8"/>
    </row>
    <row r="44" spans="1:12" ht="30" customHeight="1" x14ac:dyDescent="0.35">
      <c r="A44" s="98"/>
      <c r="B44" s="47"/>
      <c r="C44" s="99" t="s">
        <v>53</v>
      </c>
      <c r="D44" s="100"/>
      <c r="E44" s="101"/>
      <c r="F44" s="12"/>
      <c r="G44" s="12"/>
      <c r="H44" s="12"/>
      <c r="I44" s="12"/>
      <c r="J44" s="12"/>
      <c r="K44" s="8"/>
      <c r="L44" s="8"/>
    </row>
    <row r="45" spans="1:12" ht="8.25" customHeight="1" x14ac:dyDescent="0.35">
      <c r="A45" s="98"/>
      <c r="B45" s="47"/>
      <c r="C45" s="57"/>
      <c r="D45" s="58"/>
      <c r="E45" s="58"/>
      <c r="F45" s="58"/>
      <c r="G45" s="58"/>
      <c r="H45" s="58"/>
      <c r="I45" s="58"/>
      <c r="J45" s="58"/>
      <c r="K45" s="8"/>
      <c r="L45" s="8"/>
    </row>
    <row r="46" spans="1:12" ht="18" x14ac:dyDescent="0.35">
      <c r="A46" s="98"/>
      <c r="B46" s="47" t="s">
        <v>78</v>
      </c>
      <c r="C46" s="102" t="s">
        <v>121</v>
      </c>
      <c r="D46" s="103"/>
      <c r="E46" s="104"/>
      <c r="F46" s="12"/>
      <c r="G46" s="7">
        <f>G39+G40+G41+G42</f>
        <v>0</v>
      </c>
      <c r="H46" s="12"/>
      <c r="I46" s="12"/>
      <c r="J46" s="12"/>
      <c r="K46" s="8"/>
      <c r="L46" s="8"/>
    </row>
    <row r="47" spans="1:12" ht="18" x14ac:dyDescent="0.35">
      <c r="A47" s="98"/>
      <c r="B47" s="59"/>
      <c r="C47" s="60"/>
      <c r="D47" s="61"/>
      <c r="E47" s="61"/>
      <c r="F47" s="12"/>
      <c r="G47" s="12"/>
      <c r="H47" s="12"/>
      <c r="I47" s="12"/>
      <c r="J47" s="12"/>
      <c r="K47" s="8"/>
      <c r="L47" s="8"/>
    </row>
    <row r="48" spans="1:12" ht="28.8" x14ac:dyDescent="0.35">
      <c r="A48" s="98"/>
      <c r="B48" s="47"/>
      <c r="C48" s="62" t="s">
        <v>27</v>
      </c>
      <c r="D48" s="63" t="s">
        <v>38</v>
      </c>
      <c r="E48" s="63"/>
      <c r="F48" s="12"/>
      <c r="G48" s="64" t="s">
        <v>38</v>
      </c>
      <c r="H48" s="12"/>
      <c r="I48" s="12"/>
      <c r="J48" s="12"/>
      <c r="K48" s="8"/>
      <c r="L48" s="8"/>
    </row>
    <row r="49" spans="1:12" ht="18" x14ac:dyDescent="0.35">
      <c r="A49" s="98"/>
      <c r="B49" s="47" t="s">
        <v>21</v>
      </c>
      <c r="C49" s="50" t="s">
        <v>45</v>
      </c>
      <c r="D49" s="1">
        <v>0</v>
      </c>
      <c r="E49" s="56"/>
      <c r="F49" s="12"/>
      <c r="G49" s="52">
        <f>IF(TRUNC(D49,2)&lt;ROUND(D49,2),TRUNC(D49,2)+0.01,TRUNC(D49,2))</f>
        <v>0</v>
      </c>
      <c r="H49" s="12"/>
      <c r="I49" s="12"/>
      <c r="J49" s="12"/>
      <c r="K49" s="8"/>
      <c r="L49" s="8"/>
    </row>
    <row r="50" spans="1:12" ht="29.4" x14ac:dyDescent="0.35">
      <c r="A50" s="98"/>
      <c r="B50" s="47" t="s">
        <v>22</v>
      </c>
      <c r="C50" s="53" t="s">
        <v>92</v>
      </c>
      <c r="D50" s="56"/>
      <c r="E50" s="56"/>
      <c r="F50" s="12"/>
      <c r="G50" s="12"/>
      <c r="H50" s="12"/>
      <c r="I50" s="12"/>
      <c r="J50" s="12"/>
      <c r="K50" s="8"/>
      <c r="L50" s="8"/>
    </row>
    <row r="51" spans="1:12" ht="31.95" customHeight="1" x14ac:dyDescent="0.35">
      <c r="A51" s="98"/>
      <c r="C51" s="99" t="s">
        <v>66</v>
      </c>
      <c r="D51" s="100"/>
      <c r="E51" s="101"/>
      <c r="F51" s="12"/>
      <c r="G51" s="12"/>
      <c r="H51" s="12"/>
      <c r="I51" s="12"/>
      <c r="J51" s="12"/>
      <c r="K51" s="8"/>
      <c r="L51" s="8"/>
    </row>
    <row r="52" spans="1:12" ht="18" x14ac:dyDescent="0.35">
      <c r="A52" s="98"/>
      <c r="B52" s="59"/>
      <c r="C52" s="60"/>
      <c r="D52" s="61"/>
      <c r="E52" s="61"/>
      <c r="F52" s="12"/>
      <c r="G52" s="12"/>
      <c r="H52" s="12"/>
      <c r="I52" s="12"/>
      <c r="J52" s="12"/>
      <c r="K52" s="8"/>
      <c r="L52" s="8"/>
    </row>
    <row r="53" spans="1:12" ht="28.8" x14ac:dyDescent="0.35">
      <c r="A53" s="98"/>
      <c r="B53" s="47"/>
      <c r="C53" s="62" t="s">
        <v>79</v>
      </c>
      <c r="D53" s="63" t="s">
        <v>38</v>
      </c>
      <c r="E53" s="63"/>
      <c r="F53" s="12"/>
      <c r="G53" s="64" t="s">
        <v>38</v>
      </c>
      <c r="H53" s="12"/>
      <c r="I53" s="12"/>
      <c r="J53" s="12"/>
      <c r="K53" s="8"/>
      <c r="L53" s="8"/>
    </row>
    <row r="54" spans="1:12" ht="37.5" customHeight="1" x14ac:dyDescent="0.35">
      <c r="A54" s="98"/>
      <c r="B54" s="47"/>
      <c r="C54" s="53" t="s">
        <v>80</v>
      </c>
      <c r="D54" s="1">
        <v>0</v>
      </c>
      <c r="E54" s="63"/>
      <c r="F54" s="12"/>
      <c r="G54" s="52">
        <f>IF(TRUNC(D54,2)&lt;ROUND(D54,2),TRUNC(D54,2)+0.01,TRUNC(D54,2))</f>
        <v>0</v>
      </c>
      <c r="H54" s="12"/>
      <c r="I54" s="12"/>
      <c r="J54" s="12"/>
      <c r="K54" s="8"/>
      <c r="L54" s="8"/>
    </row>
    <row r="55" spans="1:12" ht="8.25" customHeight="1" x14ac:dyDescent="0.35">
      <c r="A55" s="98"/>
      <c r="B55" s="47"/>
      <c r="C55" s="66"/>
      <c r="D55" s="58"/>
      <c r="E55" s="58"/>
      <c r="F55" s="58"/>
      <c r="G55" s="58"/>
      <c r="H55" s="58"/>
      <c r="I55" s="58"/>
      <c r="J55" s="58"/>
      <c r="K55" s="8"/>
      <c r="L55" s="8"/>
    </row>
    <row r="56" spans="1:12" ht="18" x14ac:dyDescent="0.35">
      <c r="A56" s="98"/>
      <c r="B56" s="47"/>
      <c r="C56" s="105" t="s">
        <v>120</v>
      </c>
      <c r="D56" s="106"/>
      <c r="E56" s="107"/>
      <c r="F56" s="67"/>
      <c r="G56" s="7">
        <f>G22+G36+G46+G49+G54</f>
        <v>0</v>
      </c>
      <c r="H56" s="12"/>
      <c r="I56" s="12"/>
      <c r="J56" s="12"/>
      <c r="K56" s="8"/>
      <c r="L56" s="8"/>
    </row>
    <row r="57" spans="1:12" ht="18" x14ac:dyDescent="0.35">
      <c r="A57" s="98"/>
      <c r="B57" s="59"/>
      <c r="C57" s="60"/>
      <c r="D57" s="12"/>
      <c r="E57" s="12"/>
      <c r="F57" s="12"/>
      <c r="G57" s="12"/>
      <c r="H57" s="12"/>
      <c r="I57" s="12"/>
      <c r="J57" s="12"/>
      <c r="K57" s="8"/>
      <c r="L57" s="8"/>
    </row>
    <row r="58" spans="1:12" ht="18" x14ac:dyDescent="0.35">
      <c r="A58" s="98"/>
      <c r="B58" s="47"/>
      <c r="C58" s="68" t="s">
        <v>81</v>
      </c>
      <c r="D58" s="69">
        <v>1</v>
      </c>
      <c r="E58" s="69">
        <v>2</v>
      </c>
      <c r="F58" s="69">
        <v>3</v>
      </c>
      <c r="G58" s="69">
        <v>4</v>
      </c>
      <c r="H58" s="69">
        <v>5</v>
      </c>
      <c r="I58" s="69">
        <v>6</v>
      </c>
      <c r="J58" s="69">
        <v>7</v>
      </c>
      <c r="K58" s="8"/>
      <c r="L58" s="8"/>
    </row>
    <row r="59" spans="1:12" ht="18" x14ac:dyDescent="0.35">
      <c r="A59" s="98"/>
      <c r="B59" s="47" t="s">
        <v>23</v>
      </c>
      <c r="C59" s="50" t="s">
        <v>28</v>
      </c>
      <c r="D59" s="70">
        <v>1.21</v>
      </c>
      <c r="E59" s="70">
        <v>1.21</v>
      </c>
      <c r="F59" s="70">
        <v>1.21</v>
      </c>
      <c r="G59" s="71">
        <v>1.21</v>
      </c>
      <c r="H59" s="71">
        <v>1.21</v>
      </c>
      <c r="I59" s="71">
        <v>1.21</v>
      </c>
      <c r="J59" s="71">
        <v>1.21</v>
      </c>
      <c r="K59" s="8"/>
      <c r="L59" s="8"/>
    </row>
    <row r="60" spans="1:12" ht="18" x14ac:dyDescent="0.35">
      <c r="A60" s="38"/>
      <c r="B60" s="47" t="s">
        <v>108</v>
      </c>
      <c r="C60" s="50" t="s">
        <v>109</v>
      </c>
      <c r="D60" s="56"/>
      <c r="E60" s="56"/>
      <c r="F60" s="72"/>
      <c r="G60" s="14"/>
      <c r="H60" s="14"/>
      <c r="I60" s="14"/>
      <c r="J60" s="14"/>
      <c r="K60" s="8"/>
      <c r="L60" s="8"/>
    </row>
    <row r="61" spans="1:12" ht="29.25" customHeight="1" x14ac:dyDescent="0.35">
      <c r="A61" s="38"/>
      <c r="B61" s="47"/>
      <c r="C61" s="99" t="s">
        <v>110</v>
      </c>
      <c r="D61" s="100"/>
      <c r="E61" s="101"/>
      <c r="F61" s="72"/>
      <c r="G61" s="14"/>
      <c r="H61" s="14"/>
      <c r="I61" s="14"/>
      <c r="J61" s="14"/>
      <c r="K61" s="8"/>
      <c r="L61" s="8"/>
    </row>
    <row r="62" spans="1:12" ht="18" x14ac:dyDescent="0.35">
      <c r="A62" s="12"/>
      <c r="B62" s="47"/>
      <c r="C62" s="47"/>
      <c r="D62" s="47"/>
      <c r="E62" s="72"/>
      <c r="F62" s="72"/>
      <c r="G62" s="14"/>
      <c r="H62" s="14"/>
      <c r="I62" s="14"/>
      <c r="J62" s="14"/>
      <c r="K62" s="8"/>
      <c r="L62" s="8"/>
    </row>
    <row r="63" spans="1:12" ht="18" x14ac:dyDescent="0.35">
      <c r="A63" s="35"/>
      <c r="B63" s="36" t="s">
        <v>33</v>
      </c>
      <c r="C63" s="37" t="s">
        <v>31</v>
      </c>
      <c r="D63" s="47"/>
      <c r="E63" s="72"/>
      <c r="F63" s="72"/>
      <c r="G63" s="14"/>
      <c r="H63" s="14"/>
      <c r="I63" s="14"/>
      <c r="J63" s="14"/>
      <c r="K63" s="8"/>
      <c r="L63" s="8"/>
    </row>
    <row r="64" spans="1:12" ht="9" customHeight="1" x14ac:dyDescent="0.35">
      <c r="A64" s="98" t="s">
        <v>31</v>
      </c>
      <c r="B64" s="47"/>
      <c r="C64" s="47"/>
      <c r="D64" s="47"/>
      <c r="E64" s="72"/>
      <c r="F64" s="72"/>
      <c r="G64" s="14"/>
      <c r="H64" s="14"/>
      <c r="I64" s="14"/>
      <c r="J64" s="14"/>
      <c r="K64" s="8"/>
      <c r="L64" s="8"/>
    </row>
    <row r="65" spans="1:12" ht="18" x14ac:dyDescent="0.35">
      <c r="A65" s="98"/>
      <c r="B65" s="73"/>
      <c r="C65" s="97" t="s">
        <v>30</v>
      </c>
      <c r="D65" s="12" t="s">
        <v>117</v>
      </c>
      <c r="E65" s="12"/>
      <c r="F65" s="12"/>
      <c r="G65" s="12"/>
      <c r="H65" s="12"/>
      <c r="I65" s="12"/>
      <c r="J65" s="12"/>
      <c r="K65" s="12"/>
      <c r="L65" s="8"/>
    </row>
    <row r="66" spans="1:12" ht="8.25" customHeight="1" x14ac:dyDescent="0.35">
      <c r="A66" s="98"/>
      <c r="B66" s="73"/>
      <c r="C66" s="43"/>
      <c r="D66" s="43"/>
      <c r="E66" s="44"/>
      <c r="F66" s="12"/>
      <c r="G66" s="12"/>
      <c r="H66" s="12"/>
      <c r="I66" s="12"/>
      <c r="J66" s="12"/>
      <c r="K66" s="12"/>
      <c r="L66" s="8"/>
    </row>
    <row r="67" spans="1:12" ht="18" x14ac:dyDescent="0.35">
      <c r="A67" s="98"/>
      <c r="B67" s="47"/>
      <c r="C67" s="74" t="s">
        <v>83</v>
      </c>
      <c r="D67" s="69">
        <v>1</v>
      </c>
      <c r="E67" s="69">
        <v>2</v>
      </c>
      <c r="F67" s="69">
        <v>3</v>
      </c>
      <c r="G67" s="69">
        <v>4</v>
      </c>
      <c r="H67" s="69">
        <v>5</v>
      </c>
      <c r="I67" s="69">
        <v>6</v>
      </c>
      <c r="J67" s="69">
        <v>7</v>
      </c>
      <c r="K67" s="8"/>
      <c r="L67" s="8"/>
    </row>
    <row r="68" spans="1:12" ht="18" x14ac:dyDescent="0.35">
      <c r="A68" s="98"/>
      <c r="B68" s="47" t="s">
        <v>82</v>
      </c>
      <c r="C68" s="75" t="s">
        <v>107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8"/>
      <c r="L68" s="8"/>
    </row>
    <row r="69" spans="1:12" ht="18" x14ac:dyDescent="0.35">
      <c r="A69" s="98"/>
      <c r="B69" s="47" t="s">
        <v>86</v>
      </c>
      <c r="C69" s="53" t="s">
        <v>46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8"/>
      <c r="L69" s="8"/>
    </row>
    <row r="70" spans="1:12" ht="18" x14ac:dyDescent="0.35">
      <c r="A70" s="98"/>
      <c r="B70" s="47" t="s">
        <v>85</v>
      </c>
      <c r="C70" s="53" t="s">
        <v>47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L70" s="8"/>
    </row>
    <row r="71" spans="1:12" ht="18" x14ac:dyDescent="0.35">
      <c r="A71" s="98"/>
      <c r="B71" s="47" t="s">
        <v>84</v>
      </c>
      <c r="C71" s="54" t="s">
        <v>48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8"/>
      <c r="L71" s="8"/>
    </row>
    <row r="72" spans="1:12" ht="8.25" customHeight="1" x14ac:dyDescent="0.35">
      <c r="A72" s="98"/>
      <c r="B72" s="47"/>
      <c r="C72" s="57"/>
      <c r="D72" s="58"/>
      <c r="E72" s="58"/>
      <c r="F72" s="58"/>
      <c r="G72" s="58"/>
      <c r="H72" s="58"/>
      <c r="I72" s="58"/>
      <c r="J72" s="58"/>
      <c r="K72" s="8"/>
      <c r="L72" s="8"/>
    </row>
    <row r="73" spans="1:12" ht="18" x14ac:dyDescent="0.35">
      <c r="A73" s="98"/>
      <c r="B73" s="76" t="s">
        <v>82</v>
      </c>
      <c r="C73" s="77" t="s">
        <v>107</v>
      </c>
      <c r="D73" s="78">
        <f>IF(TRUNC(D68,2)&lt;ROUND(D68,2),TRUNC(D68,2)+0.01,TRUNC(D68,2))</f>
        <v>0</v>
      </c>
      <c r="E73" s="78">
        <f t="shared" ref="E73:J73" si="3">IF(TRUNC(E68,2)&lt;ROUND(E68,2),TRUNC(E68,2)+0.01,TRUNC(E68,2))</f>
        <v>0</v>
      </c>
      <c r="F73" s="78">
        <f t="shared" si="3"/>
        <v>0</v>
      </c>
      <c r="G73" s="78">
        <f t="shared" si="3"/>
        <v>0</v>
      </c>
      <c r="H73" s="78">
        <f t="shared" si="3"/>
        <v>0</v>
      </c>
      <c r="I73" s="78">
        <f t="shared" si="3"/>
        <v>0</v>
      </c>
      <c r="J73" s="78">
        <f t="shared" si="3"/>
        <v>0</v>
      </c>
      <c r="K73" s="8"/>
      <c r="L73" s="8"/>
    </row>
    <row r="74" spans="1:12" ht="18" x14ac:dyDescent="0.35">
      <c r="A74" s="98"/>
      <c r="B74" s="76" t="s">
        <v>86</v>
      </c>
      <c r="C74" s="79" t="s">
        <v>46</v>
      </c>
      <c r="D74" s="78">
        <f>IF(TRUNC(D69,2)&lt;ROUND(D69,2),TRUNC(D69,2)+0.01,TRUNC(D69,2))</f>
        <v>0</v>
      </c>
      <c r="E74" s="78">
        <f t="shared" ref="E74:J74" si="4">IF(TRUNC(E69,2)&lt;ROUND(E69,2),TRUNC(E69,2)+0.01,TRUNC(E69,2))</f>
        <v>0</v>
      </c>
      <c r="F74" s="78">
        <f t="shared" si="4"/>
        <v>0</v>
      </c>
      <c r="G74" s="78">
        <f t="shared" si="4"/>
        <v>0</v>
      </c>
      <c r="H74" s="78">
        <f t="shared" si="4"/>
        <v>0</v>
      </c>
      <c r="I74" s="78">
        <f t="shared" si="4"/>
        <v>0</v>
      </c>
      <c r="J74" s="78">
        <f t="shared" si="4"/>
        <v>0</v>
      </c>
      <c r="K74" s="8"/>
      <c r="L74" s="8"/>
    </row>
    <row r="75" spans="1:12" ht="18" x14ac:dyDescent="0.35">
      <c r="A75" s="98"/>
      <c r="B75" s="76" t="s">
        <v>85</v>
      </c>
      <c r="C75" s="79" t="s">
        <v>47</v>
      </c>
      <c r="D75" s="78">
        <f>IF(TRUNC(D70,2)&lt;ROUND(D70,2),TRUNC(D70,2)+0.01,TRUNC(D70,2))</f>
        <v>0</v>
      </c>
      <c r="E75" s="78">
        <f t="shared" ref="E75:J75" si="5">IF(TRUNC(E70,2)&lt;ROUND(E70,2),TRUNC(E70,2)+0.01,TRUNC(E70,2))</f>
        <v>0</v>
      </c>
      <c r="F75" s="78">
        <f t="shared" si="5"/>
        <v>0</v>
      </c>
      <c r="G75" s="78">
        <f t="shared" si="5"/>
        <v>0</v>
      </c>
      <c r="H75" s="78">
        <f t="shared" si="5"/>
        <v>0</v>
      </c>
      <c r="I75" s="78">
        <f t="shared" si="5"/>
        <v>0</v>
      </c>
      <c r="J75" s="78">
        <f t="shared" si="5"/>
        <v>0</v>
      </c>
      <c r="K75" s="8"/>
      <c r="L75" s="8"/>
    </row>
    <row r="76" spans="1:12" ht="18" x14ac:dyDescent="0.35">
      <c r="A76" s="98"/>
      <c r="B76" s="76" t="s">
        <v>84</v>
      </c>
      <c r="C76" s="79" t="s">
        <v>48</v>
      </c>
      <c r="D76" s="78">
        <f>IF(TRUNC(D71,2)&lt;ROUND(D71,2),TRUNC(D71,2)+0.01,TRUNC(D71,2))</f>
        <v>0</v>
      </c>
      <c r="E76" s="78">
        <f t="shared" ref="E76:J76" si="6">IF(TRUNC(E71,2)&lt;ROUND(E71,2),TRUNC(E71,2)+0.01,TRUNC(E71,2))</f>
        <v>0</v>
      </c>
      <c r="F76" s="78">
        <f t="shared" si="6"/>
        <v>0</v>
      </c>
      <c r="G76" s="78">
        <f t="shared" si="6"/>
        <v>0</v>
      </c>
      <c r="H76" s="78">
        <f t="shared" si="6"/>
        <v>0</v>
      </c>
      <c r="I76" s="78">
        <f t="shared" si="6"/>
        <v>0</v>
      </c>
      <c r="J76" s="78">
        <f t="shared" si="6"/>
        <v>0</v>
      </c>
      <c r="K76" s="8"/>
      <c r="L76" s="8"/>
    </row>
    <row r="77" spans="1:12" ht="18" x14ac:dyDescent="0.35">
      <c r="A77" s="98"/>
      <c r="B77" s="47" t="s">
        <v>87</v>
      </c>
      <c r="C77" s="53" t="s">
        <v>124</v>
      </c>
      <c r="D77" s="3">
        <f>D73+D74+D75+D76</f>
        <v>0</v>
      </c>
      <c r="E77" s="3">
        <f>E73+E74+E75+E76</f>
        <v>0</v>
      </c>
      <c r="F77" s="3">
        <f t="shared" ref="F77:J77" si="7">F73+F74+F75+F76</f>
        <v>0</v>
      </c>
      <c r="G77" s="3">
        <f t="shared" si="7"/>
        <v>0</v>
      </c>
      <c r="H77" s="3">
        <f t="shared" si="7"/>
        <v>0</v>
      </c>
      <c r="I77" s="3">
        <f t="shared" si="7"/>
        <v>0</v>
      </c>
      <c r="J77" s="3">
        <f t="shared" si="7"/>
        <v>0</v>
      </c>
      <c r="K77" s="8"/>
      <c r="L77" s="8"/>
    </row>
    <row r="78" spans="1:12" ht="18" x14ac:dyDescent="0.35">
      <c r="A78" s="98"/>
      <c r="B78" s="47"/>
      <c r="C78" s="4" t="s">
        <v>44</v>
      </c>
      <c r="D78" s="6">
        <f>1/(1+D59/100)</f>
        <v>0.98804465961861476</v>
      </c>
      <c r="E78" s="6">
        <f t="shared" ref="E78:J78" si="8">D78/(1+D59/100)</f>
        <v>0.97623224940086428</v>
      </c>
      <c r="F78" s="6">
        <f t="shared" si="8"/>
        <v>0.96456106056799162</v>
      </c>
      <c r="G78" s="6">
        <f t="shared" si="8"/>
        <v>0.95302940477027132</v>
      </c>
      <c r="H78" s="6">
        <f t="shared" si="8"/>
        <v>0.94163561384277372</v>
      </c>
      <c r="I78" s="6">
        <f t="shared" si="8"/>
        <v>0.93037803956404874</v>
      </c>
      <c r="J78" s="6">
        <f t="shared" si="8"/>
        <v>0.91925505341769465</v>
      </c>
      <c r="K78" s="8"/>
      <c r="L78" s="8"/>
    </row>
    <row r="79" spans="1:12" ht="18" x14ac:dyDescent="0.35">
      <c r="A79" s="98"/>
      <c r="B79" s="47" t="s">
        <v>88</v>
      </c>
      <c r="C79" s="80" t="s">
        <v>129</v>
      </c>
      <c r="D79" s="3">
        <f>IF(TRUNC(D77*D78,2)&lt;ROUND(D77*D78,2),TRUNC(D77*D78,2)+0.01,TRUNC(D77*D78,2))</f>
        <v>0</v>
      </c>
      <c r="E79" s="3">
        <f>IF(TRUNC(E77*E78,2)&lt;ROUND(E77*E78,2),TRUNC(E77*E78,2)+0.01,TRUNC(E77*E78,2))</f>
        <v>0</v>
      </c>
      <c r="F79" s="3">
        <f t="shared" ref="F79:J79" si="9">IF(TRUNC(F77*F78,2)&lt;ROUND(F77*F78,2),TRUNC(F77*F78,2)+0.01,TRUNC(F77*F78,2))</f>
        <v>0</v>
      </c>
      <c r="G79" s="3">
        <f t="shared" si="9"/>
        <v>0</v>
      </c>
      <c r="H79" s="3">
        <f t="shared" si="9"/>
        <v>0</v>
      </c>
      <c r="I79" s="3">
        <f t="shared" si="9"/>
        <v>0</v>
      </c>
      <c r="J79" s="3">
        <f t="shared" si="9"/>
        <v>0</v>
      </c>
      <c r="L79" s="8"/>
    </row>
    <row r="80" spans="1:12" ht="18" x14ac:dyDescent="0.35">
      <c r="A80" s="98"/>
      <c r="B80" s="59"/>
      <c r="C80" s="60"/>
      <c r="D80" s="12"/>
      <c r="E80" s="12"/>
      <c r="F80" s="12"/>
      <c r="G80" s="12"/>
      <c r="H80" s="12"/>
      <c r="I80" s="12"/>
      <c r="J80" s="12"/>
      <c r="K80" s="8"/>
      <c r="L80" s="8"/>
    </row>
    <row r="81" spans="1:12" ht="18" x14ac:dyDescent="0.35">
      <c r="A81" s="98"/>
      <c r="B81" s="47" t="s">
        <v>106</v>
      </c>
      <c r="C81" s="81" t="s">
        <v>90</v>
      </c>
      <c r="D81" s="1">
        <v>0</v>
      </c>
      <c r="E81" s="44"/>
      <c r="F81" s="12" t="s">
        <v>91</v>
      </c>
      <c r="G81" s="12"/>
      <c r="H81" s="12"/>
      <c r="I81" s="12"/>
      <c r="J81" s="12"/>
      <c r="K81" s="8"/>
      <c r="L81" s="8"/>
    </row>
    <row r="82" spans="1:12" ht="8.25" customHeight="1" x14ac:dyDescent="0.35">
      <c r="A82" s="98"/>
      <c r="B82" s="47"/>
      <c r="C82" s="57"/>
      <c r="D82" s="58"/>
      <c r="E82" s="58"/>
      <c r="F82" s="47"/>
      <c r="G82" s="58"/>
      <c r="H82" s="58"/>
      <c r="I82" s="58"/>
      <c r="J82" s="58"/>
      <c r="K82" s="8"/>
      <c r="L82" s="8"/>
    </row>
    <row r="83" spans="1:12" ht="18" x14ac:dyDescent="0.35">
      <c r="A83" s="98"/>
      <c r="B83" s="76" t="s">
        <v>106</v>
      </c>
      <c r="C83" s="82" t="s">
        <v>90</v>
      </c>
      <c r="D83" s="52">
        <f>IF(TRUNC(D81,2)&lt;ROUND(D81,2),TRUNC(D81,2)+0.01,TRUNC(D81,2))</f>
        <v>0</v>
      </c>
      <c r="E83" s="44"/>
      <c r="F83" s="47" t="s">
        <v>113</v>
      </c>
      <c r="G83" s="12"/>
      <c r="H83" s="12"/>
      <c r="I83" s="12"/>
      <c r="J83" s="12"/>
      <c r="K83" s="8"/>
      <c r="L83" s="8"/>
    </row>
    <row r="84" spans="1:12" ht="18" x14ac:dyDescent="0.35">
      <c r="A84" s="98"/>
      <c r="B84" s="73" t="s">
        <v>89</v>
      </c>
      <c r="C84" s="83" t="s">
        <v>124</v>
      </c>
      <c r="D84" s="3">
        <f>IF(TRUNC(D79+E79+F79+G79+H79+I79+J79-D83*D78)&lt;ROUND(D79+E79+F79+G79+H79+I79+J79-D83*D78,2),TRUNC(D79+E79+F79+G79+H79+I79+J79-D83*D78,2)+0.01,TRUNC(D79+E79+F79+G79+H79+I79+J79-D83*D78,2))</f>
        <v>0</v>
      </c>
      <c r="E84" s="47"/>
      <c r="F84" s="47"/>
      <c r="G84" s="84"/>
      <c r="H84" s="84"/>
      <c r="I84" s="84"/>
      <c r="J84" s="84"/>
      <c r="K84" s="84"/>
      <c r="L84" s="8"/>
    </row>
    <row r="85" spans="1:12" ht="18" x14ac:dyDescent="0.35">
      <c r="A85" s="12"/>
      <c r="B85" s="73"/>
      <c r="C85" s="47"/>
      <c r="D85" s="47"/>
      <c r="E85" s="47"/>
      <c r="F85" s="47"/>
      <c r="G85" s="84"/>
      <c r="H85" s="84"/>
      <c r="I85" s="84"/>
      <c r="J85" s="84"/>
      <c r="K85" s="84"/>
      <c r="L85" s="8"/>
    </row>
    <row r="86" spans="1:12" ht="18" x14ac:dyDescent="0.35">
      <c r="A86" s="35"/>
      <c r="B86" s="36" t="s">
        <v>5</v>
      </c>
      <c r="C86" s="37" t="s">
        <v>34</v>
      </c>
      <c r="D86" s="47"/>
      <c r="E86" s="47"/>
      <c r="F86" s="47"/>
      <c r="G86" s="84"/>
      <c r="H86" s="84"/>
      <c r="I86" s="84"/>
      <c r="J86" s="84"/>
      <c r="K86" s="84"/>
      <c r="L86" s="8"/>
    </row>
    <row r="87" spans="1:12" ht="10.5" customHeight="1" x14ac:dyDescent="0.35">
      <c r="A87" s="98" t="s">
        <v>34</v>
      </c>
      <c r="B87" s="47"/>
      <c r="C87" s="47"/>
      <c r="D87" s="47"/>
      <c r="E87" s="47"/>
      <c r="F87" s="47"/>
      <c r="G87" s="84"/>
      <c r="H87" s="84"/>
      <c r="I87" s="84"/>
      <c r="J87" s="84"/>
      <c r="K87" s="84"/>
      <c r="L87" s="8"/>
    </row>
    <row r="88" spans="1:12" ht="18" x14ac:dyDescent="0.35">
      <c r="A88" s="98"/>
      <c r="B88" s="47"/>
      <c r="C88" s="85" t="s">
        <v>35</v>
      </c>
      <c r="D88" s="47"/>
      <c r="E88" s="47"/>
      <c r="F88" s="47"/>
      <c r="G88" s="84"/>
      <c r="H88" s="84"/>
      <c r="I88" s="84"/>
      <c r="J88" s="84"/>
      <c r="K88" s="84"/>
      <c r="L88" s="8"/>
    </row>
    <row r="89" spans="1:12" ht="8.25" customHeight="1" x14ac:dyDescent="0.35">
      <c r="A89" s="98"/>
      <c r="B89" s="47"/>
      <c r="C89" s="85"/>
      <c r="D89" s="47"/>
      <c r="E89" s="47"/>
      <c r="F89" s="47"/>
      <c r="G89" s="84"/>
      <c r="H89" s="84"/>
      <c r="I89" s="84"/>
      <c r="J89" s="84"/>
      <c r="K89" s="84"/>
      <c r="L89" s="8"/>
    </row>
    <row r="90" spans="1:12" ht="18" x14ac:dyDescent="0.35">
      <c r="A90" s="98"/>
      <c r="C90" s="74" t="s">
        <v>83</v>
      </c>
      <c r="D90" s="69">
        <v>1</v>
      </c>
      <c r="E90" s="86">
        <v>2</v>
      </c>
      <c r="F90" s="87">
        <v>3</v>
      </c>
      <c r="G90" s="88">
        <v>4</v>
      </c>
      <c r="H90" s="89">
        <v>5</v>
      </c>
      <c r="I90" s="89">
        <v>6</v>
      </c>
      <c r="J90" s="89">
        <v>7</v>
      </c>
      <c r="K90" s="84"/>
      <c r="L90" s="8"/>
    </row>
    <row r="91" spans="1:12" ht="18" x14ac:dyDescent="0.35">
      <c r="A91" s="98"/>
      <c r="B91" s="47" t="s">
        <v>99</v>
      </c>
      <c r="C91" s="90" t="s">
        <v>101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84"/>
      <c r="L91" s="8"/>
    </row>
    <row r="92" spans="1:12" ht="18" x14ac:dyDescent="0.35">
      <c r="A92" s="98"/>
      <c r="B92" s="47" t="s">
        <v>100</v>
      </c>
      <c r="C92" s="53" t="s">
        <v>49</v>
      </c>
      <c r="D92" s="1">
        <f t="shared" ref="D92:J93" si="10">ROUND(,2)</f>
        <v>0</v>
      </c>
      <c r="E92" s="1">
        <f t="shared" si="10"/>
        <v>0</v>
      </c>
      <c r="F92" s="1">
        <f t="shared" si="10"/>
        <v>0</v>
      </c>
      <c r="G92" s="1">
        <f t="shared" si="10"/>
        <v>0</v>
      </c>
      <c r="H92" s="1">
        <f t="shared" si="10"/>
        <v>0</v>
      </c>
      <c r="I92" s="1">
        <f t="shared" si="10"/>
        <v>0</v>
      </c>
      <c r="J92" s="1">
        <f t="shared" si="10"/>
        <v>0</v>
      </c>
      <c r="K92" s="84"/>
      <c r="L92" s="8"/>
    </row>
    <row r="93" spans="1:12" ht="18" x14ac:dyDescent="0.35">
      <c r="A93" s="98"/>
      <c r="B93" s="47" t="s">
        <v>102</v>
      </c>
      <c r="C93" s="54" t="s">
        <v>50</v>
      </c>
      <c r="D93" s="1">
        <f t="shared" si="10"/>
        <v>0</v>
      </c>
      <c r="E93" s="1">
        <f t="shared" si="10"/>
        <v>0</v>
      </c>
      <c r="F93" s="1">
        <f t="shared" si="10"/>
        <v>0</v>
      </c>
      <c r="G93" s="1">
        <f t="shared" si="10"/>
        <v>0</v>
      </c>
      <c r="H93" s="1">
        <f t="shared" si="10"/>
        <v>0</v>
      </c>
      <c r="I93" s="1">
        <f t="shared" si="10"/>
        <v>0</v>
      </c>
      <c r="J93" s="1">
        <f t="shared" si="10"/>
        <v>0</v>
      </c>
      <c r="K93" s="84"/>
      <c r="L93" s="8"/>
    </row>
    <row r="94" spans="1:12" ht="8.25" customHeight="1" x14ac:dyDescent="0.35">
      <c r="A94" s="98"/>
      <c r="B94" s="47"/>
      <c r="C94" s="57"/>
      <c r="D94" s="58"/>
      <c r="E94" s="58"/>
      <c r="F94" s="58"/>
      <c r="G94" s="58"/>
      <c r="H94" s="58"/>
      <c r="I94" s="58"/>
      <c r="J94" s="58"/>
      <c r="K94" s="8"/>
      <c r="L94" s="8"/>
    </row>
    <row r="95" spans="1:12" ht="18" x14ac:dyDescent="0.35">
      <c r="A95" s="98"/>
      <c r="B95" s="76" t="s">
        <v>100</v>
      </c>
      <c r="C95" s="91" t="s">
        <v>49</v>
      </c>
      <c r="D95" s="52">
        <f>IF(TRUNC(D92,2)&lt;ROUND(D92,2),TRUNC(D92,2)+0.01,TRUNC(D92,2))</f>
        <v>0</v>
      </c>
      <c r="E95" s="52">
        <f>IF(TRUNC(E92,2)&lt;ROUND(E92,2),TRUNC(E92,2)+0.01,TRUNC(E92,2))</f>
        <v>0</v>
      </c>
      <c r="F95" s="52">
        <f t="shared" ref="F95:J95" si="11">IF(TRUNC(F92,2)&lt;ROUND(F92,2),TRUNC(F92,2)+0.01,TRUNC(F92,2))</f>
        <v>0</v>
      </c>
      <c r="G95" s="52">
        <f t="shared" si="11"/>
        <v>0</v>
      </c>
      <c r="H95" s="52">
        <f t="shared" si="11"/>
        <v>0</v>
      </c>
      <c r="I95" s="52">
        <f t="shared" si="11"/>
        <v>0</v>
      </c>
      <c r="J95" s="52">
        <f t="shared" si="11"/>
        <v>0</v>
      </c>
      <c r="K95" s="84"/>
      <c r="L95" s="8"/>
    </row>
    <row r="96" spans="1:12" ht="18" x14ac:dyDescent="0.35">
      <c r="A96" s="98"/>
      <c r="B96" s="76" t="s">
        <v>102</v>
      </c>
      <c r="C96" s="79" t="s">
        <v>50</v>
      </c>
      <c r="D96" s="52">
        <f>IF(TRUNC(D93,2)&lt;ROUND(D93,2),TRUNC(D93,2)+0.01,TRUNC(D93,2))</f>
        <v>0</v>
      </c>
      <c r="E96" s="52">
        <f t="shared" ref="E96:J96" si="12">IF(TRUNC(E93,2)&lt;ROUND(E93,2),TRUNC(E93,2)+0.01,TRUNC(E93,2))</f>
        <v>0</v>
      </c>
      <c r="F96" s="52">
        <f t="shared" si="12"/>
        <v>0</v>
      </c>
      <c r="G96" s="52">
        <f t="shared" si="12"/>
        <v>0</v>
      </c>
      <c r="H96" s="52">
        <f t="shared" si="12"/>
        <v>0</v>
      </c>
      <c r="I96" s="52">
        <f t="shared" si="12"/>
        <v>0</v>
      </c>
      <c r="J96" s="52">
        <f t="shared" si="12"/>
        <v>0</v>
      </c>
      <c r="K96" s="84"/>
      <c r="L96" s="8"/>
    </row>
    <row r="97" spans="1:12" ht="18" x14ac:dyDescent="0.35">
      <c r="A97" s="98"/>
      <c r="B97" s="47" t="s">
        <v>103</v>
      </c>
      <c r="C97" s="92" t="s">
        <v>125</v>
      </c>
      <c r="D97" s="3">
        <f>D95+D96</f>
        <v>0</v>
      </c>
      <c r="E97" s="3">
        <f t="shared" ref="E97:J97" si="13">E95+E96</f>
        <v>0</v>
      </c>
      <c r="F97" s="3">
        <f t="shared" si="13"/>
        <v>0</v>
      </c>
      <c r="G97" s="3">
        <f t="shared" si="13"/>
        <v>0</v>
      </c>
      <c r="H97" s="3">
        <f t="shared" si="13"/>
        <v>0</v>
      </c>
      <c r="I97" s="3">
        <f t="shared" si="13"/>
        <v>0</v>
      </c>
      <c r="J97" s="3">
        <f t="shared" si="13"/>
        <v>0</v>
      </c>
      <c r="L97" s="8"/>
    </row>
    <row r="98" spans="1:12" ht="18" x14ac:dyDescent="0.35">
      <c r="A98" s="98"/>
      <c r="B98" s="47" t="s">
        <v>104</v>
      </c>
      <c r="C98" s="93" t="s">
        <v>126</v>
      </c>
      <c r="D98" s="3">
        <f>IF(TRUNC(D97*D78,2)&lt;ROUND(D97*D78,2),TRUNC(D97*D78,2)+0.01,TRUNC(D97*D78,2))</f>
        <v>0</v>
      </c>
      <c r="E98" s="3">
        <f t="shared" ref="E98:J98" si="14">IF(TRUNC(E97*E78,2)&lt;ROUND(E97*E78,2),TRUNC(E97*E78,2)+0.01,TRUNC(E97*E78,2))</f>
        <v>0</v>
      </c>
      <c r="F98" s="3">
        <f t="shared" si="14"/>
        <v>0</v>
      </c>
      <c r="G98" s="3">
        <f t="shared" si="14"/>
        <v>0</v>
      </c>
      <c r="H98" s="3">
        <f t="shared" si="14"/>
        <v>0</v>
      </c>
      <c r="I98" s="3">
        <f t="shared" si="14"/>
        <v>0</v>
      </c>
      <c r="J98" s="3">
        <f t="shared" si="14"/>
        <v>0</v>
      </c>
      <c r="K98" s="84"/>
      <c r="L98" s="8"/>
    </row>
    <row r="99" spans="1:12" ht="18" x14ac:dyDescent="0.35">
      <c r="A99" s="98"/>
      <c r="B99" s="47"/>
      <c r="C99" s="47"/>
      <c r="D99" s="47"/>
      <c r="E99" s="47"/>
      <c r="F99" s="47"/>
      <c r="G99" s="84"/>
      <c r="H99" s="84"/>
      <c r="I99" s="84"/>
      <c r="J99" s="84"/>
      <c r="K99" s="84"/>
      <c r="L99" s="8"/>
    </row>
    <row r="100" spans="1:12" ht="18" x14ac:dyDescent="0.35">
      <c r="A100" s="98"/>
      <c r="B100" s="47" t="s">
        <v>105</v>
      </c>
      <c r="C100" s="83" t="s">
        <v>127</v>
      </c>
      <c r="D100" s="3">
        <f>D98+E98+F98+G98+H98+I98+J98</f>
        <v>0</v>
      </c>
      <c r="E100" s="47"/>
      <c r="F100" s="47"/>
      <c r="G100" s="84"/>
      <c r="H100" s="84"/>
      <c r="I100" s="84"/>
      <c r="J100" s="84"/>
      <c r="K100" s="84"/>
      <c r="L100" s="8"/>
    </row>
    <row r="101" spans="1:12" ht="18" x14ac:dyDescent="0.35">
      <c r="A101" s="12"/>
      <c r="B101" s="42"/>
      <c r="C101" s="42"/>
      <c r="D101" s="42"/>
      <c r="E101" s="47"/>
      <c r="F101" s="47"/>
      <c r="G101" s="84"/>
      <c r="H101" s="84"/>
      <c r="I101" s="84"/>
      <c r="J101" s="84"/>
      <c r="K101" s="84"/>
      <c r="L101" s="8"/>
    </row>
    <row r="102" spans="1:12" ht="18" x14ac:dyDescent="0.35">
      <c r="A102" s="98" t="s">
        <v>36</v>
      </c>
      <c r="B102" s="36" t="s">
        <v>6</v>
      </c>
      <c r="C102" s="37" t="s">
        <v>36</v>
      </c>
      <c r="D102" s="47"/>
      <c r="E102" s="47"/>
      <c r="F102" s="47"/>
      <c r="G102" s="84"/>
      <c r="H102" s="84"/>
      <c r="I102" s="84"/>
      <c r="J102" s="84"/>
      <c r="K102" s="84"/>
      <c r="L102" s="8"/>
    </row>
    <row r="103" spans="1:12" ht="9" customHeight="1" x14ac:dyDescent="0.35">
      <c r="A103" s="98"/>
      <c r="B103" s="47"/>
      <c r="C103" s="47"/>
      <c r="D103" s="47"/>
      <c r="E103" s="47"/>
      <c r="F103" s="47"/>
      <c r="G103" s="84"/>
      <c r="H103" s="84"/>
      <c r="I103" s="84"/>
      <c r="J103" s="84"/>
      <c r="K103" s="84"/>
      <c r="L103" s="8"/>
    </row>
    <row r="104" spans="1:12" ht="18" x14ac:dyDescent="0.35">
      <c r="A104" s="98"/>
      <c r="B104" s="47"/>
      <c r="C104" s="43"/>
      <c r="D104" s="43"/>
      <c r="E104" s="47"/>
      <c r="F104" s="12"/>
      <c r="G104" s="12"/>
      <c r="H104" s="12"/>
      <c r="I104" s="12"/>
      <c r="J104" s="12"/>
      <c r="K104" s="84"/>
      <c r="L104" s="8"/>
    </row>
    <row r="105" spans="1:12" ht="39" customHeight="1" x14ac:dyDescent="0.35">
      <c r="A105" s="98"/>
      <c r="B105" s="47"/>
      <c r="C105" s="94" t="s">
        <v>128</v>
      </c>
      <c r="D105" s="3">
        <f>D84-D100</f>
        <v>0</v>
      </c>
      <c r="E105" s="47"/>
      <c r="F105" s="95"/>
      <c r="G105" s="12"/>
      <c r="H105" s="12"/>
      <c r="I105" s="12"/>
      <c r="J105" s="12"/>
      <c r="K105" s="84"/>
      <c r="L105" s="8"/>
    </row>
    <row r="106" spans="1:12" ht="30" customHeight="1" x14ac:dyDescent="0.35">
      <c r="A106" s="12"/>
      <c r="B106" s="12"/>
      <c r="C106" s="18"/>
      <c r="D106" s="12"/>
      <c r="E106" s="12"/>
      <c r="F106" s="12"/>
      <c r="G106" s="12"/>
      <c r="H106" s="12"/>
      <c r="I106" s="12"/>
      <c r="J106" s="12"/>
      <c r="K106" s="84"/>
      <c r="L106" s="8"/>
    </row>
    <row r="107" spans="1:12" ht="15" customHeight="1" x14ac:dyDescent="0.35">
      <c r="A107" s="12"/>
      <c r="B107" s="12"/>
      <c r="C107" s="18"/>
      <c r="D107" s="96"/>
      <c r="E107" s="12"/>
      <c r="F107" s="12"/>
      <c r="G107" s="12"/>
      <c r="H107" s="12"/>
      <c r="I107" s="12"/>
      <c r="J107" s="12"/>
      <c r="K107" s="84"/>
      <c r="L107" s="8"/>
    </row>
    <row r="108" spans="1:12" ht="18" x14ac:dyDescent="0.35">
      <c r="A108" s="12"/>
      <c r="B108" s="12"/>
      <c r="C108" s="18"/>
      <c r="D108" s="12"/>
      <c r="E108" s="12"/>
      <c r="F108" s="12"/>
      <c r="G108" s="12"/>
      <c r="H108" s="12"/>
      <c r="I108" s="12"/>
      <c r="J108" s="12"/>
      <c r="K108" s="84"/>
      <c r="L108" s="8"/>
    </row>
    <row r="109" spans="1:12" ht="18" x14ac:dyDescent="0.35">
      <c r="A109" s="12"/>
      <c r="B109" s="12"/>
      <c r="C109" s="18"/>
      <c r="D109" s="12"/>
      <c r="E109" s="12"/>
      <c r="F109" s="12"/>
      <c r="G109" s="12"/>
      <c r="H109" s="12"/>
      <c r="I109" s="12"/>
      <c r="J109" s="12"/>
      <c r="K109" s="84"/>
      <c r="L109" s="8"/>
    </row>
    <row r="110" spans="1:12" ht="18" x14ac:dyDescent="0.35">
      <c r="A110" s="45"/>
      <c r="B110" s="12"/>
      <c r="C110" s="18"/>
      <c r="D110" s="12"/>
      <c r="E110" s="12"/>
      <c r="F110" s="12"/>
      <c r="G110" s="12"/>
      <c r="H110" s="12"/>
      <c r="I110" s="12"/>
      <c r="J110" s="12"/>
      <c r="K110" s="84"/>
      <c r="L110" s="8"/>
    </row>
    <row r="111" spans="1:12" ht="18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4"/>
      <c r="L111" s="8"/>
    </row>
  </sheetData>
  <sheetProtection selectLockedCells="1"/>
  <mergeCells count="18">
    <mergeCell ref="D4:E4"/>
    <mergeCell ref="D7:E7"/>
    <mergeCell ref="D3:E3"/>
    <mergeCell ref="D5:E5"/>
    <mergeCell ref="C44:E44"/>
    <mergeCell ref="C34:E34"/>
    <mergeCell ref="D6:E6"/>
    <mergeCell ref="C22:E22"/>
    <mergeCell ref="C36:E36"/>
    <mergeCell ref="A11:A59"/>
    <mergeCell ref="A64:A84"/>
    <mergeCell ref="A87:A100"/>
    <mergeCell ref="A102:A105"/>
    <mergeCell ref="C51:E51"/>
    <mergeCell ref="C61:E61"/>
    <mergeCell ref="C46:E46"/>
    <mergeCell ref="C56:E56"/>
    <mergeCell ref="C20:E20"/>
  </mergeCells>
  <dataValidations disablePrompts="1" count="1">
    <dataValidation type="whole" operator="greaterThanOrEqual" allowBlank="1" showInputMessage="1" showErrorMessage="1" errorTitle="Ganze Zahl" error="Bitte erfassen Sie hier nur ganze Zahlen." sqref="E39:E41 D91:J91 E25:E31 E15:E17" xr:uid="{2503B5E0-61C4-412B-AEE9-EB9A109E5E58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8" scale="55" orientation="portrait" horizontalDpi="300" verticalDpi="300" r:id="rId1"/>
  <headerFooter>
    <oddHeader>&amp;L     &amp;G  &amp;C&amp;"Aptos,Standard"&amp;10Auswahlverfahren Planung, Errichtung und Betrieb eines Gigabit-Netzes Gigabit-RL 2.0 (2025)
D1.1-A-Finanzplan Los 1
Vergabenummer: TROSTBERG1BP02-1&amp;R&amp;"Aptos,Standard"&amp;10Stadt Trostberg</oddHeader>
    <oddFooter>&amp;R&amp;"Aptos,Standard"&amp;10&amp;P</oddFooter>
  </headerFooter>
  <ignoredErrors>
    <ignoredError sqref="D92:J93 D73:J76 D95:J96 G25:G32 G39:G42 G49 G54 G15:G1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GigabitRL 2.0 WL</vt:lpstr>
      <vt:lpstr>'Finanzplan GigabitRL 2.0 WL'!Druckbereich</vt:lpstr>
      <vt:lpstr>'Finanzplan GigabitRL 2.0 WL'!Drucktitel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2020-10-13T09:05:09Z</dcterms:created>
  <dcterms:modified xsi:type="dcterms:W3CDTF">2026-08-17T22:45:03Z</dcterms:modified>
  <cp:category/>
</cp:coreProperties>
</file>