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ercity-my.sharepoint.com/personal/mike_stahl_enercity_de/Documents/Desktop/Ausschreibungen/2026_000000055348 Lieferung Steuerboxen/"/>
    </mc:Choice>
  </mc:AlternateContent>
  <xr:revisionPtr revIDLastSave="13" documentId="8_{40BF10F4-F57B-44B7-8320-5B092BFD5A70}" xr6:coauthVersionLast="47" xr6:coauthVersionMax="47" xr10:uidLastSave="{706FDB76-00B5-4CC9-96CC-85469E440915}"/>
  <bookViews>
    <workbookView xWindow="-120" yWindow="-120" windowWidth="38640" windowHeight="21120" activeTab="1" xr2:uid="{00000000-000D-0000-FFFF-FFFF00000000}"/>
  </bookViews>
  <sheets>
    <sheet name="Preisblatt" sheetId="1" r:id="rId1"/>
    <sheet name="Lieferplan" sheetId="2" r:id="rId2"/>
    <sheet name="Hinweise" sheetId="3" r:id="rId3"/>
    <sheet name="Zuschlagswertung" sheetId="4" r:id="rId4"/>
  </sheets>
  <definedNames>
    <definedName name="_xlnm._FilterDatabase" localSheetId="0" hidden="1">Preisblatt!$A$11:$H$16</definedName>
    <definedName name="_xlnm._FilterDatabase" localSheetId="3" hidden="1">Zuschlagswertung!$B$15:$G$26</definedName>
    <definedName name="_xlnm.Print_Area" localSheetId="3">Zuschlagswertung!$A$1:$G$36</definedName>
    <definedName name="_xlnm.Print_Titles" localSheetId="0">Preisblatt!$1:$11</definedName>
  </definedNames>
  <calcPr calcId="191028" iterateDelta="1E-4" calcCompleted="0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4" l="1"/>
  <c r="E23" i="4"/>
  <c r="D12" i="2"/>
  <c r="E11" i="2"/>
  <c r="E10" i="2"/>
  <c r="E9" i="2"/>
  <c r="E8" i="2"/>
  <c r="E7" i="2"/>
  <c r="E6" i="2"/>
  <c r="E5" i="2"/>
  <c r="F16" i="1"/>
  <c r="F15" i="1"/>
  <c r="F14" i="1"/>
  <c r="F13" i="1"/>
  <c r="F12" i="1"/>
  <c r="F17" i="1" l="1"/>
  <c r="E18" i="4" s="1"/>
  <c r="E25" i="4" s="1"/>
  <c r="E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365 Copilot</author>
  </authors>
  <commentList>
    <comment ref="B12" authorId="0" shapeId="0" xr:uid="{00000000-0006-0000-0000-000001000000}">
      <text>
        <r>
          <rPr>
            <sz val="11"/>
            <color theme="1"/>
            <rFont val="Calibri"/>
            <family val="2"/>
            <charset val="1"/>
          </rPr>
          <t>Quelle: A_01_Leistungsbeschreibung.docx, Gesamtmenge 4.000 Steuerboxen.</t>
        </r>
      </text>
    </comment>
    <comment ref="B13" authorId="0" shapeId="0" xr:uid="{00000000-0006-0000-0000-000002000000}">
      <text>
        <r>
          <rPr>
            <sz val="11"/>
            <color theme="1"/>
            <rFont val="Calibri"/>
            <family val="2"/>
            <charset val="1"/>
          </rPr>
          <t>Quelle: A_01_Leistungsbeschreibung.docx, mindestens drei kostenfreie Mustergeräte inklusive Zubehör und Unterlagen.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enercity</author>
  </authors>
  <commentList>
    <comment ref="C17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Der niedrigste wertbare Gesamtangebotspreis wird erst nach Angebotsöffnung durch die Vergabestelle festgestellt.</t>
        </r>
      </text>
    </comment>
  </commentList>
</comments>
</file>

<file path=xl/sharedStrings.xml><?xml version="1.0" encoding="utf-8"?>
<sst xmlns="http://schemas.openxmlformats.org/spreadsheetml/2006/main" count="122" uniqueCount="107">
  <si>
    <t>Alle Preise in EUR netto. Blau hinterlegte bzw. blau beschriftete Felder sind durch den Bieter auszufüllen.</t>
  </si>
  <si>
    <t>1. Bieterangaben</t>
  </si>
  <si>
    <t>Unternehmen</t>
  </si>
  <si>
    <t>Angebotsdatum</t>
  </si>
  <si>
    <t>Anschrift</t>
  </si>
  <si>
    <t>Angebotsnummer</t>
  </si>
  <si>
    <t>Ansprechperson</t>
  </si>
  <si>
    <t>Bindefrist bis</t>
  </si>
  <si>
    <t>E-Mail / Telefon</t>
  </si>
  <si>
    <t>USt.-IdNr.</t>
  </si>
  <si>
    <t>2. Preisangaben</t>
  </si>
  <si>
    <t>Pos.</t>
  </si>
  <si>
    <t>Leistung / Artikel</t>
  </si>
  <si>
    <t>Menge</t>
  </si>
  <si>
    <t>Einheit</t>
  </si>
  <si>
    <t>Einzelpreis netto</t>
  </si>
  <si>
    <t>Gesamtpreis netto</t>
  </si>
  <si>
    <t>Im EP enthalten</t>
  </si>
  <si>
    <t>Bemerkung / Fabrikat</t>
  </si>
  <si>
    <t>Steuerbox gemäß Leistungsbeschreibung</t>
  </si>
  <si>
    <t>Stück</t>
  </si>
  <si>
    <t>ja</t>
  </si>
  <si>
    <t>Mustergeräte inkl. Netzteile, Adapter, Parametriersoftware, Dokumentationen und Firmwarestände</t>
  </si>
  <si>
    <t>kostenfrei vor Vergabe bereitzustellen</t>
  </si>
  <si>
    <t>Herstellerspezifische Verdrahtungsbrücken und Klemmen</t>
  </si>
  <si>
    <t>Set</t>
  </si>
  <si>
    <t>Bestandteil des Lieferumfangs</t>
  </si>
  <si>
    <t>Erforderliches herstellerspezifisches Werkzeug</t>
  </si>
  <si>
    <t>Pauschale</t>
  </si>
  <si>
    <t>Sonstige zwingend erforderliche Nebenkosten</t>
  </si>
  <si>
    <t>Falls keine Kosten: 0,00 EUR</t>
  </si>
  <si>
    <t>Wertungspreis gesamt netto</t>
  </si>
  <si>
    <t xml:space="preserve">Mit Abgabe dieses Preisblatts bestätigt der Bieter, dass sämtliche zur vertragsgemäßen Leistungserbringung erforderlichen Kosten, Nebenleistungen und das geforderte Zubehör in den angegebenen Preisen enthalten sind. Artikelnummer bitte unter Bemerkung eintragen. </t>
  </si>
  <si>
    <t>Vorgesehene Abrufverteilung nach Rangfolge</t>
  </si>
  <si>
    <t>Die endgültige Rangfolge ergibt sich aus der Angebotswertung. Angaben dienen der Angebotskalkulation.</t>
  </si>
  <si>
    <t>Rang</t>
  </si>
  <si>
    <t>Gesamtanteil</t>
  </si>
  <si>
    <t>Lieferzeitpunkt</t>
  </si>
  <si>
    <t>Teilmenge (Stück)</t>
  </si>
  <si>
    <t>Anteil an Gesamtmenge</t>
  </si>
  <si>
    <t>Hinweis</t>
  </si>
  <si>
    <t>KW 06/2027</t>
  </si>
  <si>
    <t>1. Platz</t>
  </si>
  <si>
    <t>KW 36/2027</t>
  </si>
  <si>
    <t>KW 36/2028</t>
  </si>
  <si>
    <t>2. Platz</t>
  </si>
  <si>
    <t>KW 06/2028</t>
  </si>
  <si>
    <t>3. Platz</t>
  </si>
  <si>
    <t>Gesamt</t>
  </si>
  <si>
    <t>Ausfüllhinweise</t>
  </si>
  <si>
    <t>1</t>
  </si>
  <si>
    <t>Alle Preise sind in EUR netto mit zwei Nachkommastellen anzugeben.</t>
  </si>
  <si>
    <t>2</t>
  </si>
  <si>
    <t>Der Einzelpreis der Steuerbox muss alle geforderten Lieferbestandteile und Nebenleistungen umfassen.</t>
  </si>
  <si>
    <t>3</t>
  </si>
  <si>
    <t>Mustergeräte sowie gefordertes herstellerspezifisches Zubehör sind gemäß Leistungsbeschreibung kostenfrei bzw. im Preis enthalten.</t>
  </si>
  <si>
    <t>4</t>
  </si>
  <si>
    <t>Zusätzliche zwingende Nebenkosten sind ausschließlich in der vorgesehenen Position auszuweisen.</t>
  </si>
  <si>
    <t>Für die Angebotswertung ist der Wertungspreis gesamt netto maßgeblich</t>
  </si>
  <si>
    <t>Die Lieferplan-Tabelle bildet die vorgesehene Verteilung auf drei Rangplätze bei einer Gesamtmenge von 4.000 Stück ab.</t>
  </si>
  <si>
    <t>ZUSCHLAGSKRITERIEN UND WERTUNGSMETHODE – STEUERBOXEN 2027/2028</t>
  </si>
  <si>
    <t>Vergabenummer: 2026_000000055348 | Transparente Berechnung gemäß den veröffentlichten Zuschlagskriterien</t>
  </si>
  <si>
    <t>1. Grundsätze und Gewichtung</t>
  </si>
  <si>
    <t>In die Wertung gelangen ausschließlich Angebote, die sämtliche Mindestanforderungen (MUSS-Kriterien) erfüllen. Der Zuschlag erfolgt auf das wirtschaftlichste Angebot anhand des besten Preis-Leistungs-Verhältnisses.</t>
  </si>
  <si>
    <t>Zuschlagskriterium</t>
  </si>
  <si>
    <t>Max. Punkte</t>
  </si>
  <si>
    <t>Gewichtung</t>
  </si>
  <si>
    <t>Angebotspreis</t>
  </si>
  <si>
    <t>Service-, Support- und Updatekonzept</t>
  </si>
  <si>
    <t>2. Berechnung der Zuschlagspunkte</t>
  </si>
  <si>
    <t>Blau hinterlegte Felder sind Eingabe- bzw. Bewertungsfelder. Die Angebotssumme wird automatisch aus dem Preisblatt übernommen.</t>
  </si>
  <si>
    <t>Berechnungsgröße</t>
  </si>
  <si>
    <t>Eingabe / Wert</t>
  </si>
  <si>
    <t>Maximalwert</t>
  </si>
  <si>
    <t>Punkte</t>
  </si>
  <si>
    <t>Status / Hinweis</t>
  </si>
  <si>
    <t>Wertungspreis dieses Angebots netto</t>
  </si>
  <si>
    <t>Verknüpft mit Preisblatt!F17</t>
  </si>
  <si>
    <t>Niedrigster wertbarer Gesamtangebotspreis netto</t>
  </si>
  <si>
    <t>Wird nach Angebotsöffnung durch die Vergabestelle ermittelt</t>
  </si>
  <si>
    <t>Preispunkte</t>
  </si>
  <si>
    <t>Formel: (niedrigster Preis / Angebotspreis) × 90</t>
  </si>
  <si>
    <t>Alle MUSS-Kriterien erfüllt?</t>
  </si>
  <si>
    <t>Ja</t>
  </si>
  <si>
    <t>„Nein“ führt zum Ausschluss von der Zuschlagswertung</t>
  </si>
  <si>
    <t>Erreichte SOLL-Kriterien</t>
  </si>
  <si>
    <t>Maximal 32 SOLL-Kriterien</t>
  </si>
  <si>
    <t>Erreichte KANN-Kriterien</t>
  </si>
  <si>
    <t>Maximal 21 KANN-Kriterien</t>
  </si>
  <si>
    <t>Qualitätspunkte</t>
  </si>
  <si>
    <t>SOLL-Anteil 2/3, KANN-Anteil 1/3</t>
  </si>
  <si>
    <t>Gesamtpunktzahl</t>
  </si>
  <si>
    <t>Maximal 100 Punkte</t>
  </si>
  <si>
    <t>Wertbarkeit</t>
  </si>
  <si>
    <t>Eine Bewertung mit 0 Punkten führt nur bei Nichterfüllung einer zwingenden Mindestanforderung zum Ausschluss.</t>
  </si>
  <si>
    <t>3. Bewertungsformeln und Rangfolge</t>
  </si>
  <si>
    <t>Preiswertung</t>
  </si>
  <si>
    <t>Preispunkte = (niedrigster wertbarer Gesamtangebotspreis netto / Gesamtangebotspreis netto des zu bewertenden Angebots) × 90</t>
  </si>
  <si>
    <t>Qualitätswertung</t>
  </si>
  <si>
    <t>Qualitätspunkte = ((2/3 × erreichte SOLL-Kriterien / 32) + (1/3 × erreichte KANN-Kriterien / 21)) × 10</t>
  </si>
  <si>
    <t>Gesamtwertung</t>
  </si>
  <si>
    <t>Gesamtpunktzahl = Preispunkte + Qualitätspunkte. Die wertbaren Angebote werden absteigend nach der Gesamtpunktzahl gereiht.</t>
  </si>
  <si>
    <t>Rundung</t>
  </si>
  <si>
    <t>Preis- und Qualitätspunkte werden kaufmännisch auf zwei Nachkommastellen gerundet.</t>
  </si>
  <si>
    <t>Hinweis für Bieter: Die Eingabefelder dienen ausschließlich der transparenten Nachvollziehbarkeit der Wertungsmethode. Maßgeblich für die Wertung sind die Vergabeunterlagen, das ausgefüllte Preisblatt und die von der Vergabestelle festgestellten Erfüllungsgrade.</t>
  </si>
  <si>
    <t>3. Erklärung des Bieters</t>
  </si>
  <si>
    <t xml:space="preserve">PREISBLATT – Ausschreibung Steuerboxen nach VDE FNN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</si>
</sst>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407];[Red]\(#,##0.00\ [$€-407]\);\-"/>
    <numFmt numFmtId="165" formatCode="0.0%"/>
    <numFmt numFmtId="166" formatCode="dd\.mm\.yyyy"/>
    <numFmt numFmtId="167" formatCode="#,##0.00\ [$€-407]"/>
  </numFmts>
  <fonts count="20">
    <font>
      <sz val="11"/>
      <color theme="1"/>
      <name val="Calibri"/>
      <family val="2"/>
      <charset val="1"/>
    </font>
    <font>
      <i/>
      <sz val="10"/>
      <color rgb="FF666666"/>
      <name val="Cambria"/>
      <charset val="1"/>
    </font>
    <font>
      <b/>
      <sz val="11"/>
      <color rgb="FFFFFFFF"/>
      <name val="Cambria"/>
      <charset val="1"/>
    </font>
    <font>
      <sz val="11"/>
      <color rgb="FF666666"/>
      <name val="Cambria"/>
      <charset val="1"/>
    </font>
    <font>
      <sz val="11"/>
      <color rgb="FF0000FF"/>
      <name val="Cambria"/>
      <charset val="1"/>
    </font>
    <font>
      <sz val="11"/>
      <color rgb="FF000000"/>
      <name val="Cambria"/>
      <charset val="1"/>
    </font>
    <font>
      <b/>
      <sz val="14"/>
      <color rgb="FFFFFFFF"/>
      <name val="Cambria"/>
      <charset val="1"/>
    </font>
    <font>
      <i/>
      <sz val="11"/>
      <color rgb="FF666666"/>
      <name val="Cambria"/>
      <charset val="1"/>
    </font>
    <font>
      <sz val="11"/>
      <color rgb="FF008000"/>
      <name val="Cambria"/>
      <charset val="1"/>
    </font>
    <font>
      <b/>
      <sz val="11"/>
      <color rgb="FF000000"/>
      <name val="Cambria"/>
      <charset val="1"/>
    </font>
    <font>
      <sz val="10"/>
      <color rgb="FF006100"/>
      <name val="Arial"/>
      <family val="2"/>
    </font>
    <font>
      <b/>
      <sz val="10"/>
      <color rgb="FFFFFFFF"/>
      <name val="Arial"/>
    </font>
    <font>
      <sz val="10"/>
      <color rgb="FF404040"/>
      <name val="Arial"/>
    </font>
    <font>
      <b/>
      <sz val="10"/>
      <name val="Arial"/>
    </font>
    <font>
      <sz val="10"/>
      <name val="Arial"/>
    </font>
    <font>
      <sz val="10"/>
      <color rgb="FF008000"/>
      <name val="Arial"/>
    </font>
    <font>
      <sz val="10"/>
      <color rgb="FF0000FF"/>
      <name val="Arial"/>
    </font>
    <font>
      <b/>
      <sz val="10"/>
      <color rgb="FF1F4E78"/>
      <name val="Arial"/>
    </font>
    <font>
      <sz val="11"/>
      <color theme="1"/>
      <name val="Arial"/>
      <family val="2"/>
      <charset val="1"/>
    </font>
    <font>
      <b/>
      <sz val="15"/>
      <color rgb="FFFFFFFF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1F4E78"/>
        <bgColor rgb="FF17365D"/>
      </patternFill>
    </fill>
    <fill>
      <patternFill patternType="solid">
        <fgColor rgb="FFD9EAF7"/>
        <bgColor rgb="FFE7E6E6"/>
      </patternFill>
    </fill>
    <fill>
      <patternFill patternType="solid">
        <fgColor rgb="FFE7E6E6"/>
        <bgColor rgb="FFD9EAF7"/>
      </patternFill>
    </fill>
    <fill>
      <patternFill patternType="solid">
        <fgColor rgb="FFC6EFCE"/>
      </patternFill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CE4D6"/>
      </patternFill>
    </fill>
  </fills>
  <borders count="4">
    <border>
      <left/>
      <right/>
      <top/>
      <bottom/>
      <diagonal/>
    </border>
    <border>
      <left/>
      <right/>
      <top style="medium">
        <color rgb="FF17365D"/>
      </top>
      <bottom/>
      <diagonal/>
    </border>
    <border>
      <left/>
      <right/>
      <top style="thin">
        <color rgb="FFB7B7B7"/>
      </top>
      <bottom/>
      <diagonal/>
    </border>
    <border>
      <left/>
      <right/>
      <top style="medium">
        <color rgb="FF1F4E78"/>
      </top>
      <bottom/>
      <diagonal/>
    </border>
  </borders>
  <cellStyleXfs count="2">
    <xf numFmtId="0" fontId="0" fillId="0" borderId="0"/>
    <xf numFmtId="0" fontId="10" fillId="6" borderId="0"/>
  </cellStyleXfs>
  <cellXfs count="63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/>
    <xf numFmtId="0" fontId="2" fillId="2" borderId="0" xfId="0" applyFont="1" applyFill="1" applyAlignment="1">
      <alignment horizontal="center" vertical="center" wrapText="1"/>
    </xf>
    <xf numFmtId="164" fontId="5" fillId="0" borderId="0" xfId="0" applyNumberFormat="1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164" fontId="2" fillId="2" borderId="1" xfId="0" applyNumberFormat="1" applyFont="1" applyFill="1" applyBorder="1"/>
    <xf numFmtId="0" fontId="2" fillId="2" borderId="0" xfId="0" applyFont="1" applyFill="1" applyAlignment="1">
      <alignment horizontal="center" wrapText="1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9" fillId="5" borderId="0" xfId="0" applyFont="1" applyFill="1"/>
    <xf numFmtId="3" fontId="9" fillId="5" borderId="0" xfId="0" applyNumberFormat="1" applyFont="1" applyFill="1"/>
    <xf numFmtId="165" fontId="9" fillId="5" borderId="0" xfId="0" applyNumberFormat="1" applyFont="1" applyFill="1"/>
    <xf numFmtId="0" fontId="2" fillId="3" borderId="0" xfId="0" applyFont="1" applyFill="1" applyAlignment="1">
      <alignment horizontal="center"/>
    </xf>
    <xf numFmtId="164" fontId="10" fillId="6" borderId="0" xfId="1" applyNumberFormat="1" applyAlignment="1">
      <alignment vertical="top" wrapText="1"/>
    </xf>
    <xf numFmtId="0" fontId="10" fillId="6" borderId="0" xfId="1" applyAlignment="1">
      <alignment vertical="top" wrapText="1"/>
    </xf>
    <xf numFmtId="0" fontId="11" fillId="7" borderId="0" xfId="0" applyFont="1" applyFill="1" applyAlignment="1">
      <alignment horizontal="center"/>
    </xf>
    <xf numFmtId="0" fontId="18" fillId="0" borderId="0" xfId="0" applyFont="1"/>
    <xf numFmtId="1" fontId="18" fillId="0" borderId="0" xfId="0" applyNumberFormat="1" applyFont="1"/>
    <xf numFmtId="0" fontId="11" fillId="7" borderId="0" xfId="0" applyFont="1" applyFill="1" applyAlignment="1">
      <alignment horizontal="center" wrapText="1"/>
    </xf>
    <xf numFmtId="0" fontId="11" fillId="7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167" fontId="15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167" fontId="16" fillId="9" borderId="0" xfId="0" applyNumberFormat="1" applyFont="1" applyFill="1" applyAlignment="1">
      <alignment vertical="center" wrapText="1"/>
    </xf>
    <xf numFmtId="0" fontId="16" fillId="9" borderId="0" xfId="0" applyFont="1" applyFill="1" applyAlignment="1">
      <alignment vertical="center" wrapText="1"/>
    </xf>
    <xf numFmtId="0" fontId="17" fillId="0" borderId="0" xfId="0" applyFont="1"/>
    <xf numFmtId="0" fontId="13" fillId="0" borderId="3" xfId="0" applyFont="1" applyBorder="1"/>
    <xf numFmtId="1" fontId="13" fillId="0" borderId="3" xfId="0" applyNumberFormat="1" applyFont="1" applyBorder="1"/>
    <xf numFmtId="0" fontId="1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2" fontId="18" fillId="0" borderId="2" xfId="0" applyNumberFormat="1" applyFont="1" applyBorder="1" applyAlignment="1">
      <alignment vertical="center" wrapText="1"/>
    </xf>
    <xf numFmtId="2" fontId="13" fillId="10" borderId="2" xfId="0" applyNumberFormat="1" applyFont="1" applyFill="1" applyBorder="1" applyAlignment="1">
      <alignment vertical="center" wrapText="1"/>
    </xf>
    <xf numFmtId="9" fontId="18" fillId="0" borderId="0" xfId="0" applyNumberFormat="1" applyFont="1"/>
    <xf numFmtId="0" fontId="0" fillId="0" borderId="0" xfId="0"/>
    <xf numFmtId="0" fontId="18" fillId="0" borderId="0" xfId="0" applyFont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0" fillId="0" borderId="2" xfId="0" applyBorder="1"/>
    <xf numFmtId="0" fontId="18" fillId="0" borderId="0" xfId="0" applyFont="1" applyAlignment="1">
      <alignment vertical="top" wrapText="1"/>
    </xf>
    <xf numFmtId="9" fontId="13" fillId="0" borderId="3" xfId="0" applyNumberFormat="1" applyFont="1" applyBorder="1"/>
    <xf numFmtId="0" fontId="0" fillId="0" borderId="3" xfId="0" applyBorder="1"/>
    <xf numFmtId="0" fontId="12" fillId="11" borderId="0" xfId="0" applyFont="1" applyFill="1" applyAlignment="1">
      <alignment vertical="center" wrapText="1"/>
    </xf>
    <xf numFmtId="0" fontId="11" fillId="7" borderId="0" xfId="0" applyFont="1" applyFill="1" applyAlignment="1">
      <alignment horizontal="left" vertical="center"/>
    </xf>
    <xf numFmtId="0" fontId="11" fillId="8" borderId="0" xfId="0" applyFont="1" applyFill="1"/>
    <xf numFmtId="0" fontId="11" fillId="7" borderId="0" xfId="0" applyFont="1" applyFill="1" applyAlignment="1">
      <alignment horizontal="center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7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0" fontId="4" fillId="4" borderId="0" xfId="0" applyFont="1" applyFill="1"/>
    <xf numFmtId="166" fontId="4" fillId="4" borderId="0" xfId="0" applyNumberFormat="1" applyFont="1" applyFill="1"/>
    <xf numFmtId="0" fontId="10" fillId="6" borderId="0" xfId="1"/>
    <xf numFmtId="0" fontId="1" fillId="0" borderId="0" xfId="0" applyFont="1" applyAlignment="1">
      <alignment wrapText="1"/>
    </xf>
    <xf numFmtId="0" fontId="2" fillId="3" borderId="0" xfId="0" applyFont="1" applyFill="1"/>
    <xf numFmtId="0" fontId="2" fillId="2" borderId="1" xfId="0" applyFont="1" applyFill="1" applyBorder="1"/>
    <xf numFmtId="0" fontId="0" fillId="0" borderId="1" xfId="0" applyBorder="1"/>
    <xf numFmtId="0" fontId="3" fillId="0" borderId="0" xfId="0" applyFont="1" applyAlignment="1">
      <alignment vertical="top" wrapText="1"/>
    </xf>
    <xf numFmtId="0" fontId="7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E7E6E6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7365D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zoomScaleNormal="100" workbookViewId="0">
      <selection sqref="A1:H1"/>
    </sheetView>
  </sheetViews>
  <sheetFormatPr baseColWidth="10" defaultColWidth="8.7109375" defaultRowHeight="15"/>
  <cols>
    <col min="1" max="1" width="33.140625" bestFit="1" customWidth="1"/>
    <col min="2" max="2" width="40" customWidth="1"/>
    <col min="3" max="3" width="12" customWidth="1"/>
    <col min="4" max="4" width="14" customWidth="1"/>
    <col min="5" max="5" width="18" customWidth="1"/>
    <col min="6" max="6" width="20" customWidth="1"/>
    <col min="7" max="7" width="18" customWidth="1"/>
    <col min="8" max="8" width="48" customWidth="1"/>
  </cols>
  <sheetData>
    <row r="1" spans="1:8" ht="27.75" customHeight="1">
      <c r="A1" s="51" t="s">
        <v>106</v>
      </c>
      <c r="B1" s="37"/>
      <c r="C1" s="37"/>
      <c r="D1" s="37"/>
      <c r="E1" s="37"/>
      <c r="F1" s="37"/>
      <c r="G1" s="37"/>
      <c r="H1" s="37"/>
    </row>
    <row r="2" spans="1:8" ht="15" customHeight="1">
      <c r="A2" s="55" t="s">
        <v>0</v>
      </c>
      <c r="B2" s="37"/>
      <c r="C2" s="37"/>
      <c r="D2" s="37"/>
      <c r="E2" s="37"/>
      <c r="F2" s="37"/>
      <c r="G2" s="37"/>
      <c r="H2" s="37"/>
    </row>
    <row r="4" spans="1:8">
      <c r="A4" s="56" t="s">
        <v>1</v>
      </c>
      <c r="B4" s="37"/>
      <c r="C4" s="37"/>
      <c r="D4" s="37"/>
      <c r="E4" s="37"/>
      <c r="F4" s="37"/>
      <c r="G4" s="37"/>
      <c r="H4" s="37"/>
    </row>
    <row r="5" spans="1:8">
      <c r="A5" s="2" t="s">
        <v>2</v>
      </c>
      <c r="B5" s="54"/>
      <c r="C5" s="37"/>
      <c r="D5" s="37"/>
      <c r="F5" s="2" t="s">
        <v>3</v>
      </c>
      <c r="G5" s="53"/>
      <c r="H5" s="37"/>
    </row>
    <row r="6" spans="1:8">
      <c r="A6" s="2" t="s">
        <v>4</v>
      </c>
      <c r="B6" s="52"/>
      <c r="C6" s="37"/>
      <c r="D6" s="37"/>
      <c r="F6" s="2" t="s">
        <v>5</v>
      </c>
      <c r="G6" s="52"/>
      <c r="H6" s="37"/>
    </row>
    <row r="7" spans="1:8">
      <c r="A7" s="2" t="s">
        <v>6</v>
      </c>
      <c r="B7" s="52"/>
      <c r="C7" s="37"/>
      <c r="D7" s="37"/>
      <c r="F7" s="2" t="s">
        <v>7</v>
      </c>
      <c r="G7" s="53"/>
      <c r="H7" s="37"/>
    </row>
    <row r="8" spans="1:8">
      <c r="A8" s="2" t="s">
        <v>8</v>
      </c>
      <c r="B8" s="52"/>
      <c r="C8" s="37"/>
      <c r="D8" s="37"/>
      <c r="F8" s="2" t="s">
        <v>9</v>
      </c>
      <c r="G8" s="52"/>
      <c r="H8" s="37"/>
    </row>
    <row r="10" spans="1:8">
      <c r="A10" s="56" t="s">
        <v>10</v>
      </c>
      <c r="B10" s="37"/>
      <c r="C10" s="37"/>
      <c r="D10" s="37"/>
      <c r="E10" s="37"/>
      <c r="F10" s="37"/>
      <c r="G10" s="37"/>
      <c r="H10" s="37"/>
    </row>
    <row r="11" spans="1:8" ht="34.5" customHeight="1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17</v>
      </c>
      <c r="H11" s="3" t="s">
        <v>18</v>
      </c>
    </row>
    <row r="12" spans="1:8" ht="31.5" customHeight="1">
      <c r="A12" s="1">
        <v>1</v>
      </c>
      <c r="B12" s="1" t="s">
        <v>19</v>
      </c>
      <c r="C12" s="1">
        <v>4000</v>
      </c>
      <c r="D12" s="1" t="s">
        <v>20</v>
      </c>
      <c r="E12" s="15"/>
      <c r="F12" s="4">
        <f>C12*E12</f>
        <v>0</v>
      </c>
      <c r="G12" s="1" t="s">
        <v>21</v>
      </c>
      <c r="H12" s="16"/>
    </row>
    <row r="13" spans="1:8" ht="43.5" customHeight="1">
      <c r="A13" s="1">
        <v>2</v>
      </c>
      <c r="B13" s="1" t="s">
        <v>22</v>
      </c>
      <c r="C13" s="1">
        <v>3</v>
      </c>
      <c r="D13" s="1" t="s">
        <v>20</v>
      </c>
      <c r="E13" s="15"/>
      <c r="F13" s="4">
        <f>C13*E13</f>
        <v>0</v>
      </c>
      <c r="G13" s="1" t="s">
        <v>21</v>
      </c>
      <c r="H13" s="5" t="s">
        <v>23</v>
      </c>
    </row>
    <row r="14" spans="1:8" ht="43.5" customHeight="1">
      <c r="A14" s="1">
        <v>3</v>
      </c>
      <c r="B14" s="1" t="s">
        <v>24</v>
      </c>
      <c r="C14" s="1">
        <v>4000</v>
      </c>
      <c r="D14" s="1" t="s">
        <v>25</v>
      </c>
      <c r="E14" s="15"/>
      <c r="F14" s="4">
        <f>C14*E14</f>
        <v>0</v>
      </c>
      <c r="G14" s="1" t="s">
        <v>21</v>
      </c>
      <c r="H14" s="5" t="s">
        <v>26</v>
      </c>
    </row>
    <row r="15" spans="1:8" ht="31.5" customHeight="1">
      <c r="A15" s="1">
        <v>4</v>
      </c>
      <c r="B15" s="1" t="s">
        <v>27</v>
      </c>
      <c r="C15" s="1">
        <v>1</v>
      </c>
      <c r="D15" s="1" t="s">
        <v>28</v>
      </c>
      <c r="E15" s="15"/>
      <c r="F15" s="4">
        <f>C15*E15</f>
        <v>0</v>
      </c>
      <c r="G15" s="1" t="s">
        <v>21</v>
      </c>
      <c r="H15" s="5" t="s">
        <v>26</v>
      </c>
    </row>
    <row r="16" spans="1:8" ht="31.5" customHeight="1">
      <c r="A16" s="1">
        <v>5</v>
      </c>
      <c r="B16" s="1" t="s">
        <v>29</v>
      </c>
      <c r="C16" s="1">
        <v>1</v>
      </c>
      <c r="D16" s="1" t="s">
        <v>28</v>
      </c>
      <c r="E16" s="15"/>
      <c r="F16" s="4">
        <f>C16*E16</f>
        <v>0</v>
      </c>
      <c r="G16" s="1" t="s">
        <v>21</v>
      </c>
      <c r="H16" s="5" t="s">
        <v>30</v>
      </c>
    </row>
    <row r="17" spans="1:8">
      <c r="A17" s="57" t="s">
        <v>31</v>
      </c>
      <c r="B17" s="58"/>
      <c r="C17" s="58"/>
      <c r="D17" s="58"/>
      <c r="E17" s="58"/>
      <c r="F17" s="6">
        <f>SUM(F12:F16)</f>
        <v>0</v>
      </c>
    </row>
    <row r="25" spans="1:8">
      <c r="A25" s="56" t="s">
        <v>105</v>
      </c>
      <c r="B25" s="37"/>
      <c r="C25" s="37"/>
      <c r="D25" s="37"/>
      <c r="E25" s="37"/>
      <c r="F25" s="37"/>
      <c r="G25" s="37"/>
      <c r="H25" s="37"/>
    </row>
    <row r="26" spans="1:8" ht="15" customHeight="1">
      <c r="A26" s="59" t="s">
        <v>32</v>
      </c>
      <c r="B26" s="37"/>
      <c r="C26" s="37"/>
      <c r="D26" s="37"/>
      <c r="E26" s="37"/>
      <c r="F26" s="37"/>
      <c r="G26" s="37"/>
      <c r="H26" s="37"/>
    </row>
    <row r="27" spans="1:8">
      <c r="A27" s="37"/>
      <c r="B27" s="37"/>
      <c r="C27" s="37"/>
      <c r="D27" s="37"/>
      <c r="E27" s="37"/>
      <c r="F27" s="37"/>
      <c r="G27" s="37"/>
      <c r="H27" s="37"/>
    </row>
    <row r="28" spans="1:8">
      <c r="A28" s="37"/>
      <c r="B28" s="37"/>
      <c r="C28" s="37"/>
      <c r="D28" s="37"/>
      <c r="E28" s="37"/>
      <c r="F28" s="37"/>
      <c r="G28" s="37"/>
      <c r="H28" s="37"/>
    </row>
  </sheetData>
  <autoFilter ref="A11:H16" xr:uid="{00000000-0009-0000-0000-000000000000}"/>
  <mergeCells count="15">
    <mergeCell ref="A17:E17"/>
    <mergeCell ref="B8:D8"/>
    <mergeCell ref="A26:H28"/>
    <mergeCell ref="A25:H25"/>
    <mergeCell ref="A10:H10"/>
    <mergeCell ref="A1:H1"/>
    <mergeCell ref="G8:H8"/>
    <mergeCell ref="G7:H7"/>
    <mergeCell ref="B5:D5"/>
    <mergeCell ref="A2:H2"/>
    <mergeCell ref="G5:H5"/>
    <mergeCell ref="A4:H4"/>
    <mergeCell ref="G6:H6"/>
    <mergeCell ref="B6:D6"/>
    <mergeCell ref="B7:D7"/>
  </mergeCells>
  <dataValidations count="1">
    <dataValidation type="list" sqref="G12:G16" xr:uid="{00000000-0002-0000-0000-000000000000}">
      <formula1>"ja,nein"</formula1>
      <formula2>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&amp;CSeite &amp;P von &amp;N&amp;RPreisblatt Steuerboxen 2027/2028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showGridLines="0" tabSelected="1" zoomScaleNormal="100" workbookViewId="0">
      <pane ySplit="4" topLeftCell="A5" activePane="bottomLeft" state="frozen"/>
      <selection pane="bottomLeft" activeCell="F23" sqref="F23"/>
    </sheetView>
  </sheetViews>
  <sheetFormatPr baseColWidth="10" defaultColWidth="8.7109375" defaultRowHeight="15"/>
  <cols>
    <col min="1" max="1" width="10" customWidth="1"/>
    <col min="2" max="2" width="16" customWidth="1"/>
    <col min="3" max="4" width="20" customWidth="1"/>
    <col min="5" max="5" width="24" customWidth="1"/>
    <col min="6" max="6" width="28" customWidth="1"/>
  </cols>
  <sheetData>
    <row r="1" spans="1:6" ht="25.5" customHeight="1">
      <c r="A1" s="61" t="s">
        <v>33</v>
      </c>
      <c r="B1" s="37"/>
      <c r="C1" s="37"/>
      <c r="D1" s="37"/>
      <c r="E1" s="37"/>
      <c r="F1" s="37"/>
    </row>
    <row r="2" spans="1:6">
      <c r="A2" s="60" t="s">
        <v>34</v>
      </c>
      <c r="B2" s="37"/>
      <c r="C2" s="37"/>
      <c r="D2" s="37"/>
      <c r="E2" s="37"/>
      <c r="F2" s="37"/>
    </row>
    <row r="4" spans="1:6" ht="29.25" customHeight="1">
      <c r="A4" s="7" t="s">
        <v>35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</row>
    <row r="5" spans="1:6">
      <c r="A5" s="8">
        <v>1</v>
      </c>
      <c r="B5" s="9">
        <v>0.5</v>
      </c>
      <c r="C5" s="8" t="s">
        <v>41</v>
      </c>
      <c r="D5" s="8">
        <v>400</v>
      </c>
      <c r="E5" s="10">
        <f t="shared" ref="E5:E11" si="0">D5/4000</f>
        <v>0.1</v>
      </c>
      <c r="F5" s="8" t="s">
        <v>42</v>
      </c>
    </row>
    <row r="6" spans="1:6">
      <c r="A6" s="8">
        <v>1</v>
      </c>
      <c r="B6" s="9">
        <v>0.5</v>
      </c>
      <c r="C6" s="8" t="s">
        <v>43</v>
      </c>
      <c r="D6" s="8">
        <v>600</v>
      </c>
      <c r="E6" s="10">
        <f t="shared" si="0"/>
        <v>0.15</v>
      </c>
      <c r="F6" s="8" t="s">
        <v>42</v>
      </c>
    </row>
    <row r="7" spans="1:6">
      <c r="A7" s="8">
        <v>1</v>
      </c>
      <c r="B7" s="9">
        <v>0.5</v>
      </c>
      <c r="C7" s="8" t="s">
        <v>44</v>
      </c>
      <c r="D7" s="8">
        <v>1000</v>
      </c>
      <c r="E7" s="10">
        <f t="shared" si="0"/>
        <v>0.25</v>
      </c>
      <c r="F7" s="8" t="s">
        <v>42</v>
      </c>
    </row>
    <row r="8" spans="1:6">
      <c r="A8" s="8">
        <v>2</v>
      </c>
      <c r="B8" s="9">
        <v>0.3</v>
      </c>
      <c r="C8" s="8" t="s">
        <v>41</v>
      </c>
      <c r="D8" s="8">
        <v>400</v>
      </c>
      <c r="E8" s="10">
        <f t="shared" si="0"/>
        <v>0.1</v>
      </c>
      <c r="F8" s="8" t="s">
        <v>45</v>
      </c>
    </row>
    <row r="9" spans="1:6">
      <c r="A9" s="8">
        <v>2</v>
      </c>
      <c r="B9" s="9">
        <v>0.3</v>
      </c>
      <c r="C9" s="8" t="s">
        <v>46</v>
      </c>
      <c r="D9" s="8">
        <v>800</v>
      </c>
      <c r="E9" s="10">
        <f t="shared" si="0"/>
        <v>0.2</v>
      </c>
      <c r="F9" s="8" t="s">
        <v>45</v>
      </c>
    </row>
    <row r="10" spans="1:6">
      <c r="A10" s="8">
        <v>3</v>
      </c>
      <c r="B10" s="9">
        <v>0.2</v>
      </c>
      <c r="C10" s="8" t="s">
        <v>41</v>
      </c>
      <c r="D10" s="8">
        <v>400</v>
      </c>
      <c r="E10" s="10">
        <f t="shared" si="0"/>
        <v>0.1</v>
      </c>
      <c r="F10" s="8" t="s">
        <v>47</v>
      </c>
    </row>
    <row r="11" spans="1:6">
      <c r="A11" s="8">
        <v>3</v>
      </c>
      <c r="B11" s="9">
        <v>0.2</v>
      </c>
      <c r="C11" s="8" t="s">
        <v>43</v>
      </c>
      <c r="D11" s="8">
        <v>400</v>
      </c>
      <c r="E11" s="10">
        <f t="shared" si="0"/>
        <v>0.1</v>
      </c>
      <c r="F11" s="8" t="s">
        <v>47</v>
      </c>
    </row>
    <row r="12" spans="1:6">
      <c r="A12" s="11" t="s">
        <v>48</v>
      </c>
      <c r="B12" s="11"/>
      <c r="C12" s="11"/>
      <c r="D12" s="12">
        <f>SUM(D5:D11)</f>
        <v>4000</v>
      </c>
      <c r="E12" s="13">
        <f>SUM(E5:E11)</f>
        <v>1</v>
      </c>
      <c r="F12" s="11"/>
    </row>
  </sheetData>
  <mergeCells count="2">
    <mergeCell ref="A2:F2"/>
    <mergeCell ref="A1:F1"/>
  </mergeCells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showGridLines="0" zoomScaleNormal="100" workbookViewId="0">
      <selection activeCell="D25" sqref="D25"/>
    </sheetView>
  </sheetViews>
  <sheetFormatPr baseColWidth="10" defaultColWidth="8.7109375" defaultRowHeight="15"/>
  <cols>
    <col min="1" max="1" width="7" customWidth="1"/>
    <col min="2" max="6" width="18" customWidth="1"/>
  </cols>
  <sheetData>
    <row r="1" spans="1:6" ht="25.5" customHeight="1">
      <c r="A1" s="62" t="s">
        <v>49</v>
      </c>
      <c r="B1" s="37"/>
      <c r="C1" s="37"/>
      <c r="D1" s="37"/>
      <c r="E1" s="37"/>
      <c r="F1" s="37"/>
    </row>
    <row r="3" spans="1:6" ht="33.75" customHeight="1">
      <c r="A3" s="14" t="s">
        <v>50</v>
      </c>
      <c r="B3" s="59" t="s">
        <v>51</v>
      </c>
      <c r="C3" s="37"/>
      <c r="D3" s="37"/>
      <c r="E3" s="37"/>
      <c r="F3" s="37"/>
    </row>
    <row r="4" spans="1:6" ht="33.75" customHeight="1">
      <c r="A4" s="14" t="s">
        <v>52</v>
      </c>
      <c r="B4" s="59" t="s">
        <v>53</v>
      </c>
      <c r="C4" s="37"/>
      <c r="D4" s="37"/>
      <c r="E4" s="37"/>
      <c r="F4" s="37"/>
    </row>
    <row r="5" spans="1:6" ht="33.75" customHeight="1">
      <c r="A5" s="14" t="s">
        <v>54</v>
      </c>
      <c r="B5" s="59" t="s">
        <v>55</v>
      </c>
      <c r="C5" s="37"/>
      <c r="D5" s="37"/>
      <c r="E5" s="37"/>
      <c r="F5" s="37"/>
    </row>
    <row r="6" spans="1:6" ht="33.75" customHeight="1">
      <c r="A6" s="14" t="s">
        <v>56</v>
      </c>
      <c r="B6" s="59" t="s">
        <v>57</v>
      </c>
      <c r="C6" s="37"/>
      <c r="D6" s="37"/>
      <c r="E6" s="37"/>
      <c r="F6" s="37"/>
    </row>
    <row r="7" spans="1:6" ht="33.75" customHeight="1">
      <c r="A7" s="14">
        <v>5</v>
      </c>
      <c r="B7" s="59" t="s">
        <v>58</v>
      </c>
      <c r="C7" s="37"/>
      <c r="D7" s="37"/>
      <c r="E7" s="37"/>
      <c r="F7" s="37"/>
    </row>
    <row r="8" spans="1:6" ht="33.75" customHeight="1">
      <c r="A8" s="14">
        <v>6</v>
      </c>
      <c r="B8" s="59" t="s">
        <v>59</v>
      </c>
      <c r="C8" s="37"/>
      <c r="D8" s="37"/>
      <c r="E8" s="37"/>
      <c r="F8" s="37"/>
    </row>
  </sheetData>
  <mergeCells count="7">
    <mergeCell ref="B8:F8"/>
    <mergeCell ref="B4:F4"/>
    <mergeCell ref="B7:F7"/>
    <mergeCell ref="B6:F6"/>
    <mergeCell ref="A1:F1"/>
    <mergeCell ref="B3:F3"/>
    <mergeCell ref="B5:F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showGridLines="0" workbookViewId="0">
      <selection activeCell="Q21" sqref="Q21"/>
    </sheetView>
  </sheetViews>
  <sheetFormatPr baseColWidth="10" defaultColWidth="9.140625" defaultRowHeight="15"/>
  <cols>
    <col min="1" max="1" width="4" customWidth="1"/>
    <col min="2" max="2" width="34" customWidth="1"/>
    <col min="3" max="5" width="18" customWidth="1"/>
    <col min="6" max="6" width="24" customWidth="1"/>
    <col min="7" max="7" width="22" customWidth="1"/>
  </cols>
  <sheetData>
    <row r="1" spans="1:7" ht="30" customHeight="1">
      <c r="A1" s="45" t="s">
        <v>60</v>
      </c>
      <c r="B1" s="37"/>
      <c r="C1" s="37"/>
      <c r="D1" s="37"/>
      <c r="E1" s="37"/>
      <c r="F1" s="37"/>
      <c r="G1" s="37"/>
    </row>
    <row r="2" spans="1:7">
      <c r="A2" s="48" t="s">
        <v>61</v>
      </c>
      <c r="B2" s="37"/>
      <c r="C2" s="37"/>
      <c r="D2" s="37"/>
      <c r="E2" s="37"/>
      <c r="F2" s="37"/>
      <c r="G2" s="37"/>
    </row>
    <row r="4" spans="1:7">
      <c r="A4" s="46" t="s">
        <v>62</v>
      </c>
      <c r="B4" s="37"/>
      <c r="C4" s="37"/>
      <c r="D4" s="37"/>
      <c r="E4" s="37"/>
      <c r="F4" s="37"/>
      <c r="G4" s="37"/>
    </row>
    <row r="5" spans="1:7" ht="44.1" customHeight="1">
      <c r="A5" s="41" t="s">
        <v>63</v>
      </c>
      <c r="B5" s="37"/>
      <c r="C5" s="37"/>
      <c r="D5" s="37"/>
      <c r="E5" s="37"/>
      <c r="F5" s="37"/>
      <c r="G5" s="37"/>
    </row>
    <row r="7" spans="1:7">
      <c r="A7" s="17"/>
      <c r="B7" s="17" t="s">
        <v>64</v>
      </c>
      <c r="C7" s="17" t="s">
        <v>65</v>
      </c>
      <c r="D7" s="47" t="s">
        <v>66</v>
      </c>
      <c r="E7" s="37"/>
      <c r="F7" s="37"/>
      <c r="G7" s="37"/>
    </row>
    <row r="8" spans="1:7">
      <c r="B8" s="18" t="s">
        <v>67</v>
      </c>
      <c r="C8" s="19">
        <v>90</v>
      </c>
      <c r="D8" s="36">
        <v>0.9</v>
      </c>
      <c r="E8" s="37"/>
      <c r="F8" s="37"/>
      <c r="G8" s="37"/>
    </row>
    <row r="9" spans="1:7">
      <c r="B9" s="18" t="s">
        <v>68</v>
      </c>
      <c r="C9" s="19">
        <v>10</v>
      </c>
      <c r="D9" s="36">
        <v>0.1</v>
      </c>
      <c r="E9" s="37"/>
      <c r="F9" s="37"/>
      <c r="G9" s="37"/>
    </row>
    <row r="10" spans="1:7">
      <c r="B10" s="29" t="s">
        <v>48</v>
      </c>
      <c r="C10" s="30">
        <v>100</v>
      </c>
      <c r="D10" s="42">
        <v>1</v>
      </c>
      <c r="E10" s="43"/>
      <c r="F10" s="43"/>
      <c r="G10" s="43"/>
    </row>
    <row r="12" spans="1:7">
      <c r="A12" s="46" t="s">
        <v>69</v>
      </c>
      <c r="B12" s="37"/>
      <c r="C12" s="37"/>
      <c r="D12" s="37"/>
      <c r="E12" s="37"/>
      <c r="F12" s="37"/>
      <c r="G12" s="37"/>
    </row>
    <row r="13" spans="1:7">
      <c r="A13" s="49" t="s">
        <v>70</v>
      </c>
      <c r="B13" s="37"/>
      <c r="C13" s="37"/>
      <c r="D13" s="37"/>
      <c r="E13" s="37"/>
      <c r="F13" s="37"/>
      <c r="G13" s="37"/>
    </row>
    <row r="15" spans="1:7" ht="26.1" customHeight="1">
      <c r="A15" s="20"/>
      <c r="B15" s="21" t="s">
        <v>71</v>
      </c>
      <c r="C15" s="21" t="s">
        <v>72</v>
      </c>
      <c r="D15" s="21" t="s">
        <v>73</v>
      </c>
      <c r="E15" s="21" t="s">
        <v>74</v>
      </c>
      <c r="F15" s="50" t="s">
        <v>75</v>
      </c>
      <c r="G15" s="37"/>
    </row>
    <row r="16" spans="1:7" ht="26.1" customHeight="1">
      <c r="B16" s="23" t="s">
        <v>76</v>
      </c>
      <c r="C16" s="24"/>
      <c r="D16" s="22"/>
      <c r="E16" s="22"/>
      <c r="F16" s="38" t="s">
        <v>77</v>
      </c>
      <c r="G16" s="37"/>
    </row>
    <row r="17" spans="1:7" ht="26.1" customHeight="1">
      <c r="B17" s="23" t="s">
        <v>78</v>
      </c>
      <c r="C17" s="26"/>
      <c r="D17" s="22"/>
      <c r="E17" s="22"/>
      <c r="F17" s="38" t="s">
        <v>79</v>
      </c>
      <c r="G17" s="37"/>
    </row>
    <row r="18" spans="1:7" ht="26.1" customHeight="1">
      <c r="B18" s="31" t="s">
        <v>80</v>
      </c>
      <c r="C18" s="32"/>
      <c r="D18" s="33">
        <v>90</v>
      </c>
      <c r="E18" s="34" t="str">
        <f>IF(OR(C16&lt;=0,C17&lt;=0),"",ROUND(MIN(C17/C16*D18,D18),2))</f>
        <v/>
      </c>
      <c r="F18" s="39" t="s">
        <v>81</v>
      </c>
      <c r="G18" s="40"/>
    </row>
    <row r="19" spans="1:7" ht="26.1" customHeight="1">
      <c r="B19" s="22"/>
      <c r="C19" s="22"/>
      <c r="D19" s="22"/>
      <c r="E19" s="22"/>
      <c r="F19" s="22"/>
      <c r="G19" s="22"/>
    </row>
    <row r="20" spans="1:7" ht="26.1" customHeight="1">
      <c r="B20" s="23" t="s">
        <v>82</v>
      </c>
      <c r="C20" s="27" t="s">
        <v>83</v>
      </c>
      <c r="D20" s="22"/>
      <c r="E20" s="22"/>
      <c r="F20" s="38" t="s">
        <v>84</v>
      </c>
      <c r="G20" s="37"/>
    </row>
    <row r="21" spans="1:7" ht="26.1" customHeight="1">
      <c r="B21" s="23" t="s">
        <v>85</v>
      </c>
      <c r="C21" s="27"/>
      <c r="D21" s="25">
        <v>32</v>
      </c>
      <c r="E21" s="22"/>
      <c r="F21" s="38" t="s">
        <v>86</v>
      </c>
      <c r="G21" s="37"/>
    </row>
    <row r="22" spans="1:7" ht="26.1" customHeight="1">
      <c r="B22" s="23" t="s">
        <v>87</v>
      </c>
      <c r="C22" s="27"/>
      <c r="D22" s="25">
        <v>21</v>
      </c>
      <c r="E22" s="22"/>
      <c r="F22" s="38" t="s">
        <v>88</v>
      </c>
      <c r="G22" s="37"/>
    </row>
    <row r="23" spans="1:7" ht="26.1" customHeight="1">
      <c r="B23" s="31" t="s">
        <v>89</v>
      </c>
      <c r="C23" s="32"/>
      <c r="D23" s="33">
        <v>10</v>
      </c>
      <c r="E23" s="34">
        <f>IF(C20&lt;&gt;"Ja",0,ROUND(((2/3)*(C21/D21)+(1/3)*(C22/D22))*D23,2))</f>
        <v>0</v>
      </c>
      <c r="F23" s="39" t="s">
        <v>90</v>
      </c>
      <c r="G23" s="40"/>
    </row>
    <row r="24" spans="1:7" ht="26.1" customHeight="1">
      <c r="B24" s="22"/>
      <c r="C24" s="22"/>
      <c r="D24" s="22"/>
      <c r="E24" s="22"/>
      <c r="F24" s="22"/>
      <c r="G24" s="22"/>
    </row>
    <row r="25" spans="1:7" ht="26.1" customHeight="1">
      <c r="B25" s="31" t="s">
        <v>91</v>
      </c>
      <c r="C25" s="32"/>
      <c r="D25" s="32"/>
      <c r="E25" s="35" t="str">
        <f>IF(OR(C20&lt;&gt;"Ja",E18=""),"",ROUND(E18+E23,2))</f>
        <v/>
      </c>
      <c r="F25" s="39" t="s">
        <v>92</v>
      </c>
      <c r="G25" s="40"/>
    </row>
    <row r="26" spans="1:7" ht="26.1" customHeight="1">
      <c r="B26" s="31" t="s">
        <v>93</v>
      </c>
      <c r="C26" s="39" t="str">
        <f>IF(C20="Ja","wertbar","nicht wertbar")</f>
        <v>wertbar</v>
      </c>
      <c r="D26" s="40"/>
      <c r="E26" s="40"/>
      <c r="F26" s="39" t="s">
        <v>94</v>
      </c>
      <c r="G26" s="40"/>
    </row>
    <row r="28" spans="1:7">
      <c r="A28" s="46" t="s">
        <v>95</v>
      </c>
      <c r="B28" s="37"/>
      <c r="C28" s="37"/>
      <c r="D28" s="37"/>
      <c r="E28" s="37"/>
      <c r="F28" s="37"/>
      <c r="G28" s="37"/>
    </row>
    <row r="30" spans="1:7" ht="33.950000000000003" customHeight="1">
      <c r="B30" s="28" t="s">
        <v>96</v>
      </c>
      <c r="C30" s="41" t="s">
        <v>97</v>
      </c>
      <c r="D30" s="37"/>
      <c r="E30" s="37"/>
      <c r="F30" s="37"/>
      <c r="G30" s="37"/>
    </row>
    <row r="31" spans="1:7" ht="33.950000000000003" customHeight="1">
      <c r="B31" s="28" t="s">
        <v>98</v>
      </c>
      <c r="C31" s="41" t="s">
        <v>99</v>
      </c>
      <c r="D31" s="37"/>
      <c r="E31" s="37"/>
      <c r="F31" s="37"/>
      <c r="G31" s="37"/>
    </row>
    <row r="32" spans="1:7" ht="33.950000000000003" customHeight="1">
      <c r="B32" s="28" t="s">
        <v>100</v>
      </c>
      <c r="C32" s="41" t="s">
        <v>101</v>
      </c>
      <c r="D32" s="37"/>
      <c r="E32" s="37"/>
      <c r="F32" s="37"/>
      <c r="G32" s="37"/>
    </row>
    <row r="33" spans="1:7" ht="33.950000000000003" customHeight="1">
      <c r="B33" s="28" t="s">
        <v>102</v>
      </c>
      <c r="C33" s="41" t="s">
        <v>103</v>
      </c>
      <c r="D33" s="37"/>
      <c r="E33" s="37"/>
      <c r="F33" s="37"/>
      <c r="G33" s="37"/>
    </row>
    <row r="36" spans="1:7" ht="51.95" customHeight="1">
      <c r="A36" s="44" t="s">
        <v>104</v>
      </c>
      <c r="B36" s="37"/>
      <c r="C36" s="37"/>
      <c r="D36" s="37"/>
      <c r="E36" s="37"/>
      <c r="F36" s="37"/>
      <c r="G36" s="37"/>
    </row>
  </sheetData>
  <autoFilter ref="B15:G26" xr:uid="{00000000-0009-0000-0000-000003000000}"/>
  <mergeCells count="27">
    <mergeCell ref="A36:G36"/>
    <mergeCell ref="A1:G1"/>
    <mergeCell ref="F23:G23"/>
    <mergeCell ref="F22:G22"/>
    <mergeCell ref="C32:G32"/>
    <mergeCell ref="A12:G12"/>
    <mergeCell ref="D7:G7"/>
    <mergeCell ref="A2:G2"/>
    <mergeCell ref="C26:E26"/>
    <mergeCell ref="A5:G5"/>
    <mergeCell ref="C33:G33"/>
    <mergeCell ref="A4:G4"/>
    <mergeCell ref="A28:G28"/>
    <mergeCell ref="A13:G13"/>
    <mergeCell ref="F21:G21"/>
    <mergeCell ref="F15:G15"/>
    <mergeCell ref="C31:G31"/>
    <mergeCell ref="D10:G10"/>
    <mergeCell ref="F26:G26"/>
    <mergeCell ref="F17:G17"/>
    <mergeCell ref="C30:G30"/>
    <mergeCell ref="D9:G9"/>
    <mergeCell ref="F16:G16"/>
    <mergeCell ref="D8:G8"/>
    <mergeCell ref="F25:G25"/>
    <mergeCell ref="F20:G20"/>
    <mergeCell ref="F18:G18"/>
  </mergeCells>
  <dataValidations count="4">
    <dataValidation type="list" sqref="C20" xr:uid="{00000000-0002-0000-0300-000000000000}">
      <formula1>"Ja,Nein"</formula1>
    </dataValidation>
    <dataValidation type="whole" sqref="C21" xr:uid="{00000000-0002-0000-0300-000001000000}">
      <formula1>0</formula1>
      <formula2>32</formula2>
    </dataValidation>
    <dataValidation type="whole" sqref="C22" xr:uid="{00000000-0002-0000-0300-000002000000}">
      <formula1>0</formula1>
      <formula2>21</formula2>
    </dataValidation>
    <dataValidation type="decimal" operator="greaterThan" allowBlank="1" sqref="C17" xr:uid="{00000000-0002-0000-0300-000003000000}">
      <formula1>0</formula1>
    </dataValidation>
  </dataValidations>
  <pageMargins left="0.75" right="0.75" top="1" bottom="1" header="0.5" footer="0.5"/>
  <pageSetup orientation="landscape"/>
  <headerFooter>
    <oddFooter>&amp;CPreisblatt Steuerboxen 2027/2028 – Zuschlagswertung&amp;RSeite &amp;P von &amp;N</oddFooter>
  </headerFooter>
  <legacyDrawing r:id="rId1"/>
</worksheet>
</file>

<file path=docMetadata/LabelInfo.xml><?xml version="1.0" encoding="utf-8"?>
<clbl:labelList xmlns:clbl="http://schemas.microsoft.com/office/2020/mipLabelMetadata">
  <clbl:label id="{a71f9a6d-f34f-4483-81d2-68a5af631b60}" enabled="1" method="Standard" siteId="{8ccd2b24-2b70-401a-a933-bf4010009e5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Preisblatt</vt:lpstr>
      <vt:lpstr>Lieferplan</vt:lpstr>
      <vt:lpstr>Hinweise</vt:lpstr>
      <vt:lpstr>Zuschlagswertung</vt:lpstr>
      <vt:lpstr>Zuschlagswertung!Druckbereich</vt:lpstr>
      <vt:lpstr>Preisblatt!Drucktitel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Stahl</dc:creator>
  <cp:keywords/>
  <dc:description/>
  <cp:lastModifiedBy>Mike Stahl</cp:lastModifiedBy>
  <cp:revision>0</cp:revision>
  <dcterms:created xsi:type="dcterms:W3CDTF">2026-09-17T06:53:32Z</dcterms:created>
  <dcterms:modified xsi:type="dcterms:W3CDTF">2026-10-13T12:46:12Z</dcterms:modified>
  <cp:category/>
  <cp:contentStatus>offen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0x010100E576347C34D05F40B7A31FB2B50CAFA90026CBB2DFE434E240A602941DF083321E</vt:lpwstr>
  </property>
  <property fmtid="{D5CDD505-2E9C-101B-9397-08002B2CF9AE}" pid="3" name="MediaServiceImageTags">
    <vt:lpwstr/>
  </property>
</Properties>
</file>