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Logistik\Ausschreibungen\Vergabeverfahren\339 - Leseclubs (KMS) Buchpakete\339 Vergabeunterlagen\"/>
    </mc:Choice>
  </mc:AlternateContent>
  <xr:revisionPtr revIDLastSave="0" documentId="13_ncr:1_{DC6505EE-EF18-407C-A05E-2DCB16F16EB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sübersicht" sheetId="13" r:id="rId1"/>
    <sheet name="Teillos 1 - Bücher" sheetId="30" r:id="rId2"/>
    <sheet name="Teillos 2 - Bücher" sheetId="29" r:id="rId3"/>
    <sheet name="Teillos 3 - Bücher" sheetId="28" r:id="rId4"/>
    <sheet name="Teillos 4 - Bücher" sheetId="15" r:id="rId5"/>
    <sheet name="Teillos 5 - Bücher" sheetId="27" r:id="rId6"/>
    <sheet name="Teillos 6 - Non-Books" sheetId="25" r:id="rId7"/>
    <sheet name="Teillos 7 - MINT" sheetId="24" r:id="rId8"/>
  </sheets>
  <definedNames>
    <definedName name="_xlnm._FilterDatabase" localSheetId="1" hidden="1">'Teillos 1 - Bücher'!$A$5:$L$152</definedName>
    <definedName name="_xlnm._FilterDatabase" localSheetId="2" hidden="1">'Teillos 2 - Bücher'!$A$4:$M$217</definedName>
    <definedName name="_xlnm._FilterDatabase" localSheetId="3" hidden="1">'Teillos 3 - Bücher'!$A$20:$M$225</definedName>
    <definedName name="_xlnm._FilterDatabase" localSheetId="4" hidden="1">'Teillos 4 - Bücher'!$A$4:$M$301</definedName>
    <definedName name="_xlnm._FilterDatabase" localSheetId="5" hidden="1">'Teillos 5 - Bücher'!$A$53:$M$224</definedName>
    <definedName name="_xlnm._FilterDatabase" localSheetId="6" hidden="1">'Teillos 6 - Non-Books'!$B$5:$K$19</definedName>
    <definedName name="_xlnm.Print_Titles" localSheetId="1">'Teillos 1 - Bücher'!$1:$2</definedName>
    <definedName name="_xlnm.Print_Titles" localSheetId="2">'Teillos 2 - Bücher'!$1:$2</definedName>
    <definedName name="_xlnm.Print_Titles" localSheetId="3">'Teillos 3 - Bücher'!$1:$2</definedName>
    <definedName name="_xlnm.Print_Titles" localSheetId="4">'Teillos 4 - Bücher'!$1:$2</definedName>
    <definedName name="_xlnm.Print_Titles" localSheetId="5">'Teillos 5 - Bücher'!$1:$2</definedName>
    <definedName name="_xlnm.Print_Titles" localSheetId="6">'Teillos 6 - Non-Books'!$1:$2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4" l="1"/>
  <c r="F10" i="24"/>
  <c r="F9" i="24"/>
  <c r="F8" i="24"/>
  <c r="F7" i="24"/>
  <c r="F6" i="24"/>
  <c r="G11" i="24"/>
  <c r="G10" i="24"/>
  <c r="G9" i="24"/>
  <c r="G8" i="24"/>
  <c r="G7" i="24"/>
  <c r="G6" i="24"/>
  <c r="H21" i="25"/>
  <c r="G21" i="25"/>
  <c r="I19" i="25"/>
  <c r="H19" i="25"/>
  <c r="I18" i="25"/>
  <c r="H18" i="25"/>
  <c r="I17" i="25"/>
  <c r="H17" i="25"/>
  <c r="I16" i="25"/>
  <c r="H16" i="25"/>
  <c r="I15" i="25"/>
  <c r="H15" i="25"/>
  <c r="I14" i="25"/>
  <c r="H14" i="25"/>
  <c r="I13" i="25"/>
  <c r="H13" i="25"/>
  <c r="I12" i="25"/>
  <c r="H12" i="25"/>
  <c r="I11" i="25"/>
  <c r="H11" i="25"/>
  <c r="I10" i="25"/>
  <c r="H10" i="25"/>
  <c r="I9" i="25"/>
  <c r="H9" i="25"/>
  <c r="I8" i="25"/>
  <c r="H8" i="25"/>
  <c r="I7" i="25"/>
  <c r="H7" i="25"/>
  <c r="I6" i="25"/>
  <c r="H6" i="25"/>
  <c r="I46" i="15"/>
  <c r="I44" i="15"/>
  <c r="I43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43" i="28"/>
  <c r="I63" i="28"/>
  <c r="I61" i="28"/>
  <c r="I60" i="28"/>
  <c r="I59" i="28"/>
  <c r="I58" i="28"/>
  <c r="I57" i="28"/>
  <c r="I56" i="28"/>
  <c r="I55" i="28"/>
  <c r="I54" i="28"/>
  <c r="I53" i="28"/>
  <c r="I52" i="28"/>
  <c r="I51" i="28"/>
  <c r="I50" i="28"/>
  <c r="I49" i="28"/>
  <c r="I48" i="28"/>
  <c r="I47" i="28"/>
  <c r="I41" i="28"/>
  <c r="I40" i="28"/>
  <c r="I39" i="28"/>
  <c r="I38" i="28"/>
  <c r="I37" i="28"/>
  <c r="I36" i="28"/>
  <c r="I35" i="28"/>
  <c r="I34" i="28"/>
  <c r="I33" i="28"/>
  <c r="I32" i="28"/>
  <c r="I31" i="28"/>
  <c r="I30" i="28"/>
  <c r="I29" i="28"/>
  <c r="I28" i="28"/>
  <c r="I27" i="28"/>
  <c r="I26" i="28"/>
  <c r="I25" i="28"/>
  <c r="I24" i="28"/>
  <c r="I23" i="28"/>
  <c r="I22" i="28"/>
  <c r="I16" i="28"/>
  <c r="I15" i="28"/>
  <c r="I14" i="28"/>
  <c r="I13" i="28"/>
  <c r="I11" i="28"/>
  <c r="I10" i="28"/>
  <c r="I9" i="28"/>
  <c r="I8" i="28"/>
  <c r="I7" i="28"/>
  <c r="I6" i="28"/>
  <c r="I67" i="29"/>
  <c r="I47" i="29"/>
  <c r="I27" i="29"/>
  <c r="I65" i="29"/>
  <c r="I64" i="29"/>
  <c r="I63" i="29"/>
  <c r="I62" i="29"/>
  <c r="I61" i="29"/>
  <c r="I60" i="29"/>
  <c r="I59" i="29"/>
  <c r="I58" i="29"/>
  <c r="I57" i="29"/>
  <c r="I56" i="29"/>
  <c r="I55" i="29"/>
  <c r="I54" i="29"/>
  <c r="I53" i="29"/>
  <c r="I52" i="29"/>
  <c r="I51" i="29"/>
  <c r="I45" i="29"/>
  <c r="I44" i="29"/>
  <c r="I43" i="29"/>
  <c r="I42" i="29"/>
  <c r="I41" i="29"/>
  <c r="I40" i="29"/>
  <c r="I39" i="29"/>
  <c r="I38" i="29"/>
  <c r="I37" i="29"/>
  <c r="I36" i="29"/>
  <c r="I35" i="29"/>
  <c r="I34" i="29"/>
  <c r="I33" i="29"/>
  <c r="I32" i="29"/>
  <c r="I31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J2" i="29"/>
  <c r="I2" i="29"/>
  <c r="B8" i="13" a="1"/>
  <c r="C8" i="13" a="1"/>
  <c r="B8" i="13" l="1"/>
  <c r="C8" i="13"/>
  <c r="F21" i="25" l="1"/>
  <c r="H50" i="15"/>
  <c r="J50" i="15" s="1"/>
  <c r="I50" i="15" s="1"/>
  <c r="H51" i="15"/>
  <c r="J51" i="15" s="1"/>
  <c r="I51" i="15" s="1"/>
  <c r="H52" i="15"/>
  <c r="J52" i="15" s="1"/>
  <c r="I52" i="15" s="1"/>
  <c r="H53" i="15"/>
  <c r="J53" i="15" s="1"/>
  <c r="I53" i="15" s="1"/>
  <c r="H54" i="15"/>
  <c r="J54" i="15" s="1"/>
  <c r="I54" i="15" s="1"/>
  <c r="H55" i="15"/>
  <c r="J55" i="15" s="1"/>
  <c r="I55" i="15" s="1"/>
  <c r="H56" i="15"/>
  <c r="J56" i="15" s="1"/>
  <c r="I56" i="15" s="1"/>
  <c r="H57" i="15"/>
  <c r="J57" i="15" s="1"/>
  <c r="I57" i="15" s="1"/>
  <c r="H58" i="15"/>
  <c r="J58" i="15" s="1"/>
  <c r="I58" i="15" s="1"/>
  <c r="H59" i="15"/>
  <c r="J59" i="15" s="1"/>
  <c r="I59" i="15" s="1"/>
  <c r="H60" i="15"/>
  <c r="J60" i="15" s="1"/>
  <c r="I60" i="15" s="1"/>
  <c r="H61" i="15"/>
  <c r="J61" i="15"/>
  <c r="I61" i="15" s="1"/>
  <c r="H62" i="15"/>
  <c r="J62" i="15" s="1"/>
  <c r="I62" i="15" s="1"/>
  <c r="H63" i="15"/>
  <c r="J63" i="15" s="1"/>
  <c r="I63" i="15" s="1"/>
  <c r="H64" i="15"/>
  <c r="J64" i="15" s="1"/>
  <c r="I64" i="15" s="1"/>
  <c r="H65" i="15"/>
  <c r="J65" i="15" s="1"/>
  <c r="I65" i="15" s="1"/>
  <c r="H66" i="15"/>
  <c r="J66" i="15" s="1"/>
  <c r="I66" i="15" s="1"/>
  <c r="H67" i="15"/>
  <c r="J67" i="15" s="1"/>
  <c r="I67" i="15" s="1"/>
  <c r="H68" i="15"/>
  <c r="J68" i="15" s="1"/>
  <c r="I68" i="15" s="1"/>
  <c r="H69" i="15"/>
  <c r="J69" i="15" s="1"/>
  <c r="I69" i="15" s="1"/>
  <c r="H70" i="15"/>
  <c r="J70" i="15" s="1"/>
  <c r="I70" i="15" s="1"/>
  <c r="H71" i="15"/>
  <c r="J71" i="15" s="1"/>
  <c r="I71" i="15" s="1"/>
  <c r="H72" i="15"/>
  <c r="J72" i="15" s="1"/>
  <c r="I72" i="15" s="1"/>
  <c r="H73" i="15"/>
  <c r="J73" i="15" s="1"/>
  <c r="I73" i="15" s="1"/>
  <c r="H74" i="15"/>
  <c r="J74" i="15" s="1"/>
  <c r="I74" i="15" s="1"/>
  <c r="H75" i="15"/>
  <c r="J75" i="15" s="1"/>
  <c r="I75" i="15" s="1"/>
  <c r="H76" i="15"/>
  <c r="J76" i="15" s="1"/>
  <c r="I76" i="15" s="1"/>
  <c r="H77" i="15"/>
  <c r="J77" i="15" s="1"/>
  <c r="I77" i="15" s="1"/>
  <c r="H78" i="15"/>
  <c r="J78" i="15" s="1"/>
  <c r="I78" i="15" s="1"/>
  <c r="H79" i="15"/>
  <c r="J79" i="15" s="1"/>
  <c r="I79" i="15" s="1"/>
  <c r="H80" i="15"/>
  <c r="J80" i="15" s="1"/>
  <c r="I80" i="15" s="1"/>
  <c r="H81" i="15"/>
  <c r="J81" i="15" s="1"/>
  <c r="I81" i="15" s="1"/>
  <c r="H82" i="15"/>
  <c r="J82" i="15" s="1"/>
  <c r="I82" i="15" s="1"/>
  <c r="H83" i="15"/>
  <c r="J83" i="15" s="1"/>
  <c r="I83" i="15" s="1"/>
  <c r="H84" i="15"/>
  <c r="J84" i="15" s="1"/>
  <c r="I84" i="15" s="1"/>
  <c r="H85" i="15"/>
  <c r="J85" i="15"/>
  <c r="I85" i="15" s="1"/>
  <c r="H86" i="15"/>
  <c r="J86" i="15" s="1"/>
  <c r="I86" i="15" s="1"/>
  <c r="H87" i="15"/>
  <c r="J87" i="15" s="1"/>
  <c r="I87" i="15" s="1"/>
  <c r="H88" i="15"/>
  <c r="J88" i="15" s="1"/>
  <c r="I88" i="15" s="1"/>
  <c r="H89" i="15"/>
  <c r="J89" i="15" s="1"/>
  <c r="I89" i="15" s="1"/>
  <c r="H90" i="15"/>
  <c r="J90" i="15" s="1"/>
  <c r="I90" i="15" s="1"/>
  <c r="H91" i="15"/>
  <c r="J91" i="15" s="1"/>
  <c r="I91" i="15" s="1"/>
  <c r="H92" i="15"/>
  <c r="J92" i="15"/>
  <c r="I92" i="15" s="1"/>
  <c r="H93" i="15"/>
  <c r="J93" i="15" s="1"/>
  <c r="I93" i="15" s="1"/>
  <c r="H94" i="15"/>
  <c r="J94" i="15" s="1"/>
  <c r="I94" i="15" s="1"/>
  <c r="H95" i="15"/>
  <c r="J95" i="15" s="1"/>
  <c r="I95" i="15" s="1"/>
  <c r="H96" i="15"/>
  <c r="J96" i="15"/>
  <c r="I96" i="15" s="1"/>
  <c r="H97" i="15"/>
  <c r="J97" i="15" s="1"/>
  <c r="I97" i="15" s="1"/>
  <c r="H98" i="15"/>
  <c r="J98" i="15" s="1"/>
  <c r="I98" i="15" s="1"/>
  <c r="H99" i="15"/>
  <c r="J99" i="15" s="1"/>
  <c r="I99" i="15" s="1"/>
  <c r="H100" i="15"/>
  <c r="J100" i="15" s="1"/>
  <c r="I100" i="15" s="1"/>
  <c r="H101" i="15"/>
  <c r="J101" i="15" s="1"/>
  <c r="I101" i="15" s="1"/>
  <c r="H102" i="15"/>
  <c r="J102" i="15" s="1"/>
  <c r="I102" i="15" s="1"/>
  <c r="H103" i="15"/>
  <c r="J103" i="15" s="1"/>
  <c r="I103" i="15" s="1"/>
  <c r="H104" i="15"/>
  <c r="J104" i="15" s="1"/>
  <c r="I104" i="15" s="1"/>
  <c r="H105" i="15"/>
  <c r="J105" i="15" s="1"/>
  <c r="I105" i="15" s="1"/>
  <c r="H106" i="15"/>
  <c r="J106" i="15" s="1"/>
  <c r="I106" i="15" s="1"/>
  <c r="H107" i="15"/>
  <c r="J107" i="15" s="1"/>
  <c r="I107" i="15" s="1"/>
  <c r="H108" i="15"/>
  <c r="J108" i="15" s="1"/>
  <c r="I108" i="15" s="1"/>
  <c r="H109" i="15"/>
  <c r="J109" i="15"/>
  <c r="I109" i="15" s="1"/>
  <c r="H110" i="15"/>
  <c r="J110" i="15" s="1"/>
  <c r="I110" i="15" s="1"/>
  <c r="H111" i="15"/>
  <c r="J111" i="15" s="1"/>
  <c r="I111" i="15" s="1"/>
  <c r="H112" i="15"/>
  <c r="J112" i="15" s="1"/>
  <c r="I112" i="15" s="1"/>
  <c r="H113" i="15"/>
  <c r="J113" i="15" s="1"/>
  <c r="I113" i="15" s="1"/>
  <c r="H114" i="15"/>
  <c r="J114" i="15" s="1"/>
  <c r="I114" i="15" s="1"/>
  <c r="H115" i="15"/>
  <c r="J115" i="15" s="1"/>
  <c r="I115" i="15" s="1"/>
  <c r="H116" i="15"/>
  <c r="J116" i="15" s="1"/>
  <c r="I116" i="15" s="1"/>
  <c r="H117" i="15"/>
  <c r="J117" i="15" s="1"/>
  <c r="I117" i="15" s="1"/>
  <c r="H118" i="15"/>
  <c r="J118" i="15" s="1"/>
  <c r="I118" i="15" s="1"/>
  <c r="H119" i="15"/>
  <c r="J119" i="15" s="1"/>
  <c r="I119" i="15" s="1"/>
  <c r="H120" i="15"/>
  <c r="J120" i="15" s="1"/>
  <c r="I120" i="15" s="1"/>
  <c r="H121" i="15"/>
  <c r="J121" i="15" s="1"/>
  <c r="I121" i="15" s="1"/>
  <c r="H122" i="15"/>
  <c r="J122" i="15" s="1"/>
  <c r="I122" i="15" s="1"/>
  <c r="H123" i="15"/>
  <c r="J123" i="15" s="1"/>
  <c r="I123" i="15" s="1"/>
  <c r="H124" i="15"/>
  <c r="J124" i="15" s="1"/>
  <c r="I124" i="15" s="1"/>
  <c r="H125" i="15"/>
  <c r="J125" i="15" s="1"/>
  <c r="I125" i="15" s="1"/>
  <c r="H126" i="15"/>
  <c r="J126" i="15" s="1"/>
  <c r="I126" i="15" s="1"/>
  <c r="H127" i="15"/>
  <c r="J127" i="15" s="1"/>
  <c r="I127" i="15" s="1"/>
  <c r="H128" i="15"/>
  <c r="J128" i="15" s="1"/>
  <c r="I128" i="15" s="1"/>
  <c r="H129" i="15"/>
  <c r="J129" i="15"/>
  <c r="I129" i="15" s="1"/>
  <c r="F131" i="15"/>
  <c r="H30" i="27"/>
  <c r="J30" i="27" s="1"/>
  <c r="I30" i="27" s="1"/>
  <c r="H31" i="27"/>
  <c r="J31" i="27" s="1"/>
  <c r="I31" i="27" s="1"/>
  <c r="H32" i="27"/>
  <c r="J32" i="27" s="1"/>
  <c r="I32" i="27" s="1"/>
  <c r="H33" i="27"/>
  <c r="J33" i="27" s="1"/>
  <c r="I33" i="27" s="1"/>
  <c r="H34" i="27"/>
  <c r="J34" i="27" s="1"/>
  <c r="I34" i="27" s="1"/>
  <c r="H35" i="27"/>
  <c r="J35" i="27" s="1"/>
  <c r="I35" i="27" s="1"/>
  <c r="H36" i="27"/>
  <c r="J36" i="27" s="1"/>
  <c r="I36" i="27" s="1"/>
  <c r="H37" i="27"/>
  <c r="J37" i="27" s="1"/>
  <c r="I37" i="27" s="1"/>
  <c r="H38" i="27"/>
  <c r="J38" i="27" s="1"/>
  <c r="I38" i="27" s="1"/>
  <c r="H39" i="27"/>
  <c r="J39" i="27" s="1"/>
  <c r="I39" i="27" s="1"/>
  <c r="H40" i="27"/>
  <c r="J40" i="27" s="1"/>
  <c r="I40" i="27" s="1"/>
  <c r="H41" i="27"/>
  <c r="J41" i="27" s="1"/>
  <c r="I41" i="27" s="1"/>
  <c r="H42" i="27"/>
  <c r="J42" i="27" s="1"/>
  <c r="I42" i="27" s="1"/>
  <c r="H43" i="27"/>
  <c r="J43" i="27" s="1"/>
  <c r="I43" i="27" s="1"/>
  <c r="H44" i="27"/>
  <c r="J44" i="27" s="1"/>
  <c r="I44" i="27" s="1"/>
  <c r="H45" i="27"/>
  <c r="J45" i="27" s="1"/>
  <c r="I45" i="27" s="1"/>
  <c r="H46" i="27"/>
  <c r="J46" i="27" s="1"/>
  <c r="I46" i="27" s="1"/>
  <c r="H47" i="27"/>
  <c r="J47" i="27" s="1"/>
  <c r="I47" i="27" s="1"/>
  <c r="H48" i="27"/>
  <c r="J48" i="27" s="1"/>
  <c r="I48" i="27" s="1"/>
  <c r="H49" i="27"/>
  <c r="J49" i="27" s="1"/>
  <c r="I49" i="27" s="1"/>
  <c r="F51" i="27"/>
  <c r="H25" i="15"/>
  <c r="J25" i="15" s="1"/>
  <c r="H26" i="15"/>
  <c r="J26" i="15" s="1"/>
  <c r="H27" i="15"/>
  <c r="J27" i="15" s="1"/>
  <c r="H28" i="15"/>
  <c r="J28" i="15" s="1"/>
  <c r="H29" i="15"/>
  <c r="J29" i="15" s="1"/>
  <c r="H30" i="15"/>
  <c r="J30" i="15" s="1"/>
  <c r="H31" i="15"/>
  <c r="J31" i="15" s="1"/>
  <c r="H32" i="15"/>
  <c r="J32" i="15" s="1"/>
  <c r="H33" i="15"/>
  <c r="J33" i="15" s="1"/>
  <c r="H34" i="15"/>
  <c r="J34" i="15" s="1"/>
  <c r="H35" i="15"/>
  <c r="J35" i="15" s="1"/>
  <c r="H36" i="15"/>
  <c r="J36" i="15" s="1"/>
  <c r="H37" i="15"/>
  <c r="J37" i="15" s="1"/>
  <c r="H38" i="15"/>
  <c r="J38" i="15" s="1"/>
  <c r="H39" i="15"/>
  <c r="J39" i="15" s="1"/>
  <c r="H40" i="15"/>
  <c r="J40" i="15"/>
  <c r="H41" i="15"/>
  <c r="J41" i="15" s="1"/>
  <c r="H42" i="15"/>
  <c r="J42" i="15" s="1"/>
  <c r="H43" i="15"/>
  <c r="J43" i="15" s="1"/>
  <c r="H44" i="15"/>
  <c r="J44" i="15" s="1"/>
  <c r="F46" i="15"/>
  <c r="H6" i="27"/>
  <c r="J6" i="27" s="1"/>
  <c r="I6" i="27" s="1"/>
  <c r="H7" i="27"/>
  <c r="J7" i="27" s="1"/>
  <c r="I7" i="27" s="1"/>
  <c r="H8" i="27"/>
  <c r="J8" i="27" s="1"/>
  <c r="I8" i="27" s="1"/>
  <c r="H9" i="27"/>
  <c r="J9" i="27" s="1"/>
  <c r="I9" i="27" s="1"/>
  <c r="H10" i="27"/>
  <c r="J10" i="27" s="1"/>
  <c r="I10" i="27" s="1"/>
  <c r="H11" i="27"/>
  <c r="J11" i="27" s="1"/>
  <c r="I11" i="27" s="1"/>
  <c r="H12" i="27"/>
  <c r="J12" i="27" s="1"/>
  <c r="I12" i="27" s="1"/>
  <c r="H13" i="27"/>
  <c r="J13" i="27"/>
  <c r="I13" i="27" s="1"/>
  <c r="H14" i="27"/>
  <c r="J14" i="27" s="1"/>
  <c r="I14" i="27" s="1"/>
  <c r="H15" i="27"/>
  <c r="J15" i="27" s="1"/>
  <c r="I15" i="27" s="1"/>
  <c r="H16" i="27"/>
  <c r="J16" i="27" s="1"/>
  <c r="I16" i="27" s="1"/>
  <c r="H17" i="27"/>
  <c r="J17" i="27" s="1"/>
  <c r="I17" i="27" s="1"/>
  <c r="H18" i="27"/>
  <c r="J18" i="27" s="1"/>
  <c r="I18" i="27" s="1"/>
  <c r="H19" i="27"/>
  <c r="J19" i="27" s="1"/>
  <c r="I19" i="27" s="1"/>
  <c r="H20" i="27"/>
  <c r="J20" i="27"/>
  <c r="I20" i="27" s="1"/>
  <c r="H21" i="27"/>
  <c r="J21" i="27" s="1"/>
  <c r="I21" i="27" s="1"/>
  <c r="H22" i="27"/>
  <c r="J22" i="27" s="1"/>
  <c r="I22" i="27" s="1"/>
  <c r="H23" i="27"/>
  <c r="J23" i="27" s="1"/>
  <c r="I23" i="27" s="1"/>
  <c r="H24" i="27"/>
  <c r="J24" i="27" s="1"/>
  <c r="I24" i="27" s="1"/>
  <c r="F26" i="27"/>
  <c r="H51" i="29"/>
  <c r="J51" i="29" s="1"/>
  <c r="H52" i="29"/>
  <c r="J52" i="29" s="1"/>
  <c r="H53" i="29"/>
  <c r="J53" i="29" s="1"/>
  <c r="H54" i="29"/>
  <c r="H55" i="29"/>
  <c r="J55" i="29" s="1"/>
  <c r="H56" i="29"/>
  <c r="J56" i="29" s="1"/>
  <c r="H57" i="29"/>
  <c r="J57" i="29" s="1"/>
  <c r="H58" i="29"/>
  <c r="J58" i="29" s="1"/>
  <c r="H59" i="29"/>
  <c r="J59" i="29" s="1"/>
  <c r="H60" i="29"/>
  <c r="J60" i="29" s="1"/>
  <c r="H61" i="29"/>
  <c r="J61" i="29" s="1"/>
  <c r="H62" i="29"/>
  <c r="J62" i="29" s="1"/>
  <c r="H63" i="29"/>
  <c r="J63" i="29" s="1"/>
  <c r="H64" i="29"/>
  <c r="J64" i="29" s="1"/>
  <c r="H65" i="29"/>
  <c r="J65" i="29" s="1"/>
  <c r="F67" i="29"/>
  <c r="F18" i="28"/>
  <c r="H16" i="28"/>
  <c r="J16" i="28" s="1"/>
  <c r="H15" i="28"/>
  <c r="J15" i="28" s="1"/>
  <c r="H14" i="28"/>
  <c r="J14" i="28" s="1"/>
  <c r="H13" i="28"/>
  <c r="J13" i="28" s="1"/>
  <c r="H12" i="28"/>
  <c r="J12" i="28" s="1"/>
  <c r="I12" i="28" s="1"/>
  <c r="I18" i="28" s="1"/>
  <c r="H11" i="28"/>
  <c r="J11" i="28" s="1"/>
  <c r="J10" i="28"/>
  <c r="H10" i="28"/>
  <c r="H9" i="28"/>
  <c r="J9" i="28" s="1"/>
  <c r="H8" i="28"/>
  <c r="J8" i="28" s="1"/>
  <c r="H7" i="28"/>
  <c r="J7" i="28" s="1"/>
  <c r="H6" i="28"/>
  <c r="I131" i="15" l="1"/>
  <c r="H18" i="28"/>
  <c r="I51" i="27"/>
  <c r="I26" i="27"/>
  <c r="J6" i="28"/>
  <c r="J18" i="28" s="1"/>
  <c r="H131" i="15"/>
  <c r="H51" i="27"/>
  <c r="J131" i="15"/>
  <c r="J51" i="27"/>
  <c r="H46" i="15"/>
  <c r="J46" i="15"/>
  <c r="H26" i="27"/>
  <c r="J26" i="27"/>
  <c r="H67" i="29"/>
  <c r="J54" i="29"/>
  <c r="J67" i="29" s="1"/>
  <c r="H16" i="30" l="1"/>
  <c r="J16" i="30" s="1"/>
  <c r="I16" i="30" s="1"/>
  <c r="H17" i="30"/>
  <c r="J17" i="30" s="1"/>
  <c r="I17" i="30" s="1"/>
  <c r="H18" i="30"/>
  <c r="J18" i="30" s="1"/>
  <c r="I18" i="30" s="1"/>
  <c r="H19" i="30"/>
  <c r="J19" i="30" s="1"/>
  <c r="I19" i="30" s="1"/>
  <c r="H20" i="30"/>
  <c r="J20" i="30" s="1"/>
  <c r="I20" i="30" s="1"/>
  <c r="H21" i="30"/>
  <c r="J21" i="30" s="1"/>
  <c r="I21" i="30" s="1"/>
  <c r="H22" i="30"/>
  <c r="J22" i="30" s="1"/>
  <c r="I22" i="30" s="1"/>
  <c r="H23" i="30"/>
  <c r="J23" i="30" s="1"/>
  <c r="I23" i="30" s="1"/>
  <c r="H24" i="30"/>
  <c r="J24" i="30" s="1"/>
  <c r="I24" i="30" s="1"/>
  <c r="H25" i="30"/>
  <c r="J25" i="30" s="1"/>
  <c r="I25" i="30" s="1"/>
  <c r="H110" i="30"/>
  <c r="J110" i="30" s="1"/>
  <c r="I110" i="30" s="1"/>
  <c r="H86" i="30"/>
  <c r="J86" i="30" s="1"/>
  <c r="I86" i="30" s="1"/>
  <c r="H26" i="30"/>
  <c r="J26" i="30" s="1"/>
  <c r="I26" i="30" s="1"/>
  <c r="H27" i="30"/>
  <c r="J27" i="30" s="1"/>
  <c r="I27" i="30" s="1"/>
  <c r="H28" i="30"/>
  <c r="J28" i="30" s="1"/>
  <c r="I28" i="30" s="1"/>
  <c r="H29" i="30"/>
  <c r="J29" i="30" s="1"/>
  <c r="I29" i="30" s="1"/>
  <c r="H30" i="30"/>
  <c r="J30" i="30" s="1"/>
  <c r="I30" i="30" s="1"/>
  <c r="H31" i="30"/>
  <c r="J31" i="30" s="1"/>
  <c r="I31" i="30" s="1"/>
  <c r="H32" i="30"/>
  <c r="J32" i="30" s="1"/>
  <c r="I32" i="30" s="1"/>
  <c r="H33" i="30"/>
  <c r="J33" i="30" s="1"/>
  <c r="I33" i="30" s="1"/>
  <c r="H34" i="30"/>
  <c r="J34" i="30" s="1"/>
  <c r="I34" i="30" s="1"/>
  <c r="H35" i="30"/>
  <c r="J35" i="30" s="1"/>
  <c r="I35" i="30" s="1"/>
  <c r="H36" i="30"/>
  <c r="J36" i="30" s="1"/>
  <c r="I36" i="30" s="1"/>
  <c r="H37" i="30"/>
  <c r="J37" i="30" s="1"/>
  <c r="I37" i="30" s="1"/>
  <c r="H38" i="30"/>
  <c r="J38" i="30" s="1"/>
  <c r="I38" i="30" s="1"/>
  <c r="H39" i="30"/>
  <c r="J39" i="30" s="1"/>
  <c r="I39" i="30" s="1"/>
  <c r="H40" i="30"/>
  <c r="J40" i="30" s="1"/>
  <c r="I40" i="30" s="1"/>
  <c r="H41" i="30"/>
  <c r="J41" i="30" s="1"/>
  <c r="I41" i="30" s="1"/>
  <c r="H42" i="30"/>
  <c r="J42" i="30" s="1"/>
  <c r="I42" i="30" s="1"/>
  <c r="H43" i="30"/>
  <c r="J43" i="30" s="1"/>
  <c r="I43" i="30" s="1"/>
  <c r="H44" i="30"/>
  <c r="J44" i="30" s="1"/>
  <c r="I44" i="30" s="1"/>
  <c r="H45" i="30"/>
  <c r="J45" i="30" s="1"/>
  <c r="I45" i="30" s="1"/>
  <c r="H46" i="30"/>
  <c r="J46" i="30" s="1"/>
  <c r="I46" i="30" s="1"/>
  <c r="H47" i="30"/>
  <c r="J47" i="30" s="1"/>
  <c r="I47" i="30" s="1"/>
  <c r="H48" i="30"/>
  <c r="J48" i="30" s="1"/>
  <c r="I48" i="30" s="1"/>
  <c r="H49" i="30"/>
  <c r="J49" i="30" s="1"/>
  <c r="I49" i="30" s="1"/>
  <c r="H53" i="30"/>
  <c r="J53" i="30" s="1"/>
  <c r="I53" i="30" s="1"/>
  <c r="H54" i="30"/>
  <c r="J54" i="30" s="1"/>
  <c r="I54" i="30" s="1"/>
  <c r="H55" i="30"/>
  <c r="J55" i="30" s="1"/>
  <c r="I55" i="30" s="1"/>
  <c r="H56" i="30"/>
  <c r="J56" i="30" s="1"/>
  <c r="I56" i="30" s="1"/>
  <c r="H57" i="30"/>
  <c r="J57" i="30" s="1"/>
  <c r="I57" i="30" s="1"/>
  <c r="H58" i="30"/>
  <c r="J58" i="30" s="1"/>
  <c r="I58" i="30" s="1"/>
  <c r="H127" i="30"/>
  <c r="J127" i="30" s="1"/>
  <c r="I127" i="30" s="1"/>
  <c r="H59" i="30"/>
  <c r="J59" i="30" s="1"/>
  <c r="I59" i="30" s="1"/>
  <c r="H97" i="30"/>
  <c r="J97" i="30" s="1"/>
  <c r="I97" i="30" s="1"/>
  <c r="H61" i="30"/>
  <c r="J61" i="30" s="1"/>
  <c r="I61" i="30" s="1"/>
  <c r="H62" i="30"/>
  <c r="J62" i="30" s="1"/>
  <c r="I62" i="30" s="1"/>
  <c r="H63" i="30"/>
  <c r="J63" i="30" s="1"/>
  <c r="I63" i="30" s="1"/>
  <c r="H64" i="30"/>
  <c r="J64" i="30" s="1"/>
  <c r="I64" i="30" s="1"/>
  <c r="H65" i="30"/>
  <c r="J65" i="30" s="1"/>
  <c r="I65" i="30" s="1"/>
  <c r="H66" i="30"/>
  <c r="J66" i="30" s="1"/>
  <c r="I66" i="30" s="1"/>
  <c r="H67" i="30"/>
  <c r="J67" i="30" s="1"/>
  <c r="I67" i="30" s="1"/>
  <c r="H68" i="30"/>
  <c r="J68" i="30" s="1"/>
  <c r="I68" i="30" s="1"/>
  <c r="H69" i="30"/>
  <c r="J69" i="30" s="1"/>
  <c r="I69" i="30" s="1"/>
  <c r="H70" i="30"/>
  <c r="J70" i="30" s="1"/>
  <c r="I70" i="30" s="1"/>
  <c r="H71" i="30"/>
  <c r="J71" i="30" s="1"/>
  <c r="I71" i="30" s="1"/>
  <c r="H72" i="30"/>
  <c r="J72" i="30" s="1"/>
  <c r="I72" i="30" s="1"/>
  <c r="H73" i="30"/>
  <c r="J73" i="30" s="1"/>
  <c r="I73" i="30" s="1"/>
  <c r="H74" i="30"/>
  <c r="J74" i="30" s="1"/>
  <c r="I74" i="30" s="1"/>
  <c r="H75" i="30"/>
  <c r="J75" i="30" s="1"/>
  <c r="I75" i="30" s="1"/>
  <c r="H76" i="30"/>
  <c r="J76" i="30" s="1"/>
  <c r="I76" i="30" s="1"/>
  <c r="H77" i="30"/>
  <c r="J77" i="30" s="1"/>
  <c r="I77" i="30" s="1"/>
  <c r="H78" i="30"/>
  <c r="J78" i="30" s="1"/>
  <c r="I78" i="30" s="1"/>
  <c r="H79" i="30"/>
  <c r="J79" i="30" s="1"/>
  <c r="I79" i="30" s="1"/>
  <c r="H81" i="30"/>
  <c r="J81" i="30" s="1"/>
  <c r="I81" i="30" s="1"/>
  <c r="H83" i="30"/>
  <c r="J83" i="30" s="1"/>
  <c r="I83" i="30" s="1"/>
  <c r="H84" i="30"/>
  <c r="J84" i="30" s="1"/>
  <c r="I84" i="30" s="1"/>
  <c r="H85" i="30"/>
  <c r="J85" i="30" s="1"/>
  <c r="I85" i="30" s="1"/>
  <c r="H87" i="30"/>
  <c r="J87" i="30" s="1"/>
  <c r="I87" i="30" s="1"/>
  <c r="H88" i="30"/>
  <c r="J88" i="30" s="1"/>
  <c r="I88" i="30" s="1"/>
  <c r="H89" i="30"/>
  <c r="J89" i="30" s="1"/>
  <c r="I89" i="30" s="1"/>
  <c r="H60" i="30"/>
  <c r="J60" i="30" s="1"/>
  <c r="I60" i="30" s="1"/>
  <c r="H90" i="30"/>
  <c r="J90" i="30" s="1"/>
  <c r="I90" i="30" s="1"/>
  <c r="H91" i="30"/>
  <c r="J91" i="30" s="1"/>
  <c r="I91" i="30" s="1"/>
  <c r="H92" i="30"/>
  <c r="J92" i="30" s="1"/>
  <c r="I92" i="30" s="1"/>
  <c r="H93" i="30"/>
  <c r="J93" i="30" s="1"/>
  <c r="I93" i="30" s="1"/>
  <c r="H94" i="30"/>
  <c r="J94" i="30" s="1"/>
  <c r="I94" i="30" s="1"/>
  <c r="H95" i="30"/>
  <c r="J95" i="30" s="1"/>
  <c r="I95" i="30" s="1"/>
  <c r="H96" i="30"/>
  <c r="J96" i="30" s="1"/>
  <c r="I96" i="30" s="1"/>
  <c r="H109" i="30"/>
  <c r="J109" i="30" s="1"/>
  <c r="I109" i="30" s="1"/>
  <c r="H98" i="30"/>
  <c r="J98" i="30" s="1"/>
  <c r="I98" i="30" s="1"/>
  <c r="H99" i="30"/>
  <c r="J99" i="30" s="1"/>
  <c r="I99" i="30" s="1"/>
  <c r="H100" i="30"/>
  <c r="J100" i="30" s="1"/>
  <c r="I100" i="30" s="1"/>
  <c r="H101" i="30"/>
  <c r="J101" i="30" s="1"/>
  <c r="I101" i="30" s="1"/>
  <c r="H102" i="30"/>
  <c r="J102" i="30" s="1"/>
  <c r="I102" i="30" s="1"/>
  <c r="H103" i="30"/>
  <c r="J103" i="30" s="1"/>
  <c r="I103" i="30" s="1"/>
  <c r="H104" i="30"/>
  <c r="J104" i="30" s="1"/>
  <c r="I104" i="30" s="1"/>
  <c r="H105" i="30"/>
  <c r="J105" i="30" s="1"/>
  <c r="I105" i="30" s="1"/>
  <c r="H106" i="30"/>
  <c r="J106" i="30" s="1"/>
  <c r="I106" i="30" s="1"/>
  <c r="H107" i="30"/>
  <c r="J107" i="30" s="1"/>
  <c r="I107" i="30" s="1"/>
  <c r="H108" i="30"/>
  <c r="J108" i="30" s="1"/>
  <c r="I108" i="30" s="1"/>
  <c r="H111" i="30"/>
  <c r="J111" i="30" s="1"/>
  <c r="I111" i="30" s="1"/>
  <c r="H112" i="30"/>
  <c r="J112" i="30" s="1"/>
  <c r="I112" i="30" s="1"/>
  <c r="H113" i="30"/>
  <c r="J113" i="30" s="1"/>
  <c r="I113" i="30" s="1"/>
  <c r="H114" i="30"/>
  <c r="J114" i="30" s="1"/>
  <c r="I114" i="30" s="1"/>
  <c r="H115" i="30"/>
  <c r="J115" i="30" s="1"/>
  <c r="I115" i="30" s="1"/>
  <c r="H116" i="30"/>
  <c r="J116" i="30" s="1"/>
  <c r="I116" i="30" s="1"/>
  <c r="H117" i="30"/>
  <c r="J117" i="30" s="1"/>
  <c r="I117" i="30" s="1"/>
  <c r="H118" i="30"/>
  <c r="J118" i="30" s="1"/>
  <c r="I118" i="30" s="1"/>
  <c r="H119" i="30"/>
  <c r="J119" i="30" s="1"/>
  <c r="I119" i="30" s="1"/>
  <c r="H120" i="30"/>
  <c r="J120" i="30" s="1"/>
  <c r="I120" i="30" s="1"/>
  <c r="H121" i="30"/>
  <c r="J121" i="30" s="1"/>
  <c r="I121" i="30" s="1"/>
  <c r="H122" i="30"/>
  <c r="J122" i="30" s="1"/>
  <c r="I122" i="30" s="1"/>
  <c r="H123" i="30"/>
  <c r="J123" i="30" s="1"/>
  <c r="I123" i="30" s="1"/>
  <c r="H124" i="30"/>
  <c r="J124" i="30" s="1"/>
  <c r="I124" i="30" s="1"/>
  <c r="H125" i="30"/>
  <c r="J125" i="30" s="1"/>
  <c r="I125" i="30" s="1"/>
  <c r="H126" i="30"/>
  <c r="J126" i="30" s="1"/>
  <c r="I126" i="30" s="1"/>
  <c r="H128" i="30"/>
  <c r="J128" i="30" s="1"/>
  <c r="I128" i="30" s="1"/>
  <c r="H129" i="30"/>
  <c r="J129" i="30" s="1"/>
  <c r="I129" i="30" s="1"/>
  <c r="H130" i="30"/>
  <c r="J130" i="30" s="1"/>
  <c r="I130" i="30" s="1"/>
  <c r="H131" i="30"/>
  <c r="J131" i="30" s="1"/>
  <c r="I131" i="30" s="1"/>
  <c r="H132" i="30"/>
  <c r="J132" i="30" s="1"/>
  <c r="I132" i="30" s="1"/>
  <c r="H80" i="30"/>
  <c r="J80" i="30" s="1"/>
  <c r="I80" i="30" s="1"/>
  <c r="H133" i="30"/>
  <c r="J133" i="30" s="1"/>
  <c r="I133" i="30" s="1"/>
  <c r="H50" i="30"/>
  <c r="J50" i="30" s="1"/>
  <c r="I50" i="30" s="1"/>
  <c r="H51" i="30"/>
  <c r="J51" i="30" s="1"/>
  <c r="I51" i="30" s="1"/>
  <c r="H52" i="30"/>
  <c r="J52" i="30" s="1"/>
  <c r="I52" i="30" s="1"/>
  <c r="H82" i="30"/>
  <c r="J82" i="30" s="1"/>
  <c r="I82" i="30" s="1"/>
  <c r="H134" i="30"/>
  <c r="J134" i="30" s="1"/>
  <c r="I134" i="30" s="1"/>
  <c r="H135" i="30"/>
  <c r="J135" i="30" s="1"/>
  <c r="I135" i="30" s="1"/>
  <c r="H136" i="30"/>
  <c r="J136" i="30" s="1"/>
  <c r="I136" i="30" s="1"/>
  <c r="H137" i="30"/>
  <c r="J137" i="30" s="1"/>
  <c r="I137" i="30" s="1"/>
  <c r="H138" i="30"/>
  <c r="J138" i="30" s="1"/>
  <c r="I138" i="30" s="1"/>
  <c r="H139" i="30"/>
  <c r="J139" i="30" s="1"/>
  <c r="I139" i="30" s="1"/>
  <c r="H140" i="30"/>
  <c r="J140" i="30" s="1"/>
  <c r="I140" i="30" s="1"/>
  <c r="H141" i="30"/>
  <c r="J141" i="30" s="1"/>
  <c r="I141" i="30" s="1"/>
  <c r="H142" i="30"/>
  <c r="J142" i="30" s="1"/>
  <c r="I142" i="30" s="1"/>
  <c r="H143" i="30"/>
  <c r="J143" i="30" s="1"/>
  <c r="I143" i="30" s="1"/>
  <c r="H144" i="30"/>
  <c r="J144" i="30" s="1"/>
  <c r="I144" i="30" s="1"/>
  <c r="H145" i="30"/>
  <c r="J145" i="30" s="1"/>
  <c r="I145" i="30" s="1"/>
  <c r="H147" i="30"/>
  <c r="J147" i="30" s="1"/>
  <c r="I147" i="30" s="1"/>
  <c r="H148" i="30"/>
  <c r="J148" i="30" s="1"/>
  <c r="I148" i="30" s="1"/>
  <c r="H149" i="30"/>
  <c r="J149" i="30" s="1"/>
  <c r="I149" i="30" s="1"/>
  <c r="H150" i="30"/>
  <c r="J150" i="30" s="1"/>
  <c r="I150" i="30" s="1"/>
  <c r="F154" i="30" l="1"/>
  <c r="H152" i="30"/>
  <c r="J152" i="30" s="1"/>
  <c r="I152" i="30" s="1"/>
  <c r="H146" i="30"/>
  <c r="J146" i="30" s="1"/>
  <c r="I146" i="30" s="1"/>
  <c r="H151" i="30"/>
  <c r="J151" i="30" s="1"/>
  <c r="I151" i="30" s="1"/>
  <c r="H15" i="30"/>
  <c r="J15" i="30" s="1"/>
  <c r="I15" i="30" s="1"/>
  <c r="H14" i="30"/>
  <c r="J14" i="30" s="1"/>
  <c r="I14" i="30" s="1"/>
  <c r="H13" i="30"/>
  <c r="J13" i="30" s="1"/>
  <c r="I13" i="30" s="1"/>
  <c r="H12" i="30"/>
  <c r="J12" i="30" s="1"/>
  <c r="I12" i="30" s="1"/>
  <c r="H11" i="30"/>
  <c r="J11" i="30" s="1"/>
  <c r="I11" i="30" s="1"/>
  <c r="H10" i="30"/>
  <c r="J10" i="30" s="1"/>
  <c r="I10" i="30" s="1"/>
  <c r="H9" i="30"/>
  <c r="J9" i="30" s="1"/>
  <c r="I9" i="30" s="1"/>
  <c r="H8" i="30"/>
  <c r="J8" i="30" s="1"/>
  <c r="I8" i="30" s="1"/>
  <c r="H7" i="30"/>
  <c r="J7" i="30" s="1"/>
  <c r="I7" i="30" s="1"/>
  <c r="H6" i="30"/>
  <c r="L1" i="30"/>
  <c r="H22" i="28"/>
  <c r="J22" i="28" s="1"/>
  <c r="H23" i="28"/>
  <c r="J23" i="28" s="1"/>
  <c r="H24" i="28"/>
  <c r="J24" i="28" s="1"/>
  <c r="H25" i="28"/>
  <c r="J25" i="28" s="1"/>
  <c r="H26" i="28"/>
  <c r="J26" i="28" s="1"/>
  <c r="H27" i="28"/>
  <c r="J27" i="28" s="1"/>
  <c r="H28" i="28"/>
  <c r="J28" i="28" s="1"/>
  <c r="H29" i="28"/>
  <c r="J29" i="28" s="1"/>
  <c r="H30" i="28"/>
  <c r="J30" i="28" s="1"/>
  <c r="H31" i="28"/>
  <c r="J31" i="28" s="1"/>
  <c r="H32" i="28"/>
  <c r="J32" i="28" s="1"/>
  <c r="H33" i="28"/>
  <c r="J33" i="28" s="1"/>
  <c r="H34" i="28"/>
  <c r="J34" i="28" s="1"/>
  <c r="H35" i="28"/>
  <c r="J35" i="28" s="1"/>
  <c r="H36" i="28"/>
  <c r="J36" i="28" s="1"/>
  <c r="H37" i="28"/>
  <c r="J37" i="28" s="1"/>
  <c r="H38" i="28"/>
  <c r="J38" i="28" s="1"/>
  <c r="H39" i="28"/>
  <c r="J39" i="28" s="1"/>
  <c r="H40" i="28"/>
  <c r="J40" i="28" s="1"/>
  <c r="H41" i="28"/>
  <c r="J41" i="28" s="1"/>
  <c r="F43" i="28"/>
  <c r="F47" i="29"/>
  <c r="H45" i="29"/>
  <c r="J45" i="29" s="1"/>
  <c r="H44" i="29"/>
  <c r="J44" i="29" s="1"/>
  <c r="H43" i="29"/>
  <c r="J43" i="29" s="1"/>
  <c r="H42" i="29"/>
  <c r="J42" i="29" s="1"/>
  <c r="H41" i="29"/>
  <c r="J41" i="29" s="1"/>
  <c r="H40" i="29"/>
  <c r="J40" i="29" s="1"/>
  <c r="H39" i="29"/>
  <c r="J39" i="29" s="1"/>
  <c r="H38" i="29"/>
  <c r="J38" i="29" s="1"/>
  <c r="H37" i="29"/>
  <c r="J37" i="29" s="1"/>
  <c r="H36" i="29"/>
  <c r="J36" i="29" s="1"/>
  <c r="H35" i="29"/>
  <c r="J35" i="29" s="1"/>
  <c r="H34" i="29"/>
  <c r="J34" i="29" s="1"/>
  <c r="H33" i="29"/>
  <c r="J33" i="29" s="1"/>
  <c r="H32" i="29"/>
  <c r="J32" i="29" s="1"/>
  <c r="H31" i="29"/>
  <c r="J31" i="29" s="1"/>
  <c r="F27" i="29"/>
  <c r="H25" i="29"/>
  <c r="J25" i="29" s="1"/>
  <c r="H24" i="29"/>
  <c r="J24" i="29" s="1"/>
  <c r="H23" i="29"/>
  <c r="J23" i="29" s="1"/>
  <c r="H22" i="29"/>
  <c r="J22" i="29" s="1"/>
  <c r="H21" i="29"/>
  <c r="J21" i="29" s="1"/>
  <c r="H20" i="29"/>
  <c r="J20" i="29" s="1"/>
  <c r="H19" i="29"/>
  <c r="J19" i="29" s="1"/>
  <c r="H18" i="29"/>
  <c r="J18" i="29" s="1"/>
  <c r="H17" i="29"/>
  <c r="J17" i="29" s="1"/>
  <c r="H16" i="29"/>
  <c r="J16" i="29" s="1"/>
  <c r="H15" i="29"/>
  <c r="J15" i="29" s="1"/>
  <c r="H14" i="29"/>
  <c r="J14" i="29" s="1"/>
  <c r="H13" i="29"/>
  <c r="J13" i="29" s="1"/>
  <c r="H12" i="29"/>
  <c r="J12" i="29" s="1"/>
  <c r="H11" i="29"/>
  <c r="J11" i="29" s="1"/>
  <c r="H10" i="29"/>
  <c r="J10" i="29" s="1"/>
  <c r="H9" i="29"/>
  <c r="J9" i="29" s="1"/>
  <c r="H8" i="29"/>
  <c r="J8" i="29" s="1"/>
  <c r="H7" i="29"/>
  <c r="J7" i="29" s="1"/>
  <c r="H6" i="29"/>
  <c r="J6" i="29" s="1"/>
  <c r="L1" i="29"/>
  <c r="F75" i="28"/>
  <c r="H73" i="28"/>
  <c r="J73" i="28" s="1"/>
  <c r="I73" i="28" s="1"/>
  <c r="H72" i="28"/>
  <c r="J72" i="28" s="1"/>
  <c r="I72" i="28" s="1"/>
  <c r="H71" i="28"/>
  <c r="J71" i="28" s="1"/>
  <c r="I71" i="28" s="1"/>
  <c r="H70" i="28"/>
  <c r="J70" i="28" s="1"/>
  <c r="I70" i="28" s="1"/>
  <c r="H69" i="28"/>
  <c r="J69" i="28" s="1"/>
  <c r="I69" i="28" s="1"/>
  <c r="H68" i="28"/>
  <c r="J68" i="28" s="1"/>
  <c r="I68" i="28" s="1"/>
  <c r="H67" i="28"/>
  <c r="F63" i="28"/>
  <c r="H61" i="28"/>
  <c r="J61" i="28" s="1"/>
  <c r="H60" i="28"/>
  <c r="J60" i="28" s="1"/>
  <c r="H59" i="28"/>
  <c r="J59" i="28" s="1"/>
  <c r="H58" i="28"/>
  <c r="J58" i="28" s="1"/>
  <c r="H57" i="28"/>
  <c r="J57" i="28" s="1"/>
  <c r="H56" i="28"/>
  <c r="J56" i="28" s="1"/>
  <c r="H55" i="28"/>
  <c r="J55" i="28" s="1"/>
  <c r="H54" i="28"/>
  <c r="J54" i="28" s="1"/>
  <c r="H53" i="28"/>
  <c r="J53" i="28" s="1"/>
  <c r="H52" i="28"/>
  <c r="J52" i="28" s="1"/>
  <c r="H51" i="28"/>
  <c r="J51" i="28" s="1"/>
  <c r="H50" i="28"/>
  <c r="J50" i="28" s="1"/>
  <c r="H49" i="28"/>
  <c r="J49" i="28" s="1"/>
  <c r="H48" i="28"/>
  <c r="J48" i="28" s="1"/>
  <c r="H47" i="28"/>
  <c r="J47" i="28" s="1"/>
  <c r="L1" i="28"/>
  <c r="F74" i="27"/>
  <c r="H72" i="27"/>
  <c r="J72" i="27" s="1"/>
  <c r="I72" i="27" s="1"/>
  <c r="H71" i="27"/>
  <c r="J71" i="27" s="1"/>
  <c r="I71" i="27" s="1"/>
  <c r="H70" i="27"/>
  <c r="J70" i="27" s="1"/>
  <c r="I70" i="27" s="1"/>
  <c r="H69" i="27"/>
  <c r="J69" i="27" s="1"/>
  <c r="I69" i="27" s="1"/>
  <c r="H68" i="27"/>
  <c r="J68" i="27" s="1"/>
  <c r="I68" i="27" s="1"/>
  <c r="H67" i="27"/>
  <c r="J67" i="27" s="1"/>
  <c r="I67" i="27" s="1"/>
  <c r="H66" i="27"/>
  <c r="J66" i="27" s="1"/>
  <c r="I66" i="27" s="1"/>
  <c r="H65" i="27"/>
  <c r="J65" i="27" s="1"/>
  <c r="I65" i="27" s="1"/>
  <c r="H64" i="27"/>
  <c r="J64" i="27" s="1"/>
  <c r="I64" i="27" s="1"/>
  <c r="H63" i="27"/>
  <c r="J63" i="27" s="1"/>
  <c r="I63" i="27" s="1"/>
  <c r="H62" i="27"/>
  <c r="J62" i="27" s="1"/>
  <c r="I62" i="27" s="1"/>
  <c r="H61" i="27"/>
  <c r="J61" i="27" s="1"/>
  <c r="I61" i="27" s="1"/>
  <c r="H60" i="27"/>
  <c r="J60" i="27" s="1"/>
  <c r="I60" i="27" s="1"/>
  <c r="H59" i="27"/>
  <c r="J59" i="27" s="1"/>
  <c r="I59" i="27" s="1"/>
  <c r="H58" i="27"/>
  <c r="J58" i="27" s="1"/>
  <c r="I58" i="27" s="1"/>
  <c r="H57" i="27"/>
  <c r="J57" i="27" s="1"/>
  <c r="I57" i="27" s="1"/>
  <c r="H56" i="27"/>
  <c r="J56" i="27" s="1"/>
  <c r="I56" i="27" s="1"/>
  <c r="H55" i="27"/>
  <c r="L1" i="27"/>
  <c r="H154" i="30" l="1"/>
  <c r="J6" i="30"/>
  <c r="H43" i="28"/>
  <c r="J43" i="28"/>
  <c r="H47" i="29"/>
  <c r="H27" i="29"/>
  <c r="H75" i="28"/>
  <c r="H63" i="28"/>
  <c r="H74" i="27"/>
  <c r="J63" i="28"/>
  <c r="J27" i="29"/>
  <c r="J47" i="29"/>
  <c r="J67" i="28"/>
  <c r="J55" i="27"/>
  <c r="J154" i="30" l="1"/>
  <c r="J2" i="30" s="1"/>
  <c r="I6" i="30"/>
  <c r="I154" i="30" s="1"/>
  <c r="I2" i="30" s="1"/>
  <c r="J74" i="27"/>
  <c r="J2" i="27" s="1"/>
  <c r="I55" i="27"/>
  <c r="I74" i="27" s="1"/>
  <c r="I2" i="27" s="1"/>
  <c r="J75" i="28"/>
  <c r="J2" i="28" s="1"/>
  <c r="I67" i="28"/>
  <c r="I75" i="28" s="1"/>
  <c r="I2" i="28" s="1"/>
  <c r="K1" i="25"/>
  <c r="B7" i="13" a="1"/>
  <c r="B9" i="13" a="1"/>
  <c r="C7" i="13" a="1"/>
  <c r="C9" i="13" a="1"/>
  <c r="B10" i="13" a="1"/>
  <c r="C10" i="13" a="1"/>
  <c r="C9" i="13" l="1"/>
  <c r="B9" i="13"/>
  <c r="B7" i="13"/>
  <c r="C7" i="13"/>
  <c r="B10" i="13"/>
  <c r="C10" i="13"/>
  <c r="H2" i="25"/>
  <c r="B12" i="13" a="1"/>
  <c r="B12" i="13" l="1"/>
  <c r="I21" i="25"/>
  <c r="I2" i="25" s="1"/>
  <c r="F21" i="15"/>
  <c r="H19" i="15"/>
  <c r="J19" i="15" s="1"/>
  <c r="I19" i="15" s="1"/>
  <c r="H18" i="15"/>
  <c r="J18" i="15" s="1"/>
  <c r="I18" i="15" s="1"/>
  <c r="H17" i="15"/>
  <c r="J17" i="15" s="1"/>
  <c r="I17" i="15" s="1"/>
  <c r="H16" i="15"/>
  <c r="J16" i="15" s="1"/>
  <c r="I16" i="15" s="1"/>
  <c r="H15" i="15"/>
  <c r="J15" i="15" s="1"/>
  <c r="I15" i="15" s="1"/>
  <c r="H14" i="15"/>
  <c r="J14" i="15" s="1"/>
  <c r="I14" i="15" s="1"/>
  <c r="H13" i="15"/>
  <c r="J13" i="15" s="1"/>
  <c r="I13" i="15" s="1"/>
  <c r="H12" i="15"/>
  <c r="J12" i="15" s="1"/>
  <c r="I12" i="15" s="1"/>
  <c r="H11" i="15"/>
  <c r="J11" i="15" s="1"/>
  <c r="I11" i="15" s="1"/>
  <c r="H10" i="15"/>
  <c r="J10" i="15" s="1"/>
  <c r="I10" i="15" s="1"/>
  <c r="H9" i="15"/>
  <c r="J9" i="15" s="1"/>
  <c r="I9" i="15" s="1"/>
  <c r="H8" i="15"/>
  <c r="J8" i="15" s="1"/>
  <c r="I8" i="15" s="1"/>
  <c r="H7" i="15"/>
  <c r="J7" i="15" s="1"/>
  <c r="I7" i="15" s="1"/>
  <c r="H6" i="15"/>
  <c r="J6" i="15" s="1"/>
  <c r="I6" i="15" s="1"/>
  <c r="C12" i="13" a="1"/>
  <c r="I21" i="15" l="1"/>
  <c r="I2" i="15" s="1"/>
  <c r="C12" i="13"/>
  <c r="H21" i="15"/>
  <c r="J21" i="15"/>
  <c r="J2" i="15" s="1"/>
  <c r="B11" i="13" a="1"/>
  <c r="C11" i="13" a="1"/>
  <c r="C11" i="13" l="1"/>
  <c r="B11" i="13"/>
  <c r="D13" i="24"/>
  <c r="F13" i="24"/>
  <c r="F2" i="24" s="1"/>
  <c r="G13" i="24"/>
  <c r="G2" i="24" s="1"/>
  <c r="C13" i="13" a="1"/>
  <c r="B13" i="13" a="1"/>
  <c r="C13" i="13" l="1"/>
  <c r="B13" i="13"/>
  <c r="E13" i="24"/>
  <c r="I1" i="24" l="1"/>
  <c r="L1" i="15" l="1"/>
  <c r="B2" i="13" l="1"/>
  <c r="C2" i="1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<sst xmlns="http://schemas.openxmlformats.org/spreadsheetml/2006/main" count="2529" uniqueCount="1323">
  <si>
    <t>#</t>
  </si>
  <si>
    <t>Titel</t>
  </si>
  <si>
    <t>Autor/in/nen</t>
  </si>
  <si>
    <t>Verlag</t>
  </si>
  <si>
    <t>ISBN-13</t>
  </si>
  <si>
    <t/>
  </si>
  <si>
    <t>Anmerkung</t>
  </si>
  <si>
    <t>MPN</t>
  </si>
  <si>
    <t>Liefermenge</t>
  </si>
  <si>
    <t>Gesamtwert in Euro</t>
  </si>
  <si>
    <t># Versandadressen</t>
  </si>
  <si>
    <t>Usborne</t>
  </si>
  <si>
    <t>arsEdition</t>
  </si>
  <si>
    <t>EMF</t>
  </si>
  <si>
    <t>Loewe</t>
  </si>
  <si>
    <t>moses</t>
  </si>
  <si>
    <t>Beltz</t>
  </si>
  <si>
    <t>Status Verfügbarkeit</t>
  </si>
  <si>
    <t>Arena</t>
  </si>
  <si>
    <t>Carlsen</t>
  </si>
  <si>
    <t>cbj</t>
  </si>
  <si>
    <t>Dorling Kindersley</t>
  </si>
  <si>
    <t>Penguin Junior</t>
  </si>
  <si>
    <t>Ravensburger</t>
  </si>
  <si>
    <t>Coppenrath</t>
  </si>
  <si>
    <t>Fischer Sauerländer</t>
  </si>
  <si>
    <t>Oetinger</t>
  </si>
  <si>
    <t>Tessloff</t>
  </si>
  <si>
    <t>dtv</t>
  </si>
  <si>
    <t>Gulliver</t>
  </si>
  <si>
    <t>Nina Basovic Brown</t>
  </si>
  <si>
    <t>Planet!</t>
  </si>
  <si>
    <t>Schneiderbuch</t>
  </si>
  <si>
    <t>Baumhaus</t>
  </si>
  <si>
    <t>Nelson</t>
  </si>
  <si>
    <t>Hanser</t>
  </si>
  <si>
    <t>Knesebeck</t>
  </si>
  <si>
    <t>Magellan</t>
  </si>
  <si>
    <t>Ueberreuter</t>
  </si>
  <si>
    <t>Gerstenberg</t>
  </si>
  <si>
    <t>Carlsen Comics</t>
  </si>
  <si>
    <t>Karibu</t>
  </si>
  <si>
    <t>Kibitz</t>
  </si>
  <si>
    <t>Loewe Graphix</t>
  </si>
  <si>
    <t>Don Bosco</t>
  </si>
  <si>
    <t>Thienemann</t>
  </si>
  <si>
    <t>Caleb Zane Huett</t>
  </si>
  <si>
    <t>Aimée Carter</t>
  </si>
  <si>
    <t>Adam Stower</t>
  </si>
  <si>
    <t>Laurence King</t>
  </si>
  <si>
    <t>Helvetiq</t>
  </si>
  <si>
    <t>KOSMOS</t>
  </si>
  <si>
    <t>Smilla Blau</t>
  </si>
  <si>
    <t>Constanze Steindamm</t>
  </si>
  <si>
    <t>Gesamt</t>
  </si>
  <si>
    <t>Experimentierkasten "Erneuerbare Energie"</t>
  </si>
  <si>
    <t>Experimentierkasten "Pflanzen"</t>
  </si>
  <si>
    <t>Experimentierkasten "Mikroskop"</t>
  </si>
  <si>
    <t>Planetarium</t>
  </si>
  <si>
    <t>Globus</t>
  </si>
  <si>
    <t>Roboter-Bausatz</t>
  </si>
  <si>
    <t>Brutto</t>
  </si>
  <si>
    <t>Netto</t>
  </si>
  <si>
    <t>Experimentierkästen</t>
  </si>
  <si>
    <t>Artikel</t>
  </si>
  <si>
    <t>Bücherbär. Katzenglück für Mia und Ben</t>
  </si>
  <si>
    <t>Julia Boehme / Katrin Meiller</t>
  </si>
  <si>
    <t>Bücherbär: Zusammen sind wir stark</t>
  </si>
  <si>
    <t>Frauke Nahrgang / Catharina Westphal</t>
  </si>
  <si>
    <t>Das kleine WIR feiert Geburtstag</t>
  </si>
  <si>
    <t>Daniela Kunkel / Steffi Korda (Ill.)</t>
  </si>
  <si>
    <t>Einfach Lesen lernen: Tilli und die Zahnfee. Wackelzahn und Glitzerkleber</t>
  </si>
  <si>
    <t>Lucy Astner / Alexandra Helm</t>
  </si>
  <si>
    <t>Pokémon. Das Geheimnis der sechs Helden</t>
  </si>
  <si>
    <t>Nora de Lon</t>
  </si>
  <si>
    <t>Schulhofwitze für die große Pause</t>
  </si>
  <si>
    <t>Annika Frank</t>
  </si>
  <si>
    <t>Erst ich ein Stück, dann du: Stinktier &amp; Co - Weiter, schneller, stinkiger!</t>
  </si>
  <si>
    <t>Rüdiger Bertram</t>
  </si>
  <si>
    <t>DK Superleser: Star Wars, die Abenteuer der Jungen Jedi: Die Suche nach dem Aschehund</t>
  </si>
  <si>
    <t>Sebastian Twardokus</t>
  </si>
  <si>
    <t>Duden Dein Lesestart: Weißt du schon alles über Supertiere?</t>
  </si>
  <si>
    <t>Helen Seeberg</t>
  </si>
  <si>
    <t>Dudenverlag</t>
  </si>
  <si>
    <t>Leseprofis 1. Klasse: Die total verrückte Schrumpfmaschine</t>
  </si>
  <si>
    <t>Heike Wiechmann</t>
  </si>
  <si>
    <t>Kosmos</t>
  </si>
  <si>
    <t>Bildermaus. Gechichten vom kleinen Koala</t>
  </si>
  <si>
    <t>Christiane Wittenburg / Elke Broska</t>
  </si>
  <si>
    <t>Leselöwen 1. Klasse: Drei Waschbären für alle Fälle</t>
  </si>
  <si>
    <t>Christian Tielmann/ Nadine Y. Resch</t>
  </si>
  <si>
    <t>Leselöwen Comics 1. Klasse. Plötzlich Polizist</t>
  </si>
  <si>
    <t>Katja Reider / Josephine Wolff</t>
  </si>
  <si>
    <t>Leselöwen Comics 1. Klasse: Drachen-Alarm auf der magischen Insel</t>
  </si>
  <si>
    <t>Barbara Rose / Cornelis Jettke</t>
  </si>
  <si>
    <t>Mein supersüßes Haustier. Kiki zieht ein</t>
  </si>
  <si>
    <t xml:space="preserve">Hanna Tkachenko </t>
  </si>
  <si>
    <t>Disney Magische Geschichten</t>
  </si>
  <si>
    <t xml:space="preserve">Leserabe kurz + leicht: Schulgeschichten </t>
  </si>
  <si>
    <t>Julia Breitenöder</t>
  </si>
  <si>
    <t>Lilo &amp; Stitch. Auf die Plätze, fertig, Stitch!</t>
  </si>
  <si>
    <t>Was ist was. Erstes Lesen Easy. Katzen - meine Lieblingstiere</t>
  </si>
  <si>
    <t>Sonja Meierjürgen</t>
  </si>
  <si>
    <t>Rechnen nervt</t>
  </si>
  <si>
    <t>Jens Schumacher</t>
  </si>
  <si>
    <t>Die Schule der magischen Tiere ermittelt. Die Erdbeer-Spur</t>
  </si>
  <si>
    <t>Margit Auer</t>
  </si>
  <si>
    <t>Einfach Lesen lernen 2. Klasse: Bitte nicht öffnen, sonst … tierisch vampirisch</t>
  </si>
  <si>
    <t>Charlotte Habersack</t>
  </si>
  <si>
    <t>Grimm und Möhrchen machen das Seepferdchen</t>
  </si>
  <si>
    <t>Stephanie Schneider</t>
  </si>
  <si>
    <t>Alle unter einem Dach</t>
  </si>
  <si>
    <t>Manfred Mai, Martin Lenz</t>
  </si>
  <si>
    <t>Bücherhelden 2. Klasse. Roboter-Alarm</t>
  </si>
  <si>
    <t>Carola von Kessel / Michael Böhm</t>
  </si>
  <si>
    <t>Leselöwen 2. Klasse. Willkommen im Grusel-Hotel</t>
  </si>
  <si>
    <t>Sonja Kaiblinger / Alica Räth</t>
  </si>
  <si>
    <t>Leselöwen 2. Klasse. Zwei Freunde und der Hüter des Waldes</t>
  </si>
  <si>
    <t>Marlene Jablonski / Max Meinzold</t>
  </si>
  <si>
    <t>Leselöwen Comics (2. Klasse)  Oh Schreck, die Mumie ist weg</t>
  </si>
  <si>
    <t>Heiko Wolz / Anna-Lena Kühler (Ill.)</t>
  </si>
  <si>
    <t>Der Wald lebt. Gemeinsam gegen das Böse</t>
  </si>
  <si>
    <t>Barbara van dern Speulhof</t>
  </si>
  <si>
    <t>Loewe WOW</t>
  </si>
  <si>
    <t>Flip der Einhornfisch. Vier Freunde sitzen in der Tinte</t>
  </si>
  <si>
    <t>Julia Boehme / Dominik Rupp</t>
  </si>
  <si>
    <t>Lesestarter 2. Lesestufe: Das Sams wünscht sich einen Drachen</t>
  </si>
  <si>
    <t>Paul Maar</t>
  </si>
  <si>
    <t>Draculotta</t>
  </si>
  <si>
    <t>Danielle Chaperon / Baptiste Amsallem</t>
  </si>
  <si>
    <t>Oetinger Splash</t>
  </si>
  <si>
    <t>Auf heißer Spur. Die Detektive von Paris</t>
  </si>
  <si>
    <t>Barbara Laban / Marc-Alexander Schulze (Ill.)</t>
  </si>
  <si>
    <t>Das Fundbüro der verlorenen Schätze</t>
  </si>
  <si>
    <t>Mascha Matysiak / Nikolai Renger (Ill.)</t>
  </si>
  <si>
    <t>Leserabe 2. Lesestufe: Ein Fall für die Skater-Bande</t>
  </si>
  <si>
    <t>Christian Friedrich / Eike Marcus</t>
  </si>
  <si>
    <t>Leserabe: Kia und der Manga-Drache</t>
  </si>
  <si>
    <t>Amelie Benn / Alexandra Langenbeck (Ill.)</t>
  </si>
  <si>
    <t>Starke Heldinnen Erstleseabenteuer</t>
  </si>
  <si>
    <t>Annette Neubauer</t>
  </si>
  <si>
    <t>Was ist was. Erstes Lesen. Planeten</t>
  </si>
  <si>
    <t>Christina Braun</t>
  </si>
  <si>
    <t>Was ist Was.Erstes Lesen Easy- Tiere im Meer</t>
  </si>
  <si>
    <t>Der Club der schrägen Prinzessinnen</t>
  </si>
  <si>
    <t>Nicole Röndings/ Marta Kissi</t>
  </si>
  <si>
    <t>SuperBikes. Das Abenteuer beginnt</t>
  </si>
  <si>
    <t>Hanna Sörensen / Stefan Leuchtenberg</t>
  </si>
  <si>
    <t>Vier viertel und ein Haufen Chaos</t>
  </si>
  <si>
    <t>Constanze von Kitzing / Cally Stronk</t>
  </si>
  <si>
    <t>Einfach Lesen lernen 3. Klasse: Eiswanderer - bis die Zapfen schmelzen!</t>
  </si>
  <si>
    <t>Heiko Wolz / André Sedlaczek</t>
  </si>
  <si>
    <t xml:space="preserve">Carlsen </t>
  </si>
  <si>
    <t>Monsterjäger. Level 1: Helden-Test</t>
  </si>
  <si>
    <t>Kieran Larwood / Joe Todd-Stanton</t>
  </si>
  <si>
    <t>Das Keksgeheimnis (super lesbar)</t>
  </si>
  <si>
    <t>Anna van Lanen</t>
  </si>
  <si>
    <t>Sternenschweif. Die Suche nach dem Feuerdrachen</t>
  </si>
  <si>
    <t>Linda Chapman / Uli Leistenschneider / Anna-Lena Kühler</t>
  </si>
  <si>
    <t>Leselöwen 3. Klasse: Der große Wurf</t>
  </si>
  <si>
    <t>Irene Margil/ Thilo Krapp (Ill.)</t>
  </si>
  <si>
    <t>Leselöwen 3. Klasse: Freiheit für die Mustangs</t>
  </si>
  <si>
    <t>Sabine Giebken / Sarah-Lisa Helb</t>
  </si>
  <si>
    <t>Leselöwen 3. Klasse: Geheimagent auf gefährlicher Mission</t>
  </si>
  <si>
    <t>Michael Petrowitz / Jan Saße</t>
  </si>
  <si>
    <t>Tiger Warrior. Der Angriff des Drachenkönigs</t>
  </si>
  <si>
    <t>Maisi Chan</t>
  </si>
  <si>
    <t>Der Leuchtturmbär</t>
  </si>
  <si>
    <t>Mathilde Stein / Piet Gobler</t>
  </si>
  <si>
    <t>Moritz</t>
  </si>
  <si>
    <t>Die Olchis und das Sams. Due kaputte Waschmaschine</t>
  </si>
  <si>
    <t>Erhard Dietl / Paul Maar</t>
  </si>
  <si>
    <t>Mein Seepferdchenhof. Wilde Flosse, großes Herz</t>
  </si>
  <si>
    <t>Kathrin Lena Orso / Leonie Engel</t>
  </si>
  <si>
    <t>Pippi geht einkaufen</t>
  </si>
  <si>
    <t>Astrid Lindgren</t>
  </si>
  <si>
    <t>Die unendliche Klassenfahrt. Der Schatz auf der Dreizack-Insel</t>
  </si>
  <si>
    <t>Michael Petrowitz / Stefanie Klaßen</t>
  </si>
  <si>
    <t>Pop-Stars. Alles über Taylor Swift. Vom Gesangstalent zum Megastar</t>
  </si>
  <si>
    <t>Anja Kiel/ Timo Grubing</t>
  </si>
  <si>
    <t>Minecraft erste Leseabenteuer. Angriff im Nether</t>
  </si>
  <si>
    <t>Minecraft erste Leseabenteuer. Zwischen Lava und Eis</t>
  </si>
  <si>
    <t>Caleb Zane Huett / Alan Batson / Chris Hill</t>
  </si>
  <si>
    <t>Wonder und ich</t>
  </si>
  <si>
    <t>Britta Sabbag</t>
  </si>
  <si>
    <t>Ein Ritter namens Rost - Vorlesegeschichten</t>
  </si>
  <si>
    <t>Jörg Hilbert / Felix Janosa</t>
  </si>
  <si>
    <t>Annette Betz</t>
  </si>
  <si>
    <t>Oasen der Ruhe und des Glücks</t>
  </si>
  <si>
    <t>Mythen der Meere. Sagen und Legenden aus der Wasserwelt</t>
  </si>
  <si>
    <t>Corinna Keefe/ Khoa Le (Ill.)</t>
  </si>
  <si>
    <t>Von Glitzerzebras und singenden Eichhörnchen</t>
  </si>
  <si>
    <t>Melanie von Bismarck / Axel Scheffler</t>
  </si>
  <si>
    <t>In Barbaras Rhabarberbar wird niemals der Rhabarber rar</t>
  </si>
  <si>
    <t>Bodo Wartke</t>
  </si>
  <si>
    <t>Klugscheisserchen und Vehlerteufelchen</t>
  </si>
  <si>
    <t>Marc-Uwe-Kling / Astrid Henn</t>
  </si>
  <si>
    <t>Mutmurmeln für den ersten Schultag (Kamishibai)</t>
  </si>
  <si>
    <t>Sarah Welk</t>
  </si>
  <si>
    <t>Don Boscio</t>
  </si>
  <si>
    <t>Antja Bohnstedt</t>
  </si>
  <si>
    <t xml:space="preserve">Don Bosco </t>
  </si>
  <si>
    <t>Frank und Bert (Kamishibai)</t>
  </si>
  <si>
    <t>Chris Naylor-Ballesteros</t>
  </si>
  <si>
    <t>Herr Krake räumt das Meer auf (Kamishibai)</t>
  </si>
  <si>
    <t>Barbara Rose / Katharina Sieg</t>
  </si>
  <si>
    <t>Markus Orths / Sarah Garbers</t>
  </si>
  <si>
    <t>Kunst? Kann ich! 20 Bastelideen - inspiriert durch große Kunstwerke</t>
  </si>
  <si>
    <t>Joséphine Seblon (inspiriert von Robert Sae-Heng)</t>
  </si>
  <si>
    <t>Midas</t>
  </si>
  <si>
    <t>Fabelwesen</t>
  </si>
  <si>
    <t>Cornelia Funke / Ruby Warnecke (Ill.)</t>
  </si>
  <si>
    <t>Nord Süd</t>
  </si>
  <si>
    <t>Ozean-Geschichten rund um die Welt</t>
  </si>
  <si>
    <t>Angela McAlister / sally Agar</t>
  </si>
  <si>
    <t>Mandalas zum Selberzeichnen und Ausmalen</t>
  </si>
  <si>
    <t>Abigail Wheatley / Dinara Mirtalipova</t>
  </si>
  <si>
    <t>Bücherbär. Detektivgeschichten zum Mitraten</t>
  </si>
  <si>
    <t>Anna Lott / Katja Rau</t>
  </si>
  <si>
    <t>Ein Fall für Kwiatkowski. Der große Schlangenzauber</t>
  </si>
  <si>
    <t>Jürgen Banscherus</t>
  </si>
  <si>
    <t>Die Schule der magischen Tiere ermittelt. Der Hausschuh-Dieb</t>
  </si>
  <si>
    <t>Reggie Rabbit und der große Karottenraub</t>
  </si>
  <si>
    <t>Swapna Reddy / Becka Mohr (Ill.)</t>
  </si>
  <si>
    <t>Insel</t>
  </si>
  <si>
    <t>Meisterdetektiv Mausebart</t>
  </si>
  <si>
    <t>Charley Rabbit</t>
  </si>
  <si>
    <t>Die drei !!! Schmetterlinge in Gefahr</t>
  </si>
  <si>
    <t>Mira Sol</t>
  </si>
  <si>
    <t>Die drei !!! Sternschnuppennächte</t>
  </si>
  <si>
    <t>Jule Ambach</t>
  </si>
  <si>
    <t>Die drei ??? Kids. Geheimnis um Cubemax</t>
  </si>
  <si>
    <t>Calle Claus</t>
  </si>
  <si>
    <t>Die drei ??? Kids. Mission Piraten-Code</t>
  </si>
  <si>
    <t>Nina Schiefelbein</t>
  </si>
  <si>
    <t>Die drei ??? Kids. Teuflische Küche</t>
  </si>
  <si>
    <t>Ulf Blanck</t>
  </si>
  <si>
    <t>TKKG junior: Wildes Tierchaos</t>
  </si>
  <si>
    <t>Christine Haas</t>
  </si>
  <si>
    <t>Knallharte Tauben quaken sich um Kopf und Kragen</t>
  </si>
  <si>
    <t>Andrew McDonald / Ben Wood</t>
  </si>
  <si>
    <t>Leowe WOW</t>
  </si>
  <si>
    <t>Agent Stitch. Mein Geschichten-Abenteuer. Du bist der Held</t>
  </si>
  <si>
    <t>Steve Behling</t>
  </si>
  <si>
    <t>Internat undercover: Aus Versehen Agent</t>
  </si>
  <si>
    <t>Sven Gerhardt / Vera Schmidt</t>
  </si>
  <si>
    <t>Die Jagd nach dem magischen Detektivkoffer. Goldraub im Museum</t>
  </si>
  <si>
    <t>Cally Stronk / Patrick Fix (Ill.)</t>
  </si>
  <si>
    <t>Leserabe. Detektivgeschichten zum Lesenlernen</t>
  </si>
  <si>
    <t>Anja Kiel / Katja reider / Rüdiger Bertram</t>
  </si>
  <si>
    <t>Sherlock Holmes und Dr. Watson. Die Jagd nach dem Geisterzug</t>
  </si>
  <si>
    <t>Judith Weber / Christian und Fabian Jeremias</t>
  </si>
  <si>
    <t>Zipfelmaus und die Glitzerkatze</t>
  </si>
  <si>
    <t>Uwe Becker</t>
  </si>
  <si>
    <t>Südpol</t>
  </si>
  <si>
    <t>Einfach Sunny</t>
  </si>
  <si>
    <t>Maren Graf</t>
  </si>
  <si>
    <t>Lady Gwens geheimes Detektivbüro: Immer auf der Hut</t>
  </si>
  <si>
    <t>Brian Freschi / Elena Triolo</t>
  </si>
  <si>
    <t>Einfach Lesen lernen Comic: Fußball Academy. Ein besonderes Training</t>
  </si>
  <si>
    <t>Irene Margil/ Jan Saße (Ill.)</t>
  </si>
  <si>
    <t>Sportstars erzählen: Mein Skateboard und ich</t>
  </si>
  <si>
    <t>Titus Dittmann</t>
  </si>
  <si>
    <t>Sportstars erzählen: Mein Weg zur Fußball-Nationalspielerin</t>
  </si>
  <si>
    <t>Klara Bühl</t>
  </si>
  <si>
    <t>Korbjäger</t>
  </si>
  <si>
    <t>Teamplayer</t>
  </si>
  <si>
    <t>Mein Fußballheld. Joschua Kimmich</t>
  </si>
  <si>
    <t>Florian Kinast/ Jon Davis (Ill.)</t>
  </si>
  <si>
    <t>Mein Fußball-Held: Jamal Musiala</t>
  </si>
  <si>
    <t>KOSMOS Schlaufux: Fußball</t>
  </si>
  <si>
    <t>Birk Grübling</t>
  </si>
  <si>
    <t>Leselöwen 1. Klasse: Fußball, Tore, große Träume</t>
  </si>
  <si>
    <t>Michael Petrowitz / Kim Schmidt</t>
  </si>
  <si>
    <t>Würfelspaß Fußball</t>
  </si>
  <si>
    <t>Jamal Musiala. Mein Fußballabenteuer beginnt (Lesenlernen mit Fußballstars)</t>
  </si>
  <si>
    <t>Jamal Musiala/ Julien Wolff/ Berat Pakmeci</t>
  </si>
  <si>
    <t>Jamal Musiala. Mein Start bei den Bayern (Lesenlernen mit Fußballstars)</t>
  </si>
  <si>
    <t>Fußball-Stars. Alles über Fußball. Träume, Tore, Titel</t>
  </si>
  <si>
    <t>Simon Mugford / Dan Green</t>
  </si>
  <si>
    <t>Fußball-Stars: Alles über Messi</t>
  </si>
  <si>
    <t>Simon Mugford/ Dan Green (Ill.)</t>
  </si>
  <si>
    <t>Wir Kinder vom Bolzi</t>
  </si>
  <si>
    <t>Veronika Wiggert</t>
  </si>
  <si>
    <t>Erben des Imperiums. Der Anfang</t>
  </si>
  <si>
    <t>Oskar Källner / Karl Johansson</t>
  </si>
  <si>
    <t>Atrium pics</t>
  </si>
  <si>
    <t>Action Dude</t>
  </si>
  <si>
    <t>Andy Riley</t>
  </si>
  <si>
    <t>Der König der Löwen. Die Filmgeschichte</t>
  </si>
  <si>
    <t>Kleine Katze Chi in Frankreich</t>
  </si>
  <si>
    <t>Konami Kanata/ Catherine Bouvier</t>
  </si>
  <si>
    <t>Agent Stitch. Völlig verkohlt</t>
  </si>
  <si>
    <t>Piglins - bis die Lava zischt. Minecomic</t>
  </si>
  <si>
    <t>Zoomania 2 Besser Zoosammen</t>
  </si>
  <si>
    <t>Joe Caramagna</t>
  </si>
  <si>
    <t>Die Reise des Mondbären</t>
  </si>
  <si>
    <t>Ho</t>
  </si>
  <si>
    <t>Carlsen Manga</t>
  </si>
  <si>
    <t>Felis Geheimnis</t>
  </si>
  <si>
    <t>Inga Steinmetz</t>
  </si>
  <si>
    <t>Pablo und Splash. Die Zeitreise-Pinguine. Ab in die Eiszeit</t>
  </si>
  <si>
    <t>Sheena Dempsey</t>
  </si>
  <si>
    <t>Stitch Head! Chaos in der Monsterwerkstatt</t>
  </si>
  <si>
    <t>Guy Bass / Pete Williamson</t>
  </si>
  <si>
    <t>Aikaterini Maria Schlosser / Pau Gámez</t>
  </si>
  <si>
    <t>Egmont</t>
  </si>
  <si>
    <t>Einmal kurz nicht aufgepasst</t>
  </si>
  <si>
    <t>Regina Kehn</t>
  </si>
  <si>
    <t>Suri, die Monsterjägerin</t>
  </si>
  <si>
    <t>Jo Rioux</t>
  </si>
  <si>
    <t>Die Wächter des Verfluchten Goldes (Band 1) - Das Abenteuer beginnt</t>
  </si>
  <si>
    <t>Christian Friedrich / David Füleki</t>
  </si>
  <si>
    <t xml:space="preserve">Jim stinkt's! </t>
  </si>
  <si>
    <t>Suzanne &amp; Maz Lang</t>
  </si>
  <si>
    <t>Team Spidey legt los</t>
  </si>
  <si>
    <t>Smilla und die Superhirne</t>
  </si>
  <si>
    <t>Flavia Fox / Maleek</t>
  </si>
  <si>
    <t>Stella. Superpower: Brüder verjagen</t>
  </si>
  <si>
    <t>Oda Valle</t>
  </si>
  <si>
    <t>Lily Halbmond. Zauberhaft vereint</t>
  </si>
  <si>
    <t>Xavier Bonet</t>
  </si>
  <si>
    <t>Die Flügelpferde von Sternhall</t>
  </si>
  <si>
    <t>Ina Brandt</t>
  </si>
  <si>
    <t>Windwalkers. Verborgene Flügel</t>
  </si>
  <si>
    <t>Katja Brandis</t>
  </si>
  <si>
    <t xml:space="preserve">Tilly Evermore und der Ruf der ewigen Steine </t>
  </si>
  <si>
    <t>Francesca Peluso</t>
  </si>
  <si>
    <t>Potter Guides: Harry Potter</t>
  </si>
  <si>
    <t>Natalie  Smillie (Ill.)</t>
  </si>
  <si>
    <t>Potter Guides: Hermine Granger</t>
  </si>
  <si>
    <t>Laura Proietti (Ill.)</t>
  </si>
  <si>
    <t>Potter Guides: Ron Weasley</t>
  </si>
  <si>
    <t>Olia Muza (Ill.)</t>
  </si>
  <si>
    <t>Maggie Blue: Das Portal zur Düsterwelt</t>
  </si>
  <si>
    <t>Anna Goodall</t>
  </si>
  <si>
    <t>Zauberstäbe und ihre Geheimnisse</t>
  </si>
  <si>
    <t>Stephan Köstler / Alessandra Fusi (Ill.)</t>
  </si>
  <si>
    <t>Kuschelflosse. Abenteuer tief im Meer. Das geheimnisvolle Zauberriff</t>
  </si>
  <si>
    <t>Nina Müller</t>
  </si>
  <si>
    <t>Animox - Die Stadt der Haie</t>
  </si>
  <si>
    <t>Aimèe Carter</t>
  </si>
  <si>
    <t>Animox Origins. Der verlorene Schatz der Delfine</t>
  </si>
  <si>
    <t>Die Ampelchen. Aus den Ampeln, fertig, los!</t>
  </si>
  <si>
    <t>Anna Böhm</t>
  </si>
  <si>
    <t>Muffin und Tört bei den Piraten</t>
  </si>
  <si>
    <t>Muffin und Tört bei den Rittern</t>
  </si>
  <si>
    <t>Dein magisches Buch: Öffne das geheime Siegel</t>
  </si>
  <si>
    <t>Nica Stevens</t>
  </si>
  <si>
    <t>Mitten durch. Eine spannende Reise zum Mittelpunkt der Erde</t>
  </si>
  <si>
    <t>Annett Stütze / Jana Walczyk (Ill.)</t>
  </si>
  <si>
    <t>Gute Frage! Sind Bienen kleine Superhelden?</t>
  </si>
  <si>
    <t>Eliza Jeffery / Lays Bittencoutz</t>
  </si>
  <si>
    <t>Gute Frage! Sind Wale klüger als Menschen?</t>
  </si>
  <si>
    <t>Die größten Entdeckungen der Menschheit</t>
  </si>
  <si>
    <t>Robert Winston</t>
  </si>
  <si>
    <t>Handbuch der magischen Experimente</t>
  </si>
  <si>
    <t>A.J. Wood und Jo Rioux</t>
  </si>
  <si>
    <t>Wilden Tieren auf der Spur</t>
  </si>
  <si>
    <t>Lizzie Daly / Chiara Fedele</t>
  </si>
  <si>
    <t>Regenwurm und Anaconda. Was Tiere über sich erzählen</t>
  </si>
  <si>
    <t>Annemarie van Haeringen / Bibi Dumon Tak</t>
  </si>
  <si>
    <t>Steine! Ganz schön genial</t>
  </si>
  <si>
    <t>Stepha Quitterer/ Lia Seybold</t>
  </si>
  <si>
    <t xml:space="preserve">Wie macht man das ? </t>
  </si>
  <si>
    <t xml:space="preserve">Pieter Gaudesaboos / Bart Rossel </t>
  </si>
  <si>
    <t>Ausflug in die Antarktis. Der Eiskontinent, der vor Leben sprüht</t>
  </si>
  <si>
    <t>Guillaume de Rémacle / Adrienne Barman</t>
  </si>
  <si>
    <t>Wie wohnt man auf dem Mond?</t>
  </si>
  <si>
    <t>Joalda Morancy / Aaron Cushley (Ill.)</t>
  </si>
  <si>
    <t>Schlafen. Vom Träumen, Schnarchen und Schlafwandeln</t>
  </si>
  <si>
    <t>Wendy Bjazevich / Juliana eigner (Ill.)</t>
  </si>
  <si>
    <t xml:space="preserve">Schlaufux: Roboter und KI </t>
  </si>
  <si>
    <t>Beate Jost / Thorsten Leimbach</t>
  </si>
  <si>
    <t xml:space="preserve">Was geschieht im Dunkeln? Entdecke die Geheimnisse der Nacht </t>
  </si>
  <si>
    <t>Helena Harastova / Jiri Franta</t>
  </si>
  <si>
    <t>Bones. Knochen und Skelette in der Tierwelt</t>
  </si>
  <si>
    <t>Jules Howard / Chervelle Fryer</t>
  </si>
  <si>
    <t>Die 100 schönsten Tiere der Welt</t>
  </si>
  <si>
    <t>Bärbel Oftring</t>
  </si>
  <si>
    <t>Das große Buch der Kinderfragen</t>
  </si>
  <si>
    <t>Petra Maria Schmitt / Christian Dreller</t>
  </si>
  <si>
    <t>Was ist was. Training für den Mond</t>
  </si>
  <si>
    <t>Matthias Maurer</t>
  </si>
  <si>
    <t>Der Schokilaus und das Geheimnis der Weihnachtsschokolade</t>
  </si>
  <si>
    <t>Lissa Lehmenkühler</t>
  </si>
  <si>
    <t>Das Haus ohne Lichter</t>
  </si>
  <si>
    <t>Reem Faruqi und Nadia Alam</t>
  </si>
  <si>
    <t>Das gereimte Jahr</t>
  </si>
  <si>
    <t>James Krüss</t>
  </si>
  <si>
    <t>BaumHaus</t>
  </si>
  <si>
    <t>Einfach Lesen lernen: Weihnachten im Winterschlaf</t>
  </si>
  <si>
    <t>Katalina Brause / Angela Gstalter</t>
  </si>
  <si>
    <t>9 Lügen, 7 tolle Sachen und 1 allerbester Sommer</t>
  </si>
  <si>
    <t>Marthe Holien Bø</t>
  </si>
  <si>
    <t>Augen auf, der Frühling kommt!</t>
  </si>
  <si>
    <t>Doro Ahlemeyer</t>
  </si>
  <si>
    <t>Es niest ein Rentier vor der Tür</t>
  </si>
  <si>
    <t>Schwimmbad</t>
  </si>
  <si>
    <t>Eilika Mühlenberg</t>
  </si>
  <si>
    <t>Henne Ahoi! Mein Sommer am See</t>
  </si>
  <si>
    <t>Karen Christine Angermayer / Verena Körting</t>
  </si>
  <si>
    <t>Schrecklich geheime Geisterbahngeheimnisse</t>
  </si>
  <si>
    <t>Sandra Bayer</t>
  </si>
  <si>
    <t>Klett Kinderbuch</t>
  </si>
  <si>
    <t>Katastrophabelhafte Sommerferien</t>
  </si>
  <si>
    <t>Katja Alves / Mila Marquis (Ill.)</t>
  </si>
  <si>
    <t>Die Weihnachts-Superhelden</t>
  </si>
  <si>
    <t>Lena Hach</t>
  </si>
  <si>
    <t>mixtvision</t>
  </si>
  <si>
    <t>Zicke Zacke Igelkacke</t>
  </si>
  <si>
    <t>Kristina Andres</t>
  </si>
  <si>
    <t>Tante Polly. Ehrlich geflunkert</t>
  </si>
  <si>
    <t>Mein Immer-wieder-Stickerbuch: Das Zuckerfest: Wir feiern das Ende des Ramadan</t>
  </si>
  <si>
    <t>Debby Rahmalia</t>
  </si>
  <si>
    <t>Licht ins Dunkel</t>
  </si>
  <si>
    <t>Steffen Gumpert</t>
  </si>
  <si>
    <t>Yoga-Spiele für Kinder</t>
  </si>
  <si>
    <t>Ulrike Knuth / Gabriele Pohl</t>
  </si>
  <si>
    <t>Checkerin Marina - Checkst du's? Das Spiel</t>
  </si>
  <si>
    <t>Kaddy Arendt</t>
  </si>
  <si>
    <t>Pantomime. Switch it up</t>
  </si>
  <si>
    <t>Wetten, diese Rätsel knackst du nicht? Jagd auf die Weisheitskristalle</t>
  </si>
  <si>
    <t>Frank Dassfelder</t>
  </si>
  <si>
    <t>Ich finde was … Im Märchenwald</t>
  </si>
  <si>
    <t>Walter Wick</t>
  </si>
  <si>
    <t>Besiege die Tiere</t>
  </si>
  <si>
    <t>Cécile Dormeau</t>
  </si>
  <si>
    <t xml:space="preserve">Black Stories Junior. Tierisch wild! </t>
  </si>
  <si>
    <t>Andrea Köhrsen</t>
  </si>
  <si>
    <t>Blitz Zebra Astronaut. Das Wortkettenspiel</t>
  </si>
  <si>
    <t>Schätz it Junior</t>
  </si>
  <si>
    <t>Ralf zur Linde</t>
  </si>
  <si>
    <t>Minecraft Brain Games. Über 50 Rätsel und Denkspiele</t>
  </si>
  <si>
    <t>Minecraft. Finde den Creeper</t>
  </si>
  <si>
    <t>Stephanie Milton / Thomas McBrien</t>
  </si>
  <si>
    <t>Krakel Orakel</t>
  </si>
  <si>
    <t>Topp</t>
  </si>
  <si>
    <t>Superhirni in kniffliger Mission. Kopfnüsse im Kamp gegen das Böse</t>
  </si>
  <si>
    <t>Norbert Pautner</t>
  </si>
  <si>
    <t>Ferienrätsel to go</t>
  </si>
  <si>
    <t>Alex Frith, Sam Lake</t>
  </si>
  <si>
    <t xml:space="preserve"> Die Duftapotheke (Einfache Sprache)</t>
  </si>
  <si>
    <t>Anna Ruhe</t>
  </si>
  <si>
    <t>Woodwalkers. Carags Verwandlung (Einfache Sprache)</t>
  </si>
  <si>
    <t>Woodwalkers. Gefährliche Freundschaft (Einfache Sprache)</t>
  </si>
  <si>
    <t>Woodwalkers. Hollys Geheimnis (Einfache Sprache)</t>
  </si>
  <si>
    <t>Das kleine WIR (dt.-arab.)</t>
  </si>
  <si>
    <t>Daniela Kunkel</t>
  </si>
  <si>
    <t>bi:libri</t>
  </si>
  <si>
    <t>Das kleine WIR (dt.-pers..)</t>
  </si>
  <si>
    <t>Das kleine WIR (dt.-span.)</t>
  </si>
  <si>
    <t>Das kleine WIR (dt.-türkisch.)</t>
  </si>
  <si>
    <t>Der Wortschatz (dt-engl.)</t>
  </si>
  <si>
    <t>Rebecca Gugger</t>
  </si>
  <si>
    <t>Der Wortschatz (dt-kurd.)</t>
  </si>
  <si>
    <t>Der Wortschatz (dt-türk.)</t>
  </si>
  <si>
    <t>Der Wortschatz (dt-ukr.)</t>
  </si>
  <si>
    <t>A wie Biene. Ein ABC mit tierisch guten Übersetzungen</t>
  </si>
  <si>
    <t>Ellen Heck</t>
  </si>
  <si>
    <t>Bunt ist die Welt: Eine Reise durch 194 Länder</t>
  </si>
  <si>
    <t>Jenny Boidol</t>
  </si>
  <si>
    <t>Eine Welt. Ein Augenblick (Kamishibai)</t>
  </si>
  <si>
    <t>Ben Lerwill/ Alette Srtaathof</t>
  </si>
  <si>
    <t>978-3401722047</t>
  </si>
  <si>
    <t>978-3401722061</t>
  </si>
  <si>
    <t>978-3551691446</t>
  </si>
  <si>
    <t>978-3551691460</t>
  </si>
  <si>
    <t>978-3551690678</t>
  </si>
  <si>
    <t>978-3551691330</t>
  </si>
  <si>
    <t>978-3570181256</t>
  </si>
  <si>
    <t>978-3831052028</t>
  </si>
  <si>
    <t>978-3411733101</t>
  </si>
  <si>
    <t>978-3737375924</t>
  </si>
  <si>
    <t>978-3743219069</t>
  </si>
  <si>
    <t>978-3743218994</t>
  </si>
  <si>
    <t>978-3743221895</t>
  </si>
  <si>
    <t>978-3751207751</t>
  </si>
  <si>
    <t>978-3473498222</t>
  </si>
  <si>
    <t>978-3473464203</t>
  </si>
  <si>
    <t>978-3473498581</t>
  </si>
  <si>
    <t>978-3788681265</t>
  </si>
  <si>
    <t>978-3845869049</t>
  </si>
  <si>
    <t>978-3551657381</t>
  </si>
  <si>
    <t>978-3551690968</t>
  </si>
  <si>
    <t>978-3423766197</t>
  </si>
  <si>
    <t>978-3737375931</t>
  </si>
  <si>
    <t>978-3440181768</t>
  </si>
  <si>
    <t>978-3743218789</t>
  </si>
  <si>
    <t>978-3743218987</t>
  </si>
  <si>
    <t>978-3743218161</t>
  </si>
  <si>
    <t>978-3743217942</t>
  </si>
  <si>
    <t>978-3743217614</t>
  </si>
  <si>
    <t>978-3751207744</t>
  </si>
  <si>
    <t>978-3751207904</t>
  </si>
  <si>
    <t>978-3473463923</t>
  </si>
  <si>
    <t>978-3473464289</t>
  </si>
  <si>
    <t>978-3473464487</t>
  </si>
  <si>
    <t>978-3473464340</t>
  </si>
  <si>
    <t>978-3473498208</t>
  </si>
  <si>
    <t>978-3788677435</t>
  </si>
  <si>
    <t>978-3788677480</t>
  </si>
  <si>
    <t>978-3833910548</t>
  </si>
  <si>
    <t>978-3551271877</t>
  </si>
  <si>
    <t>978-3551656681</t>
  </si>
  <si>
    <t>978-3551068705</t>
  </si>
  <si>
    <t>978-3570183656</t>
  </si>
  <si>
    <t>978-3407824769</t>
  </si>
  <si>
    <t>978-3440181973</t>
  </si>
  <si>
    <t>978-3743220683</t>
  </si>
  <si>
    <t>978-3743218949</t>
  </si>
  <si>
    <t>978-3743218956</t>
  </si>
  <si>
    <t>978-3743223530</t>
  </si>
  <si>
    <t>978-3895654909</t>
  </si>
  <si>
    <t>978-3751208437</t>
  </si>
  <si>
    <t>978-3751207225</t>
  </si>
  <si>
    <t>978-3751208475</t>
  </si>
  <si>
    <t>978-3473463992</t>
  </si>
  <si>
    <t>978-3473464685</t>
  </si>
  <si>
    <t>978-3505153167</t>
  </si>
  <si>
    <t>978-3505153327</t>
  </si>
  <si>
    <t>978-3505152443</t>
  </si>
  <si>
    <t>978-3219120974</t>
  </si>
  <si>
    <t>978-3401722672</t>
  </si>
  <si>
    <t>978-3845867595</t>
  </si>
  <si>
    <t>978-3407752895</t>
  </si>
  <si>
    <t>978-3551559623</t>
  </si>
  <si>
    <t>978-3551523174</t>
  </si>
  <si>
    <t>978-3038762713</t>
  </si>
  <si>
    <t>978-3314107313</t>
  </si>
  <si>
    <t>978-3473464234</t>
  </si>
  <si>
    <t>978-1035705436</t>
  </si>
  <si>
    <t>978-3401717777</t>
  </si>
  <si>
    <t>978-3401608358</t>
  </si>
  <si>
    <t>978-3551657329</t>
  </si>
  <si>
    <t>978-3458645139</t>
  </si>
  <si>
    <t>978-3961294688</t>
  </si>
  <si>
    <t>978-3440179642</t>
  </si>
  <si>
    <t>978-3440179659</t>
  </si>
  <si>
    <t>978-3440180945</t>
  </si>
  <si>
    <t>978-3440182574</t>
  </si>
  <si>
    <t>978-3440182543</t>
  </si>
  <si>
    <t>978-3440180389</t>
  </si>
  <si>
    <t>978-3743222205</t>
  </si>
  <si>
    <t>978-3845130798</t>
  </si>
  <si>
    <t>978-3328304531</t>
  </si>
  <si>
    <t>978-3473464760</t>
  </si>
  <si>
    <t>978-3473464128</t>
  </si>
  <si>
    <t>978-3505152283</t>
  </si>
  <si>
    <t>978-3965943322</t>
  </si>
  <si>
    <t>978-3522188630</t>
  </si>
  <si>
    <t>978-3764153045</t>
  </si>
  <si>
    <t>978-3551691309</t>
  </si>
  <si>
    <t>978-3649651123</t>
  </si>
  <si>
    <t>978-3649651369</t>
  </si>
  <si>
    <t>978-3407814012</t>
  </si>
  <si>
    <t>978-3407814043</t>
  </si>
  <si>
    <t>978-3961295494</t>
  </si>
  <si>
    <t>978-3961295371</t>
  </si>
  <si>
    <t>978-3440183496</t>
  </si>
  <si>
    <t>978-3743218932</t>
  </si>
  <si>
    <t>978-3751208314</t>
  </si>
  <si>
    <t>978-3751208321</t>
  </si>
  <si>
    <t>978-3473464616</t>
  </si>
  <si>
    <t>978-3473464371</t>
  </si>
  <si>
    <t>978-3522188821</t>
  </si>
  <si>
    <t>978-3855352418</t>
  </si>
  <si>
    <t>978-3551559760</t>
  </si>
  <si>
    <t>978-3551281425</t>
  </si>
  <si>
    <t>978-3551808905</t>
  </si>
  <si>
    <t>978-3551809117</t>
  </si>
  <si>
    <t>978-3551808066</t>
  </si>
  <si>
    <t>978-3551807472</t>
  </si>
  <si>
    <t>978-3551807267</t>
  </si>
  <si>
    <t>978-3551802163</t>
  </si>
  <si>
    <t>978-3649650621</t>
  </si>
  <si>
    <t>978-3423765640</t>
  </si>
  <si>
    <t>978-3770412556</t>
  </si>
  <si>
    <t>978-3948690427</t>
  </si>
  <si>
    <t>978-3989620018</t>
  </si>
  <si>
    <t>978-3743219113</t>
  </si>
  <si>
    <t>978-3743223981</t>
  </si>
  <si>
    <t>978-3845130910</t>
  </si>
  <si>
    <t>978-3522509527</t>
  </si>
  <si>
    <t>978-3522188876</t>
  </si>
  <si>
    <t>978-3764153298</t>
  </si>
  <si>
    <t>978-3401608020</t>
  </si>
  <si>
    <t>978-3401607955</t>
  </si>
  <si>
    <t>978-3833910975</t>
  </si>
  <si>
    <t>978-3551559661</t>
  </si>
  <si>
    <t>978-3551559678</t>
  </si>
  <si>
    <t>978-3551559685</t>
  </si>
  <si>
    <t>978-3446282568</t>
  </si>
  <si>
    <t>978-3743222083</t>
  </si>
  <si>
    <t>978-3734841828</t>
  </si>
  <si>
    <t>978-3751206501</t>
  </si>
  <si>
    <t>978-3751205672</t>
  </si>
  <si>
    <t>978-3751204484</t>
  </si>
  <si>
    <t>978-3522509671</t>
  </si>
  <si>
    <t>978-3522509589</t>
  </si>
  <si>
    <t>978-3764152840</t>
  </si>
  <si>
    <t>978-3845862187</t>
  </si>
  <si>
    <t>978-3551256034</t>
  </si>
  <si>
    <t>978-3551256027</t>
  </si>
  <si>
    <t>978-3831052264</t>
  </si>
  <si>
    <t>978-3831051939</t>
  </si>
  <si>
    <t>978-3831051090</t>
  </si>
  <si>
    <t>978-3836962919</t>
  </si>
  <si>
    <t>978-3836963169</t>
  </si>
  <si>
    <t>978-3836963688</t>
  </si>
  <si>
    <t>978-3039641284</t>
  </si>
  <si>
    <t>978-3961295159</t>
  </si>
  <si>
    <t>978-3957289209</t>
  </si>
  <si>
    <t>978-3440182437</t>
  </si>
  <si>
    <t>978-3743220935</t>
  </si>
  <si>
    <t>978-3734860850</t>
  </si>
  <si>
    <t>978-3964553829</t>
  </si>
  <si>
    <t>978-3751208222</t>
  </si>
  <si>
    <t>978-3788686567</t>
  </si>
  <si>
    <t>978-3401607504</t>
  </si>
  <si>
    <t>978-3845865782</t>
  </si>
  <si>
    <t>978-3833910647</t>
  </si>
  <si>
    <t>978-3551691323</t>
  </si>
  <si>
    <t>978-3757102364</t>
  </si>
  <si>
    <t>978-3737374217</t>
  </si>
  <si>
    <t>978-3737372541</t>
  </si>
  <si>
    <t>978-3836962735</t>
  </si>
  <si>
    <t>978-3961294251</t>
  </si>
  <si>
    <t>978-3954703036</t>
  </si>
  <si>
    <t>978-3734841767</t>
  </si>
  <si>
    <t>978-3958542211</t>
  </si>
  <si>
    <t>978-3895654596</t>
  </si>
  <si>
    <t>978-1035701339</t>
  </si>
  <si>
    <t>978-3551802095</t>
  </si>
  <si>
    <t>978-3745931839</t>
  </si>
  <si>
    <t>978-3440183557</t>
  </si>
  <si>
    <t>978-3962444815</t>
  </si>
  <si>
    <t>978-3505153440</t>
  </si>
  <si>
    <t>978-3505153778</t>
  </si>
  <si>
    <t>978-3735892898</t>
  </si>
  <si>
    <t>978-1035703760</t>
  </si>
  <si>
    <t>978-3401512716</t>
  </si>
  <si>
    <t>978-3401512747</t>
  </si>
  <si>
    <t>978-3401512754</t>
  </si>
  <si>
    <t>978-3401513034</t>
  </si>
  <si>
    <t>978-3695005468</t>
  </si>
  <si>
    <t>978-3695005802</t>
  </si>
  <si>
    <t>978-3695005833</t>
  </si>
  <si>
    <t>978-3695005864</t>
  </si>
  <si>
    <t>978-3695005871</t>
  </si>
  <si>
    <t>978-3551522641</t>
  </si>
  <si>
    <t>978-3551584458</t>
  </si>
  <si>
    <t>978-3743221116</t>
  </si>
  <si>
    <t>426-0694923641</t>
  </si>
  <si>
    <t>426-0694923658</t>
  </si>
  <si>
    <t>426-0694923597</t>
  </si>
  <si>
    <t>426-0694923894</t>
  </si>
  <si>
    <t>978-3751202978</t>
  </si>
  <si>
    <t>426-0694924006</t>
  </si>
  <si>
    <t>426-0478343948</t>
  </si>
  <si>
    <t>403-3477901170</t>
  </si>
  <si>
    <t>403-3477909411</t>
  </si>
  <si>
    <t>403-3477909480</t>
  </si>
  <si>
    <t>400-7742185435</t>
  </si>
  <si>
    <t>978-3695005406</t>
  </si>
  <si>
    <t>426-0694923535</t>
  </si>
  <si>
    <t>426-0478343801</t>
  </si>
  <si>
    <t>Paket "01: Lesestufe 1"</t>
  </si>
  <si>
    <t>Paket "02: Lesestufe 2"</t>
  </si>
  <si>
    <t>Paket "03: Lesestufe 3"</t>
  </si>
  <si>
    <t>Paket "04: Atemholen"</t>
  </si>
  <si>
    <t>Paket "05: Ermitteln"</t>
  </si>
  <si>
    <t>Paket "06: Torjubeln"</t>
  </si>
  <si>
    <t>Paket "07: Hmpf! Zoom! Bang!"</t>
  </si>
  <si>
    <t>Paket "08: Verzaubern"</t>
  </si>
  <si>
    <t>Paket "09: Staunen"</t>
  </si>
  <si>
    <t>Paket "10: Feiern"</t>
  </si>
  <si>
    <t>Paket "11: Mitmachen"</t>
  </si>
  <si>
    <t>Paket "12: Begegnen"</t>
  </si>
  <si>
    <t>Woodwalkers. Fremde Wildnis (Einfache Sprache)</t>
  </si>
  <si>
    <t>978-3401513065</t>
  </si>
  <si>
    <t>Eddie und Ella. Bedürfnisse wahrnehmen, erkennen und benennen (Kamishibai)</t>
  </si>
  <si>
    <t>King Karnickel.Die Suche nach dem Druftenschaf</t>
  </si>
  <si>
    <t>978-3743224568</t>
  </si>
  <si>
    <t>Die Fußballbande: Die doppelte Pokaljagd</t>
  </si>
  <si>
    <t>978-3-401-60842-6</t>
  </si>
  <si>
    <t>978-3-401-60844-0</t>
  </si>
  <si>
    <t>978-3-401-60845-7</t>
  </si>
  <si>
    <t>Keeper of the Lost Cities – Die Graphic Novel – Teil 1</t>
  </si>
  <si>
    <t>Shannon Messenger</t>
  </si>
  <si>
    <t>978-3-8458-4502-9</t>
  </si>
  <si>
    <t>Keeper of the Lost Cities – Die Graphic Novel – Teil 2</t>
  </si>
  <si>
    <t>978-3-8458-5760-2</t>
  </si>
  <si>
    <t>Warrior Cats. Die Prophezeiungen beginnen 1</t>
  </si>
  <si>
    <t>Erin Hunter</t>
  </si>
  <si>
    <t>Beltz &amp; Gelberg</t>
  </si>
  <si>
    <t>978-3-407-75276-5</t>
  </si>
  <si>
    <t>Warrior Cats. Die Prophezeiungen beginnen 2</t>
  </si>
  <si>
    <t>978-3-407-79038-5</t>
  </si>
  <si>
    <t>Disney Villains – Dark Ascension 2: Lost Ones</t>
  </si>
  <si>
    <t>Lauren de  Stefano</t>
  </si>
  <si>
    <t>978-3-551-28105-0</t>
  </si>
  <si>
    <t>Robin Benway</t>
  </si>
  <si>
    <t>978-3-551-28104-3</t>
  </si>
  <si>
    <t>Wind in meinem Kopftuch</t>
  </si>
  <si>
    <t>Roya Soraya</t>
  </si>
  <si>
    <t>978-3-551-01590-7</t>
  </si>
  <si>
    <t>Nausicaä aus dem Tal der Winde 1</t>
  </si>
  <si>
    <t>Hayao Miyazaki</t>
  </si>
  <si>
    <t>978-3-551-80505-8</t>
  </si>
  <si>
    <t>Nausicaä aus dem Tal der Winde 2</t>
  </si>
  <si>
    <t>978-3-551-80506-5</t>
  </si>
  <si>
    <t>Nausicaä aus dem Tal der Winde 3</t>
  </si>
  <si>
    <t>978-3-551-80507-2</t>
  </si>
  <si>
    <t>Nausicaä aus dem Tal der Winde 4</t>
  </si>
  <si>
    <t>978-3-551-80508-9</t>
  </si>
  <si>
    <t>Once Upon a Dream. Der Manga</t>
  </si>
  <si>
    <t>Ivana Murianni</t>
  </si>
  <si>
    <t>978-3-551-80931-5</t>
  </si>
  <si>
    <t>Fukuneko 1</t>
  </si>
  <si>
    <t>Mari Matsuzawa</t>
  </si>
  <si>
    <t>978-3-551-80734-2</t>
  </si>
  <si>
    <t>Fukuneko 2</t>
  </si>
  <si>
    <t>978-3-551-80735-9</t>
  </si>
  <si>
    <t>My Hero Academia 1</t>
  </si>
  <si>
    <t>Kohei Horikoshi</t>
  </si>
  <si>
    <t>978-3-551-79462-8</t>
  </si>
  <si>
    <t>My Hero Academia 2</t>
  </si>
  <si>
    <t>978-3-551-79463-5</t>
  </si>
  <si>
    <t>My Hero Academia 3</t>
  </si>
  <si>
    <t>978-3-551-79464-2</t>
  </si>
  <si>
    <t>My Hero Academia 4</t>
  </si>
  <si>
    <t>978-3-551-79465-9</t>
  </si>
  <si>
    <t>My Hero Academia 5</t>
  </si>
  <si>
    <t>978-3-551-79466-6</t>
  </si>
  <si>
    <t>As Old as Time. Der Manga</t>
  </si>
  <si>
    <t>Beatrice Bassoli, Francesca Siviero, illustriert von Chiara Bracale, Rossella Gentile</t>
  </si>
  <si>
    <t>Carlsen Manga!</t>
  </si>
  <si>
    <t>978-3-551-80717-5</t>
  </si>
  <si>
    <t>Ginka und Glüna 1</t>
  </si>
  <si>
    <t>Shinpei Watanabe</t>
  </si>
  <si>
    <t>978-3-551-80105-0</t>
  </si>
  <si>
    <t>Ginka und Glüna 2</t>
  </si>
  <si>
    <t>978-3-551-80106-7</t>
  </si>
  <si>
    <t>Ginka und Glüna 3</t>
  </si>
  <si>
    <t>978-3-551-80107-4</t>
  </si>
  <si>
    <t>Ginka und Glüna 4</t>
  </si>
  <si>
    <t>978-3-551-80108-1</t>
  </si>
  <si>
    <t>Hachi &amp; Maruru: Streuner halten zusammen! 1</t>
  </si>
  <si>
    <t>Yuri Sonoda</t>
  </si>
  <si>
    <t>978-3-551-80630-7</t>
  </si>
  <si>
    <t>Hachi &amp; Maruru: Streuner halten zusammen! 2</t>
  </si>
  <si>
    <t>978-3-551-80631-4</t>
  </si>
  <si>
    <t>Hachi &amp; Maruru: Streuner halten zusammen! 3</t>
  </si>
  <si>
    <t>978-3-551-80632-1</t>
  </si>
  <si>
    <t>Hachi &amp; Maruru: Streuner halten zusammen! 4</t>
  </si>
  <si>
    <t>978-3-551-80633-8</t>
  </si>
  <si>
    <t>Hachi &amp; Maruru: Streuner halten zusammen! 5</t>
  </si>
  <si>
    <t>978-3-551-80634-5</t>
  </si>
  <si>
    <t>The Colors Within 1</t>
  </si>
  <si>
    <t>Sanami Suzuki</t>
  </si>
  <si>
    <t>978-3-551-80767-0</t>
  </si>
  <si>
    <t>The Colors Within 2</t>
  </si>
  <si>
    <t>978-3-551-80768-7</t>
  </si>
  <si>
    <t>The Colors Within 3</t>
  </si>
  <si>
    <t>978-3-551-80769-4</t>
  </si>
  <si>
    <t>The Colors Within 4</t>
  </si>
  <si>
    <t>978-3-551-80770-0</t>
  </si>
  <si>
    <t>Touring after the Apocalypse 6</t>
  </si>
  <si>
    <t>Sakae Saito</t>
  </si>
  <si>
    <t>978-3-551-80053-4</t>
  </si>
  <si>
    <t>Touring after the Apocalypse 7</t>
  </si>
  <si>
    <t>978-3-551-80054-1</t>
  </si>
  <si>
    <t>Cat People. Eine Lovestory</t>
  </si>
  <si>
    <t>Lea Melcher</t>
  </si>
  <si>
    <t>978-3-649-64866-6</t>
  </si>
  <si>
    <t>Atelier of Witch Hat 13</t>
  </si>
  <si>
    <t>Kamome Shirahama</t>
  </si>
  <si>
    <t>Egmont Manga</t>
  </si>
  <si>
    <t xml:space="preserve">	978-3-7555-0590-7</t>
  </si>
  <si>
    <t>All  better now</t>
  </si>
  <si>
    <t>Neal Shusterman</t>
  </si>
  <si>
    <t>978-3-7373-7453-8</t>
  </si>
  <si>
    <t>Love me tomorrow</t>
  </si>
  <si>
    <t>Emiko Jean</t>
  </si>
  <si>
    <t>978-3-7373-7587-0</t>
  </si>
  <si>
    <t>Wie Treibholz auf Asphalt – Junge Menschen erzählen von ihrem Leben auf der Straße</t>
  </si>
  <si>
    <t>Kobai Halstenberg</t>
  </si>
  <si>
    <t>978-3-7335-0930-9</t>
  </si>
  <si>
    <t>Erebos 3</t>
  </si>
  <si>
    <t xml:space="preserve">Ursula Poznanski </t>
  </si>
  <si>
    <t>978-3-7432-1660-0</t>
  </si>
  <si>
    <t>Romeo und Julia</t>
  </si>
  <si>
    <t>Steve Barlow</t>
  </si>
  <si>
    <t>978-3-7432-1963-2</t>
  </si>
  <si>
    <t>Cryptos. Die Graphic Novel</t>
  </si>
  <si>
    <t>Ursula Poznanski / Christopher Tauber</t>
  </si>
  <si>
    <t>978-3-7432-2127-7</t>
  </si>
  <si>
    <t>Don't kiss the Dragon 1</t>
  </si>
  <si>
    <t>Irono</t>
  </si>
  <si>
    <t>Loewe Manga</t>
  </si>
  <si>
    <t>978-3-7432-1997-7</t>
  </si>
  <si>
    <t>Don't kiss the Dragon 2</t>
  </si>
  <si>
    <t>978-3-7432-2016-4</t>
  </si>
  <si>
    <t>Don't kiss the Dragon 3</t>
  </si>
  <si>
    <t>978-3-7432-2017-1</t>
  </si>
  <si>
    <t>Don't kiss the Dragon 4</t>
  </si>
  <si>
    <t>978-3-7432-2249-6</t>
  </si>
  <si>
    <t>Don't kiss the Dragon 5</t>
  </si>
  <si>
    <t>978-3-7432-2250-2</t>
  </si>
  <si>
    <t>Save Us: Special Edition</t>
  </si>
  <si>
    <t>Mona Kasten</t>
  </si>
  <si>
    <t>Lyx</t>
  </si>
  <si>
    <t>978-3-7363-2500-5</t>
  </si>
  <si>
    <t>Save You: Special Edition</t>
  </si>
  <si>
    <t>978-3-7363-2400-8</t>
  </si>
  <si>
    <t>Absolute Gewinner</t>
  </si>
  <si>
    <t>Christoph Scheuring</t>
  </si>
  <si>
    <t>magellan</t>
  </si>
  <si>
    <t>978-3-7348-8242-5</t>
  </si>
  <si>
    <t>Happy Head</t>
  </si>
  <si>
    <t>Josh Silver</t>
  </si>
  <si>
    <t>978-3-7348-5095-0</t>
  </si>
  <si>
    <t>Popcorn süß-Salzig</t>
  </si>
  <si>
    <t>978-3-95854-262-4</t>
  </si>
  <si>
    <t>Lorena Schäfer</t>
  </si>
  <si>
    <t>one</t>
  </si>
  <si>
    <t>978-3-8466-0276-8</t>
  </si>
  <si>
    <t>978-3-8466-0279-9</t>
  </si>
  <si>
    <t>978-3-4734-8079-5</t>
  </si>
  <si>
    <t>Ascendance of a Bookworm 1</t>
  </si>
  <si>
    <t>Miya Kazuki / Suzuka</t>
  </si>
  <si>
    <t>Splitter Manga</t>
  </si>
  <si>
    <t>978-3-68950-393-2</t>
  </si>
  <si>
    <t>Ascendance of a Bookworm 2</t>
  </si>
  <si>
    <t>978-3-68950-394-9</t>
  </si>
  <si>
    <t>Ascendance of a Bookworm 3</t>
  </si>
  <si>
    <t>978-3-68950-395-6</t>
  </si>
  <si>
    <t>Die Legende des Hakutaku</t>
  </si>
  <si>
    <t>Alba Cardona</t>
  </si>
  <si>
    <t>978-3-68950-342-0</t>
  </si>
  <si>
    <t>Lumine 1</t>
  </si>
  <si>
    <t>Emma Krogell</t>
  </si>
  <si>
    <t>978-3-68950-306-2</t>
  </si>
  <si>
    <t>Lumine 2</t>
  </si>
  <si>
    <t>978-3-68950-307-9</t>
  </si>
  <si>
    <t>A Tale of the Secret Saint 1</t>
  </si>
  <si>
    <t>Mahito Aobe</t>
  </si>
  <si>
    <t>Tokyopop</t>
  </si>
  <si>
    <t>978-3-7593-1550-2</t>
  </si>
  <si>
    <t>A Tale of the Secret Saint 2</t>
  </si>
  <si>
    <t>978-3-7593-1551-9</t>
  </si>
  <si>
    <t>A Tale of the Secret Saint 3</t>
  </si>
  <si>
    <t>978-3-7593-1552-6</t>
  </si>
  <si>
    <t>Anne mit den roten Haaren 1</t>
  </si>
  <si>
    <t>Lucy Maude Montgomery, Yumiko Igarashi</t>
  </si>
  <si>
    <t>978-3-7593-0276-2</t>
  </si>
  <si>
    <t>Anne mit den roten Haaren 2</t>
  </si>
  <si>
    <t>978-3-7593-0277-9</t>
  </si>
  <si>
    <t>Anne mit den roten Haaren 3</t>
  </si>
  <si>
    <t>978-3-7593-0278-6</t>
  </si>
  <si>
    <t>Anne mit den roten Haaren 4</t>
  </si>
  <si>
    <t>978-3-7593-0279-3</t>
  </si>
  <si>
    <t>Anne mit den roten Haaren 5</t>
  </si>
  <si>
    <t>978-3-7593-0280-9</t>
  </si>
  <si>
    <t>Super Mario - Seine lustigsten Abenteuer</t>
  </si>
  <si>
    <t>Yukio Sawada</t>
  </si>
  <si>
    <t>978-3-7593-1474-1</t>
  </si>
  <si>
    <t>Aylin 01: Das Geheimnis der Elfen</t>
  </si>
  <si>
    <t xml:space="preserve">Ricardo Serrazina / Madle </t>
  </si>
  <si>
    <t>toonfish</t>
  </si>
  <si>
    <t>978-3-98721-746-3</t>
  </si>
  <si>
    <t>Disney Villains - Dark Ascension 1: Dirty Minds</t>
  </si>
  <si>
    <t>Touring after the Apocalypse 5</t>
  </si>
  <si>
    <t>978-3-551-80052-7</t>
  </si>
  <si>
    <t>978-3-7432-0531-4</t>
  </si>
  <si>
    <t>Erebos</t>
  </si>
  <si>
    <t>Erebos 2</t>
  </si>
  <si>
    <t>978-3-7432-0049-4</t>
  </si>
  <si>
    <t>Dead Happy</t>
  </si>
  <si>
    <t>978-3-7348-5096-7</t>
  </si>
  <si>
    <t>London Hearts 1: One Song Apart</t>
  </si>
  <si>
    <t>London Hearts 2: Two Steps Away</t>
  </si>
  <si>
    <t>Guinness World Records Gamers Edition</t>
  </si>
  <si>
    <t>Grün &amp; gold - Liebe in allen Farben 4</t>
  </si>
  <si>
    <t>Lisa Brenner</t>
  </si>
  <si>
    <t>978-3-423-76599-2</t>
  </si>
  <si>
    <t>Khyona 1: Im Bann des Silberfalken</t>
  </si>
  <si>
    <t>Khyona 2: Die Macht des Eisdrachen</t>
  </si>
  <si>
    <t>Khyona 3: Gefährten von Feuer und Eis</t>
  </si>
  <si>
    <t>Die Schule der Wunderdinge - 1: Hokus Pokus Kerzenständer</t>
  </si>
  <si>
    <t>Kira Gembri, Marta Kissi</t>
  </si>
  <si>
    <t>arena</t>
  </si>
  <si>
    <t>978-3401605746</t>
  </si>
  <si>
    <t>Gefahr in der Gepardenschlucht</t>
  </si>
  <si>
    <t>Dirk Reinhardt</t>
  </si>
  <si>
    <t>978-3401722115</t>
  </si>
  <si>
    <t>Ich glaub, es glitzert! Jedes Chaos fängt mal klein an</t>
  </si>
  <si>
    <t>Emma Flint</t>
  </si>
  <si>
    <t>978-3401605838</t>
  </si>
  <si>
    <t>Mein Lotta-Leben - 14: Da lachen ja die Hunde</t>
  </si>
  <si>
    <t>Alice Pantermüller</t>
  </si>
  <si>
    <t>978-3401603339</t>
  </si>
  <si>
    <t>Mein Lotta-Leben - 15: Wer den Wal hat</t>
  </si>
  <si>
    <t>978-3401603346</t>
  </si>
  <si>
    <t>Wenn zwei sich streiten: Tiger und Löwe</t>
  </si>
  <si>
    <t>978-3845840499</t>
  </si>
  <si>
    <t>Herr Bert und Alfonso jagen einen Dieb</t>
  </si>
  <si>
    <t>Laura d'Arcangelo</t>
  </si>
  <si>
    <t>Atlantis Verlag</t>
  </si>
  <si>
    <t>978-3715207933</t>
  </si>
  <si>
    <t>Pippilothek - Eine Bibliothek wirkt Wunder</t>
  </si>
  <si>
    <t>Lorenz Pauli, Kathrin Schärer</t>
  </si>
  <si>
    <t>978-3715206202</t>
  </si>
  <si>
    <t>Böse Jungs - 1</t>
  </si>
  <si>
    <t>Aaron Blabey</t>
  </si>
  <si>
    <t>978-3833904233</t>
  </si>
  <si>
    <t>Die geheime Drachenschule - 1</t>
  </si>
  <si>
    <t>Emily Skye</t>
  </si>
  <si>
    <t>978-3833905674</t>
  </si>
  <si>
    <t>Die geheime Drachenschule - 2: Der Drache mit den silbernen Hörnern</t>
  </si>
  <si>
    <t>978-3833905810</t>
  </si>
  <si>
    <t>Die geheime Drachenschule - 3: Die Rückkehr des siebten Clans</t>
  </si>
  <si>
    <t>978-3833905995</t>
  </si>
  <si>
    <t>Die geheime Drachenschule - 4: Das Erwachen der Blattfinger</t>
  </si>
  <si>
    <t>978-3833906343</t>
  </si>
  <si>
    <t>Juli - 1: Und dann kam Juli</t>
  </si>
  <si>
    <t>Petra Eimer</t>
  </si>
  <si>
    <t>978-3833906589</t>
  </si>
  <si>
    <t>Ruperts Tagebuch - 1: Zu nett für diese Welt!</t>
  </si>
  <si>
    <t>Jeff Kinney</t>
  </si>
  <si>
    <t>978-3833906015</t>
  </si>
  <si>
    <t>Das ist auch meine Welt - Wie können wir sie besser machen?</t>
  </si>
  <si>
    <t>Gerda Raidt</t>
  </si>
  <si>
    <t>978-3407758576</t>
  </si>
  <si>
    <t>Die Nacht in der Schule</t>
  </si>
  <si>
    <t>Anja Janotta</t>
  </si>
  <si>
    <t>978-3407823878</t>
  </si>
  <si>
    <t>Es flüstert und rauscht</t>
  </si>
  <si>
    <t>Josef Guggenmoos</t>
  </si>
  <si>
    <t>978-3407756442</t>
  </si>
  <si>
    <t>Henriette rockt die Halle - Schulhündin im Einsatz</t>
  </si>
  <si>
    <t>Britta Nonnat, Stefanie Jeschke</t>
  </si>
  <si>
    <t>978-3407758187</t>
  </si>
  <si>
    <t>Klassenfahrt außer Kontrolle (Super lesbar)</t>
  </si>
  <si>
    <t>978-3-407-82407-3</t>
  </si>
  <si>
    <t>Vincent flattert ins Abenteuer (Loewe Wow)</t>
  </si>
  <si>
    <t>Sonja Kaiblinger</t>
  </si>
  <si>
    <t>978-3-7432-0020-3</t>
  </si>
  <si>
    <t>Cheerleader</t>
  </si>
  <si>
    <t>978-3407813626</t>
  </si>
  <si>
    <t>Noah Unendlich</t>
  </si>
  <si>
    <t>Guy Bass</t>
  </si>
  <si>
    <t>978-3407749871</t>
  </si>
  <si>
    <t>Ohne Wasser geht nichts!</t>
  </si>
  <si>
    <t>Christina Steinlein</t>
  </si>
  <si>
    <t>978-3407755650</t>
  </si>
  <si>
    <t>Peace Maker - Was tust du, wenn nur Kämpfen einen Krieg verhindert?</t>
  </si>
  <si>
    <t>Malorie Blackman</t>
  </si>
  <si>
    <t>978-3407749888</t>
  </si>
  <si>
    <t>Sofabanditen oder die verrückte Befreiung der Hühner</t>
  </si>
  <si>
    <t>Judith Kleinschmidt</t>
  </si>
  <si>
    <t>978-3407758477</t>
  </si>
  <si>
    <t>Petronella Apfelmus - 1: Verhext und festgeklebt</t>
  </si>
  <si>
    <t>Sabine Städing</t>
  </si>
  <si>
    <t>Boje</t>
  </si>
  <si>
    <t>978-3414823991</t>
  </si>
  <si>
    <t>Petronella Apfelmus - 2: Zauberschlaf und Knallfroschchaos</t>
  </si>
  <si>
    <t>978-3414824158</t>
  </si>
  <si>
    <t>Petronella Apfelmus - 3: Schneeballschlacht und Wichtelstreiche</t>
  </si>
  <si>
    <t>978-3414824271</t>
  </si>
  <si>
    <t>Bitte nicht öffnen - 1: Bissig!</t>
  </si>
  <si>
    <t>978-3551652119</t>
  </si>
  <si>
    <t>Bitte nicht öffnen - 2: Schleimig!</t>
  </si>
  <si>
    <t>978-3551652126</t>
  </si>
  <si>
    <t>Bitte nicht öffnen - 3: Durstig!</t>
  </si>
  <si>
    <t>978-3551652133</t>
  </si>
  <si>
    <t>Bitte nicht öffnen - 4: Feurig!</t>
  </si>
  <si>
    <t>978-3551652140</t>
  </si>
  <si>
    <t>Bitte nicht öffnen - 5: Magic!</t>
  </si>
  <si>
    <t>978-3551652157</t>
  </si>
  <si>
    <t>Die Schule der Magischen Tiere - 01</t>
  </si>
  <si>
    <t>978-3551652713</t>
  </si>
  <si>
    <t>Die Schule der Magischen Tiere - 02: Voller Löcher!</t>
  </si>
  <si>
    <t>978-3551652720</t>
  </si>
  <si>
    <t>Die Schule der Magischen Tiere - 03: Licht aus!</t>
  </si>
  <si>
    <t>978-3551652737</t>
  </si>
  <si>
    <t>Die Schule der magischen Tiere - 04: Abgefahren!</t>
  </si>
  <si>
    <t>978-3551652744</t>
  </si>
  <si>
    <t>Die Schule der magischen Tiere - 05: Top oder Flop!</t>
  </si>
  <si>
    <t>978-3551652751</t>
  </si>
  <si>
    <t>Die Schule der magischen Tiere - 06: Nass und nasser!</t>
  </si>
  <si>
    <t>978-3551652768</t>
  </si>
  <si>
    <t>Die Schule der magischen Tiere - 07: Wo ist Mr. M?</t>
  </si>
  <si>
    <t>978-3551652775</t>
  </si>
  <si>
    <t>Die Schule der magischen Tiere - 08: Voll verknallt!</t>
  </si>
  <si>
    <t>978-3551652782</t>
  </si>
  <si>
    <t>Die Schule der magischen Tiere - 09: Versteinert!</t>
  </si>
  <si>
    <t>978-3551652799</t>
  </si>
  <si>
    <t>Die Schule der Magischen Tiere - 10: Hin und Weg!</t>
  </si>
  <si>
    <t>978-3551652805</t>
  </si>
  <si>
    <t>Die Schule der magischen Tiere - 11: Wilder, wilder Wald!</t>
  </si>
  <si>
    <t>978-3551653611</t>
  </si>
  <si>
    <t>Die Schule der magischen Tiere - Eingeschneit!</t>
  </si>
  <si>
    <t>978-3551650467</t>
  </si>
  <si>
    <t>Alles klar! Der kleine Drache Kokosnuss erforscht die Steinzeit</t>
  </si>
  <si>
    <t>Ingo Siegner</t>
  </si>
  <si>
    <t>978-3570177907</t>
  </si>
  <si>
    <t>Dusty - Gut gebellt, kleiner Hund! (Erst ich ein Stück, dann du)</t>
  </si>
  <si>
    <t>Jan Andersen</t>
  </si>
  <si>
    <t>978-3570178799</t>
  </si>
  <si>
    <t>FRRK! - 1: Mein Alien und ich</t>
  </si>
  <si>
    <t>Nicole Röndigs</t>
  </si>
  <si>
    <t>978-3570177433</t>
  </si>
  <si>
    <t>FRRK! - 2: Mission Supermatsch</t>
  </si>
  <si>
    <t>978-3570177457</t>
  </si>
  <si>
    <t xml:space="preserve">Fünf Freunde Junior - 1: Der unsichtbare Dieb </t>
  </si>
  <si>
    <t>Enid Blyton</t>
  </si>
  <si>
    <t>978-3570178805</t>
  </si>
  <si>
    <t>Luis und Lena - 1: Die Zahnlücke des Grauens</t>
  </si>
  <si>
    <t>Thomas Winkler</t>
  </si>
  <si>
    <t>978-3570177495</t>
  </si>
  <si>
    <t>Die Superpfoten: Ein Hund mit Pups-Power</t>
  </si>
  <si>
    <t>Mark Tatulli</t>
  </si>
  <si>
    <t>978-3751205306</t>
  </si>
  <si>
    <t>Die 50 besten Spiele zu den Kinderrechten</t>
  </si>
  <si>
    <t>Rosemarie Portmann</t>
  </si>
  <si>
    <t>978-3769817980</t>
  </si>
  <si>
    <t>Sieben kleine Erfindungen, die die Welt verändert haben</t>
  </si>
  <si>
    <t>Roma Agrawal / Jisu Choi</t>
  </si>
  <si>
    <t>978-3962444211</t>
  </si>
  <si>
    <t>Marvel Studios Lexikon der Superhelden</t>
  </si>
  <si>
    <t>Adam Bray</t>
  </si>
  <si>
    <t>978-3831049493</t>
  </si>
  <si>
    <t>So viel Müll</t>
  </si>
  <si>
    <t>Jess French</t>
  </si>
  <si>
    <t>978-3831038220</t>
  </si>
  <si>
    <t>Superleser! - Annas Safari-Tagebuch</t>
  </si>
  <si>
    <t>Eva Sixt</t>
  </si>
  <si>
    <t>978-3831044856</t>
  </si>
  <si>
    <t>Geisterschule Blauzahn - 1: Lehrer mit Biss</t>
  </si>
  <si>
    <t>Barbara Rose</t>
  </si>
  <si>
    <t>978-3423763233</t>
  </si>
  <si>
    <t>Gizmo - Auch Drachen brauchen Freunde</t>
  </si>
  <si>
    <t>Markus Grolik</t>
  </si>
  <si>
    <t>978-3423763264</t>
  </si>
  <si>
    <t>Penny Pepper - Diebesjagd in London</t>
  </si>
  <si>
    <t>Ulrike Rylance</t>
  </si>
  <si>
    <t>978-3423762359</t>
  </si>
  <si>
    <t>Penny Pepper - Tatort Schule</t>
  </si>
  <si>
    <t>978-3423718332</t>
  </si>
  <si>
    <t>Ruby Black - 1: Unheimlich peinlich – Das Tagebuch der Ruby Black</t>
  </si>
  <si>
    <t>Cally Stronk</t>
  </si>
  <si>
    <t>978-3423762748</t>
  </si>
  <si>
    <t>Socke und Sophie - Pferdesprache leicht gemacht</t>
  </si>
  <si>
    <t>Juli Zeh</t>
  </si>
  <si>
    <t>978-3423763257</t>
  </si>
  <si>
    <t xml:space="preserve">Unsere Frau Fee - 1: Feenstaub im Klassenzimmer </t>
  </si>
  <si>
    <t>Meike Haas</t>
  </si>
  <si>
    <t>978-3423763226</t>
  </si>
  <si>
    <t>Mäusekino</t>
  </si>
  <si>
    <t>Uwe-Michael Gutzschhahn</t>
  </si>
  <si>
    <t>Elif Verlag</t>
  </si>
  <si>
    <t>978-3946989295</t>
  </si>
  <si>
    <t>Ach, das ist Familie?! Vielfalt, Zusammenleben und Aufklärung</t>
  </si>
  <si>
    <t>Britta Kiwit, Emily Claire Völker</t>
  </si>
  <si>
    <t>978-3745912852</t>
  </si>
  <si>
    <t>Duden Leseprofi - Eine Mumie geht zur Schule</t>
  </si>
  <si>
    <t>Christian Tielmann</t>
  </si>
  <si>
    <t>Fischer Duden</t>
  </si>
  <si>
    <t>978-3737334471</t>
  </si>
  <si>
    <t>Zuhause lernen - 3-Minuten-Leserätsel für Erstleser: Zauberhafte Fabelwelt (TB)</t>
  </si>
  <si>
    <t>Susanna Moll</t>
  </si>
  <si>
    <t>978-3737334372</t>
  </si>
  <si>
    <t>Dachs im Dickicht - 1: Hasenhunger</t>
  </si>
  <si>
    <t>Anna Starobinets</t>
  </si>
  <si>
    <t>Fischer KJB</t>
  </si>
  <si>
    <t>978-3737342155</t>
  </si>
  <si>
    <t>Lucy Longfinger - Einfach unfassbar! - 1: Gefährliche Geburtstagsgrüße</t>
  </si>
  <si>
    <t>Anja Habschick</t>
  </si>
  <si>
    <t>978-3737342407</t>
  </si>
  <si>
    <t>Survival - 6: Der Schrei des Affen</t>
  </si>
  <si>
    <t>Andreas Schlüter</t>
  </si>
  <si>
    <t>978-3737341769</t>
  </si>
  <si>
    <t>Survival - 7: Von Haien umzingelt</t>
  </si>
  <si>
    <t>978-3737342186</t>
  </si>
  <si>
    <t>Survival - 8: In den Krallen des Leguans</t>
  </si>
  <si>
    <t>978-3737342292</t>
  </si>
  <si>
    <t>Die großen Flüsse der Welt</t>
  </si>
  <si>
    <t>Volker Mehnert</t>
  </si>
  <si>
    <t>978-3836960410</t>
  </si>
  <si>
    <t>Mammut, Urmensch, Höhlenbär: Leben in der Steinzeit</t>
  </si>
  <si>
    <t>Virginie Aladjidi</t>
  </si>
  <si>
    <t>978-3836960977</t>
  </si>
  <si>
    <t>Was macht der Kater, wenn ich schlafe?</t>
  </si>
  <si>
    <t>Silke Lambeck</t>
  </si>
  <si>
    <t>978-3836960953</t>
  </si>
  <si>
    <t>Little Wizards</t>
  </si>
  <si>
    <t>Antoine Bauza, Arnü West, Albertine Ralenti</t>
  </si>
  <si>
    <t>Green Gorilla</t>
  </si>
  <si>
    <t>978-3949214042</t>
  </si>
  <si>
    <t>Das große Buch vom Essen</t>
  </si>
  <si>
    <t>Ola Woldańska-Płocińska</t>
  </si>
  <si>
    <t>978-3446276734</t>
  </si>
  <si>
    <t>Akademie Fortuna - 1: Wenn Wahrsagen so einfach wäre</t>
  </si>
  <si>
    <t>Sarah M. Kempen</t>
  </si>
  <si>
    <t>Harper Collins</t>
  </si>
  <si>
    <t>978-3505144035</t>
  </si>
  <si>
    <t>Mirella Manusch - 1: Hilfe, mein Kater kann sprechen!</t>
  </si>
  <si>
    <t>Anne Barns, Christin-Marie Below</t>
  </si>
  <si>
    <t>978-3505143960</t>
  </si>
  <si>
    <t xml:space="preserve">Ich bin anders als du – Ich bin wie du: Wendebildkarten </t>
  </si>
  <si>
    <t>Constanze von Kitzing</t>
  </si>
  <si>
    <t>426-0694922361</t>
  </si>
  <si>
    <t>Rette die Welt mit deiner Idee</t>
  </si>
  <si>
    <t>Rebecca Hui</t>
  </si>
  <si>
    <t>978-3458179900</t>
  </si>
  <si>
    <t>Vom Feld auf den Teller. Nachhaltige Landwirtschaft rund um die Welt</t>
  </si>
  <si>
    <t>Nancy Castaldo, Ginnie Hsu</t>
  </si>
  <si>
    <t>978-3957288028</t>
  </si>
  <si>
    <t>Was ist ein Fluss?</t>
  </si>
  <si>
    <t>Monika Vaicenavičienė</t>
  </si>
  <si>
    <t>978-3957286130</t>
  </si>
  <si>
    <t>Die drei ??? Kids - Drachen-Alarm</t>
  </si>
  <si>
    <t>Ulf Blanck, Boris Pfeiffer</t>
  </si>
  <si>
    <t>978-3440170311</t>
  </si>
  <si>
    <t>Die drei ??? Kids - Tatort Skater-Park</t>
  </si>
  <si>
    <t>978-3440176368</t>
  </si>
  <si>
    <t>Die drei ??? Kids - Team Bundesliga</t>
  </si>
  <si>
    <t>Boris Pfeiffer</t>
  </si>
  <si>
    <t>978-3440182635</t>
  </si>
  <si>
    <t>Mein Kosmos-Buch Natur</t>
  </si>
  <si>
    <t>978-3440174685</t>
  </si>
  <si>
    <t xml:space="preserve">Tagaktiv / Nachtaktiv. </t>
  </si>
  <si>
    <t>Michael Bright</t>
  </si>
  <si>
    <t>978-3743220942</t>
  </si>
  <si>
    <t>Beast Quest - 61: Elko, Tentakel des Untergangs</t>
  </si>
  <si>
    <t>Adam Blade</t>
  </si>
  <si>
    <t>978-3743208896</t>
  </si>
  <si>
    <t>Beast Quest - 62: Tarrok, Sandsturm der Verwüstung</t>
  </si>
  <si>
    <t>978-3743208902</t>
  </si>
  <si>
    <t>Das magische Baumhaus junior - 22: Flucht vor dem Erdbeben</t>
  </si>
  <si>
    <t>Mary Pope Osborne</t>
  </si>
  <si>
    <t>978-3743206281</t>
  </si>
  <si>
    <t>Der Bücherfresser (Bilderbuch)</t>
  </si>
  <si>
    <t>Cornelia Funke</t>
  </si>
  <si>
    <t>978-3743202177</t>
  </si>
  <si>
    <t>Die Amazonas-Detektive - 1: Verschwörung im Dschungel</t>
  </si>
  <si>
    <t>Antonia Michaelis</t>
  </si>
  <si>
    <t>978-3743208544</t>
  </si>
  <si>
    <t>Hier hat jeder einen Platz! Gemeinsam gegen Rassismus</t>
  </si>
  <si>
    <t>Alexandra Ndolo</t>
  </si>
  <si>
    <t>978-3743213456</t>
  </si>
  <si>
    <t>Jim hat keinen Bock</t>
  </si>
  <si>
    <t>Suzanne &amp; Max Lang</t>
  </si>
  <si>
    <t>978-3743209435</t>
  </si>
  <si>
    <t>Jim ist mies drauf</t>
  </si>
  <si>
    <t>Suzannne Lang</t>
  </si>
  <si>
    <t>978-3743206694</t>
  </si>
  <si>
    <t>Leselöwen - Das geheimnisvolle Skateboard</t>
  </si>
  <si>
    <t>Michael Petrowitz</t>
  </si>
  <si>
    <t>978-3743215054</t>
  </si>
  <si>
    <t>Mattis und Kiste - 1: Abenteuer im Ferienlager</t>
  </si>
  <si>
    <t>Patrick Wirbeleit</t>
  </si>
  <si>
    <t>978-3743206007</t>
  </si>
  <si>
    <t>Mirabella Hexenfee treibt ihr Unwesen</t>
  </si>
  <si>
    <t>Harriet Muncaster</t>
  </si>
  <si>
    <t>978-3743213678</t>
  </si>
  <si>
    <t>Winstons geheimste Fälle - 1: Der Fluch der Wächterkatze</t>
  </si>
  <si>
    <t>Frauke Scheunemann</t>
  </si>
  <si>
    <t>978-3743206120</t>
  </si>
  <si>
    <t>Suza Kolb</t>
  </si>
  <si>
    <t>Die Haferhorde - 02: Volle Mähne!</t>
  </si>
  <si>
    <t>978-3734840210</t>
  </si>
  <si>
    <t>Die Haferhorde - 03: Immer den Nüstern nach!</t>
  </si>
  <si>
    <t>978-3734840227</t>
  </si>
  <si>
    <t>Die Haferhorde - 04: Schmetterlinge im Ponybauch</t>
  </si>
  <si>
    <t>978-3734840234</t>
  </si>
  <si>
    <t>Als die Schweine ins Weltall flogen</t>
  </si>
  <si>
    <t>Susanne Strasser</t>
  </si>
  <si>
    <t>978-3958541481</t>
  </si>
  <si>
    <t>Mission Hollercamp - 1: Der unheimliche Fremde</t>
  </si>
  <si>
    <t>978-3958541672</t>
  </si>
  <si>
    <t>Mission Hollercamp - 2: Das verlassene Boot</t>
  </si>
  <si>
    <t>978-3958541689</t>
  </si>
  <si>
    <t>Mission Hollercamp - 3: Der rätselhafte Schatz</t>
  </si>
  <si>
    <t>978-3958541726</t>
  </si>
  <si>
    <t>Mission Hollercamp - 4: Die verschwundene Schlange</t>
  </si>
  <si>
    <t>978-3958541931</t>
  </si>
  <si>
    <t>Die Erben der Animox - 1: Die Beute des Fuchses</t>
  </si>
  <si>
    <t>Aimee Carter</t>
  </si>
  <si>
    <t>978-3789121036</t>
  </si>
  <si>
    <t>Die Olchis - Oh wie schön ist Schmuddelfing!</t>
  </si>
  <si>
    <t>Erhard Dietl</t>
  </si>
  <si>
    <t>978-3789114632</t>
  </si>
  <si>
    <t>Die Olchis - Willkommen in Schmuddelfing (zum Film)</t>
  </si>
  <si>
    <t>978-3789114618</t>
  </si>
  <si>
    <t>Die Olchis feiern Weihnachten (Lesestarter)</t>
  </si>
  <si>
    <t>978-3789113994</t>
  </si>
  <si>
    <t>Die Olchis finden einen Schatz und andere krötige Abenteuer</t>
  </si>
  <si>
    <t>978-3751203555</t>
  </si>
  <si>
    <t>Die Olchis retten das Dino-Baby</t>
  </si>
  <si>
    <t>978-3751200417</t>
  </si>
  <si>
    <t>Die Olchis und die Gully-Detektive von Loch Ness</t>
  </si>
  <si>
    <t>978-3789113390</t>
  </si>
  <si>
    <t>Kurt, Einhorn wider Willen - 1: Wer möchte schon ein Einhorn sein?</t>
  </si>
  <si>
    <t>Chantal Schreiber</t>
  </si>
  <si>
    <t>978-3751206815</t>
  </si>
  <si>
    <t>Kurt, Einhorn wider Willen - 2: EinHorn kommt selten allein</t>
  </si>
  <si>
    <t>978-3751206839</t>
  </si>
  <si>
    <t>Thabo und Emma - Einbrecher in Lion-Lodge</t>
  </si>
  <si>
    <t>Kirsten Boie</t>
  </si>
  <si>
    <t>978-3789110696</t>
  </si>
  <si>
    <t>Unterm Bett liegt ein Skelett</t>
  </si>
  <si>
    <t>Arne Rautenberg</t>
  </si>
  <si>
    <t>Peter Hammer Verlag</t>
  </si>
  <si>
    <t>978-3779505518</t>
  </si>
  <si>
    <t>Das Fußballspiel der 1000 Gefahren</t>
  </si>
  <si>
    <t>Fabian Lenk</t>
  </si>
  <si>
    <t>978-3473523610</t>
  </si>
  <si>
    <t>Die Ahoi-Bande</t>
  </si>
  <si>
    <t>978-3836963176</t>
  </si>
  <si>
    <t>Leserabe: Lustige Tiergeschichten zum Lesenlernen</t>
  </si>
  <si>
    <t>Manfred Mai / Frauke Nahrgang</t>
  </si>
  <si>
    <t>978-3473463589</t>
  </si>
  <si>
    <t>Kleine Hexe Nebel 1: Das Erwachen des Drachen</t>
  </si>
  <si>
    <t>Jérôme Pélissier/ Carine Hinder</t>
  </si>
  <si>
    <t>978-3551804280</t>
  </si>
  <si>
    <t>Kleine Hexe Nebel 2: Der Wald der verlorenen Seelen</t>
  </si>
  <si>
    <t>978-3551805782</t>
  </si>
  <si>
    <t>Kleine Hexe Nebel 3: Die Quelle der Geheimnisse</t>
  </si>
  <si>
    <t>978-3-551-80588-1</t>
  </si>
  <si>
    <t>Ein Liekesch für Jascha</t>
  </si>
  <si>
    <t>Mehrnousch Zaeri-Esfahani</t>
  </si>
  <si>
    <t>978-3836962469</t>
  </si>
  <si>
    <t>Was ist was. Schleim. Eklig? Nein, genial!</t>
  </si>
  <si>
    <t>Manfred Baur</t>
  </si>
  <si>
    <t>978-3788681906</t>
  </si>
  <si>
    <t>Elmar</t>
  </si>
  <si>
    <t>David McKee</t>
  </si>
  <si>
    <t>978-3522432023</t>
  </si>
  <si>
    <t>Das kleine böse Buch - 1</t>
  </si>
  <si>
    <t>Magnus Myst</t>
  </si>
  <si>
    <t>978-3764151249</t>
  </si>
  <si>
    <t>Das kleine Böse Buch - 2: Jetzt noch gefährlicher!</t>
  </si>
  <si>
    <t>978-3764151461</t>
  </si>
  <si>
    <t>Das kleine Böse Buch - 3: Deine Zeit ist gekommen!</t>
  </si>
  <si>
    <t>978-3764151720</t>
  </si>
  <si>
    <t>Das kleine Böse Buch - 4: Teuflisch gut!</t>
  </si>
  <si>
    <t>978-3764152031</t>
  </si>
  <si>
    <t>Detektivbüro LasseMaja - 30: Das Filmgeheimnis</t>
  </si>
  <si>
    <t>Martin Widmark</t>
  </si>
  <si>
    <t>978-3764152000</t>
  </si>
  <si>
    <t>Detektivbüro LasseMaja - 31: Weihnachten in Valleby</t>
  </si>
  <si>
    <t>978-3764151997</t>
  </si>
  <si>
    <t>Detektivbüro LasseMaja - 32: Das Sportlergeheimnis</t>
  </si>
  <si>
    <t>978-3764152062</t>
  </si>
  <si>
    <t>Detektivbüro LasseMaja - Das Detektivhandbuch</t>
  </si>
  <si>
    <t>978-3764151928</t>
  </si>
  <si>
    <t>Drache undercover - Voll verpeilt mit Zauberstab</t>
  </si>
  <si>
    <t>Elys Dohan</t>
  </si>
  <si>
    <t>978-3764152512</t>
  </si>
  <si>
    <t>Drache undercover - Voll verplant zum Ritterschlag</t>
  </si>
  <si>
    <t>978-3764152024</t>
  </si>
  <si>
    <t>Flüsterwald - 1: Das Abenteuer beginnt</t>
  </si>
  <si>
    <t>Andreas Suchanek</t>
  </si>
  <si>
    <t>978-3764151751</t>
  </si>
  <si>
    <t>Flüsterwald - 2: Der verschollene Professor</t>
  </si>
  <si>
    <t>978-3764151768</t>
  </si>
  <si>
    <t>Flüsterwald - 3: Durch das Portal der Zeit</t>
  </si>
  <si>
    <t>978-3764152123</t>
  </si>
  <si>
    <t>Flüsterwald - 4: Der Schattenmeister erwacht</t>
  </si>
  <si>
    <t>978-3764152222</t>
  </si>
  <si>
    <t>Mega dumm gelaufen</t>
  </si>
  <si>
    <t>978-3764151935</t>
  </si>
  <si>
    <t>Familie von Zitterstein und das Hotel "Zum langen Schatten"</t>
  </si>
  <si>
    <t>Annalisa Strada</t>
  </si>
  <si>
    <t>ueberreuter</t>
  </si>
  <si>
    <t>978-3764152857</t>
  </si>
  <si>
    <t>Welt der Extreme: Die Tiefsee</t>
  </si>
  <si>
    <t>Laura Cowan</t>
  </si>
  <si>
    <t>978-1035700684</t>
  </si>
  <si>
    <t>Grundbestand für neue Leseclubs</t>
  </si>
  <si>
    <t>media.lab-Paket</t>
  </si>
  <si>
    <t>Paket "Non-Books"</t>
  </si>
  <si>
    <t>Preis in Euro für Liefermenge (netto)</t>
  </si>
  <si>
    <t>Mengenpreis in Euro (je Exemplar, brutto)</t>
  </si>
  <si>
    <t>Preis in Euro für Liefermenge (brutto)</t>
  </si>
  <si>
    <t>Gesamtangebot in Euro</t>
  </si>
  <si>
    <t>Bieter</t>
  </si>
  <si>
    <t>angeboten?</t>
  </si>
  <si>
    <t>nur zu Ansichtszwecken; ausschlaggebend sind die Angaben im Angebotsschreiben</t>
  </si>
  <si>
    <t>▲</t>
  </si>
  <si>
    <t>Ladenpreis in Euro (je Exemplar, brutto)</t>
  </si>
  <si>
    <t>Angebotspreis in Euro (je Einzelstück, netto)</t>
  </si>
  <si>
    <t>Angebotspreis in Euro (je Einzelstück, brutto)</t>
  </si>
  <si>
    <t>Hersteller / Produktbezeichnung / Artikelnummer / Produktlink</t>
  </si>
  <si>
    <t>verfügbar</t>
  </si>
  <si>
    <t>Reservierung lt. Verlag nicht erforderlich</t>
  </si>
  <si>
    <t>reserviert</t>
  </si>
  <si>
    <t>Reservierung in Klärung</t>
  </si>
  <si>
    <t>angefragt</t>
  </si>
  <si>
    <t>978-3695005444*</t>
  </si>
  <si>
    <t>in Nachdruck</t>
  </si>
  <si>
    <t>erwartet Januar 2027</t>
  </si>
  <si>
    <t>978-3695005451*</t>
  </si>
  <si>
    <t>Mischung von Auflagen (tw. andere ISBN)</t>
  </si>
  <si>
    <t>403-3477909640</t>
  </si>
  <si>
    <t>Nachdruck ab Ende Oktober</t>
  </si>
  <si>
    <t>Anlage zur Vergabe-Nr. 339</t>
  </si>
  <si>
    <t>Teillos 1 - Bücher</t>
  </si>
  <si>
    <t>Teillos 2 - Bücher</t>
  </si>
  <si>
    <t>Teillos 3 - Bücher</t>
  </si>
  <si>
    <t>Teillos 4 - Bücher</t>
  </si>
  <si>
    <t>Teillos 5 - Bücher</t>
  </si>
  <si>
    <t>Teillos 6 - Non-Books</t>
  </si>
  <si>
    <t>Teillos 7 - MINT</t>
  </si>
  <si>
    <t>Anlage zur Vergabe-Nr. 339 - Teillos 8</t>
  </si>
  <si>
    <t>Anlage zur Vergabe-Nr. 339 - Teillos 7</t>
  </si>
  <si>
    <t>Anlage zur Vergabe-Nr. 339 - Teillos 4</t>
  </si>
  <si>
    <t>Anlage zur Vergabe-Nr. 339 - Teillos 3</t>
  </si>
  <si>
    <t>Anlage zur Vergabe-Nr. 339 - Teillos 5</t>
  </si>
  <si>
    <t>Anlage zur Vergabe-Nr. 339 - Teillos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</si>
</sst>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\ &quot;netto&quot;"/>
    <numFmt numFmtId="166" formatCode="#,##0.00\ &quot;€&quot;\ &quot;brutto&quot;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5">
    <xf numFmtId="0" fontId="0" fillId="0" borderId="0" xfId="0"/>
    <xf numFmtId="0" fontId="0" fillId="5" borderId="5" xfId="0" applyFill="1" applyBorder="1" applyProtection="1">
      <protection locked="0"/>
    </xf>
    <xf numFmtId="0" fontId="0" fillId="6" borderId="5" xfId="0" applyFill="1" applyBorder="1" applyProtection="1">
      <protection locked="0"/>
    </xf>
    <xf numFmtId="44" fontId="5" fillId="0" borderId="0" xfId="1" applyFont="1" applyFill="1" applyBorder="1" applyAlignment="1" applyProtection="1">
      <alignment horizontal="center" vertical="center"/>
    </xf>
    <xf numFmtId="44" fontId="0" fillId="0" borderId="0" xfId="1" applyFont="1" applyBorder="1" applyAlignment="1" applyProtection="1">
      <alignment horizontal="center" vertical="center"/>
    </xf>
    <xf numFmtId="44" fontId="5" fillId="3" borderId="0" xfId="1" applyFont="1" applyFill="1" applyBorder="1" applyAlignment="1" applyProtection="1">
      <alignment horizontal="center" vertical="center"/>
    </xf>
    <xf numFmtId="44" fontId="0" fillId="3" borderId="0" xfId="1" applyFont="1" applyFill="1" applyBorder="1" applyAlignment="1" applyProtection="1">
      <alignment horizontal="center" vertical="center"/>
    </xf>
    <xf numFmtId="44" fontId="0" fillId="0" borderId="0" xfId="1" applyFont="1" applyBorder="1" applyProtection="1"/>
    <xf numFmtId="44" fontId="3" fillId="0" borderId="7" xfId="1" applyFont="1" applyFill="1" applyBorder="1" applyAlignment="1" applyProtection="1">
      <alignment horizontal="center" vertical="center"/>
    </xf>
    <xf numFmtId="44" fontId="2" fillId="4" borderId="7" xfId="1" applyFont="1" applyFill="1" applyBorder="1" applyAlignment="1" applyProtection="1">
      <alignment horizontal="center" vertical="center"/>
    </xf>
    <xf numFmtId="44" fontId="6" fillId="7" borderId="7" xfId="1" applyFont="1" applyFill="1" applyBorder="1" applyAlignment="1" applyProtection="1">
      <alignment horizontal="center" vertical="center"/>
    </xf>
    <xf numFmtId="44" fontId="0" fillId="0" borderId="0" xfId="1" applyFont="1" applyFill="1" applyBorder="1" applyAlignment="1" applyProtection="1">
      <alignment horizontal="center" vertical="center"/>
    </xf>
    <xf numFmtId="44" fontId="9" fillId="3" borderId="0" xfId="1" applyFont="1" applyFill="1" applyBorder="1" applyAlignment="1" applyProtection="1">
      <alignment horizontal="center" vertical="center"/>
    </xf>
    <xf numFmtId="44" fontId="9" fillId="0" borderId="0" xfId="1" applyFont="1" applyBorder="1" applyAlignment="1" applyProtection="1">
      <alignment horizontal="center" vertical="center"/>
    </xf>
    <xf numFmtId="0" fontId="2" fillId="0" borderId="0" xfId="0" applyFont="1" applyProtection="1"/>
    <xf numFmtId="0" fontId="0" fillId="0" borderId="0" xfId="0" applyProtection="1"/>
    <xf numFmtId="14" fontId="2" fillId="0" borderId="0" xfId="0" applyNumberFormat="1" applyFont="1" applyProtection="1"/>
    <xf numFmtId="0" fontId="2" fillId="0" borderId="0" xfId="0" applyFont="1" applyAlignment="1" applyProtection="1">
      <alignment horizontal="left"/>
    </xf>
    <xf numFmtId="165" fontId="2" fillId="7" borderId="0" xfId="0" applyNumberFormat="1" applyFont="1" applyFill="1" applyAlignment="1" applyProtection="1">
      <alignment horizontal="right"/>
    </xf>
    <xf numFmtId="166" fontId="2" fillId="7" borderId="0" xfId="0" applyNumberFormat="1" applyFont="1" applyFill="1" applyAlignment="1" applyProtection="1">
      <alignment horizontal="right"/>
    </xf>
    <xf numFmtId="164" fontId="0" fillId="0" borderId="0" xfId="0" applyNumberFormat="1" applyProtection="1"/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/>
    </xf>
    <xf numFmtId="44" fontId="8" fillId="0" borderId="0" xfId="0" applyNumberFormat="1" applyFont="1" applyProtection="1"/>
    <xf numFmtId="0" fontId="8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left" vertical="top" wrapText="1"/>
    </xf>
    <xf numFmtId="44" fontId="8" fillId="6" borderId="0" xfId="0" applyNumberFormat="1" applyFont="1" applyFill="1" applyAlignment="1" applyProtection="1">
      <alignment horizontal="center"/>
      <protection locked="0"/>
    </xf>
    <xf numFmtId="0" fontId="0" fillId="6" borderId="0" xfId="0" applyFill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right"/>
    </xf>
    <xf numFmtId="164" fontId="2" fillId="0" borderId="0" xfId="0" applyNumberFormat="1" applyFont="1" applyProtection="1"/>
    <xf numFmtId="0" fontId="7" fillId="0" borderId="0" xfId="0" applyFont="1" applyProtection="1"/>
    <xf numFmtId="1" fontId="2" fillId="7" borderId="0" xfId="0" applyNumberFormat="1" applyFont="1" applyFill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vertical="center"/>
    </xf>
    <xf numFmtId="0" fontId="1" fillId="2" borderId="2" xfId="0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164" fontId="1" fillId="2" borderId="2" xfId="0" applyNumberFormat="1" applyFont="1" applyFill="1" applyBorder="1" applyAlignment="1" applyProtection="1">
      <alignment horizontal="left" vertical="center" wrapText="1"/>
    </xf>
    <xf numFmtId="164" fontId="1" fillId="2" borderId="2" xfId="0" applyNumberFormat="1" applyFont="1" applyFill="1" applyBorder="1" applyAlignment="1" applyProtection="1">
      <alignment horizontal="center" vertical="center" wrapText="1"/>
    </xf>
    <xf numFmtId="164" fontId="1" fillId="2" borderId="3" xfId="0" applyNumberFormat="1" applyFont="1" applyFill="1" applyBorder="1" applyAlignment="1" applyProtection="1">
      <alignment horizontal="left" vertical="center" wrapText="1"/>
    </xf>
    <xf numFmtId="0" fontId="0" fillId="3" borderId="0" xfId="0" applyFill="1" applyAlignment="1" applyProtection="1">
      <alignment horizontal="center" vertical="top"/>
    </xf>
    <xf numFmtId="0" fontId="0" fillId="3" borderId="0" xfId="0" applyFill="1" applyAlignment="1" applyProtection="1">
      <alignment vertical="center"/>
    </xf>
    <xf numFmtId="0" fontId="0" fillId="3" borderId="0" xfId="0" applyFill="1" applyAlignment="1" applyProtection="1">
      <alignment horizontal="left" vertical="center"/>
    </xf>
    <xf numFmtId="0" fontId="0" fillId="3" borderId="0" xfId="0" applyFill="1" applyAlignment="1" applyProtection="1">
      <alignment horizontal="center" vertical="center"/>
    </xf>
    <xf numFmtId="49" fontId="0" fillId="3" borderId="0" xfId="0" applyNumberFormat="1" applyFill="1" applyAlignment="1" applyProtection="1">
      <alignment horizontal="center" vertical="center"/>
    </xf>
    <xf numFmtId="10" fontId="5" fillId="3" borderId="0" xfId="0" applyNumberFormat="1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top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49" fontId="0" fillId="0" borderId="0" xfId="0" applyNumberFormat="1" applyAlignment="1" applyProtection="1">
      <alignment horizontal="center" vertical="center"/>
    </xf>
    <xf numFmtId="10" fontId="5" fillId="0" borderId="0" xfId="0" applyNumberFormat="1" applyFont="1" applyAlignment="1" applyProtection="1">
      <alignment horizontal="center" vertical="center"/>
    </xf>
    <xf numFmtId="0" fontId="0" fillId="0" borderId="4" xfId="0" applyBorder="1" applyProtection="1"/>
    <xf numFmtId="49" fontId="0" fillId="0" borderId="0" xfId="0" applyNumberFormat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49" fontId="2" fillId="0" borderId="7" xfId="0" applyNumberFormat="1" applyFont="1" applyBorder="1" applyAlignment="1" applyProtection="1">
      <alignment horizontal="right"/>
    </xf>
    <xf numFmtId="0" fontId="0" fillId="0" borderId="8" xfId="0" applyBorder="1" applyProtection="1"/>
    <xf numFmtId="44" fontId="0" fillId="8" borderId="0" xfId="1" applyFont="1" applyFill="1" applyBorder="1" applyAlignment="1" applyProtection="1">
      <alignment horizontal="center" vertical="center"/>
      <protection locked="0"/>
    </xf>
    <xf numFmtId="44" fontId="5" fillId="6" borderId="0" xfId="1" applyFont="1" applyFill="1" applyBorder="1" applyAlignment="1" applyProtection="1">
      <alignment horizontal="center" vertical="center"/>
      <protection locked="0"/>
    </xf>
    <xf numFmtId="44" fontId="5" fillId="5" borderId="0" xfId="1" applyFont="1" applyFill="1" applyBorder="1" applyAlignment="1" applyProtection="1">
      <alignment horizontal="center" vertical="center"/>
      <protection locked="0"/>
    </xf>
    <xf numFmtId="49" fontId="5" fillId="6" borderId="0" xfId="1" applyNumberFormat="1" applyFont="1" applyFill="1" applyBorder="1" applyAlignment="1" applyProtection="1">
      <alignment horizontal="center" vertical="center"/>
      <protection locked="0"/>
    </xf>
    <xf numFmtId="49" fontId="5" fillId="5" borderId="0" xfId="1" applyNumberFormat="1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Währung" xfId="1" builtinId="4"/>
  </cellStyles>
  <dxfs count="32"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Normal="100" zoomScaleSheetLayoutView="100" workbookViewId="0">
      <selection activeCell="B4" sqref="B4:E4"/>
    </sheetView>
  </sheetViews>
  <sheetFormatPr baseColWidth="10" defaultRowHeight="15" x14ac:dyDescent="0.25"/>
  <cols>
    <col min="1" max="1" width="34.5703125" style="15" customWidth="1"/>
    <col min="2" max="2" width="17" style="15" bestFit="1" customWidth="1"/>
    <col min="3" max="3" width="18.140625" style="15" bestFit="1" customWidth="1"/>
    <col min="4" max="4" width="12" style="15" customWidth="1"/>
    <col min="5" max="5" width="17.85546875" style="15" bestFit="1" customWidth="1"/>
    <col min="6" max="16384" width="11.42578125" style="15"/>
  </cols>
  <sheetData>
    <row r="1" spans="1:5" x14ac:dyDescent="0.25">
      <c r="A1" s="14" t="s">
        <v>1309</v>
      </c>
      <c r="E1" s="16">
        <v>46286</v>
      </c>
    </row>
    <row r="2" spans="1:5" x14ac:dyDescent="0.25">
      <c r="A2" s="17" t="s">
        <v>9</v>
      </c>
      <c r="B2" s="18">
        <f ca="1">SUMPRODUCT(B7:B13,$D$7:$D$13)</f>
        <v>0</v>
      </c>
      <c r="C2" s="19">
        <f ca="1">SUMPRODUCT(C7:C13,$D$7:$D$13)</f>
        <v>0</v>
      </c>
      <c r="D2" s="20"/>
    </row>
    <row r="4" spans="1:5" ht="61.5" customHeight="1" x14ac:dyDescent="0.25">
      <c r="A4" s="21" t="s">
        <v>1289</v>
      </c>
      <c r="B4" s="28"/>
      <c r="C4" s="28"/>
      <c r="D4" s="28"/>
      <c r="E4" s="28"/>
    </row>
    <row r="6" spans="1:5" x14ac:dyDescent="0.25">
      <c r="B6" s="22" t="s">
        <v>62</v>
      </c>
      <c r="C6" s="22" t="s">
        <v>61</v>
      </c>
      <c r="D6" s="22" t="s">
        <v>1290</v>
      </c>
      <c r="E6" s="14" t="s">
        <v>10</v>
      </c>
    </row>
    <row r="7" spans="1:5" x14ac:dyDescent="0.25">
      <c r="A7" s="14" t="s">
        <v>1310</v>
      </c>
      <c r="B7" s="23" cm="1">
        <f t="array" aca="1" ref="B7" ca="1">INDIRECT("'"&amp;A7&amp;"'!I2")</f>
        <v>56602.48</v>
      </c>
      <c r="C7" s="23" cm="1">
        <f t="array" aca="1" ref="C7" ca="1">INDIRECT("'"&amp;A7&amp;"'!J2")</f>
        <v>60564.66</v>
      </c>
      <c r="D7" s="27">
        <v>0</v>
      </c>
      <c r="E7" s="24">
        <v>32</v>
      </c>
    </row>
    <row r="8" spans="1:5" x14ac:dyDescent="0.25">
      <c r="A8" s="14" t="s">
        <v>1311</v>
      </c>
      <c r="B8" s="23" cm="1">
        <f t="array" aca="1" ref="B8" ca="1">INDIRECT("'"&amp;A8&amp;"'!I2")</f>
        <v>49749.740000000005</v>
      </c>
      <c r="C8" s="23" cm="1">
        <f t="array" aca="1" ref="C8" ca="1">INDIRECT("'"&amp;A8&amp;"'!J2")</f>
        <v>53232.22</v>
      </c>
      <c r="D8" s="27">
        <v>0</v>
      </c>
      <c r="E8" s="24">
        <v>186</v>
      </c>
    </row>
    <row r="9" spans="1:5" x14ac:dyDescent="0.25">
      <c r="A9" s="14" t="s">
        <v>1312</v>
      </c>
      <c r="B9" s="23" cm="1">
        <f t="array" aca="1" ref="B9" ca="1">INDIRECT("'"&amp;A9&amp;"'!I2")</f>
        <v>47572.02</v>
      </c>
      <c r="C9" s="23" cm="1">
        <f t="array" aca="1" ref="C9" ca="1">INDIRECT("'"&amp;A9&amp;"'!J2")</f>
        <v>50902.060000000005</v>
      </c>
      <c r="D9" s="27">
        <v>0</v>
      </c>
      <c r="E9" s="24">
        <v>222</v>
      </c>
    </row>
    <row r="10" spans="1:5" x14ac:dyDescent="0.25">
      <c r="A10" s="14" t="s">
        <v>1313</v>
      </c>
      <c r="B10" s="23" cm="1">
        <f t="array" aca="1" ref="B10" ca="1">INDIRECT("'"&amp;A10&amp;"'!I2")</f>
        <v>45090.239999999998</v>
      </c>
      <c r="C10" s="23" cm="1">
        <f t="array" aca="1" ref="C10" ca="1">INDIRECT("'"&amp;A10&amp;"'!J2")</f>
        <v>48246.55</v>
      </c>
      <c r="D10" s="27">
        <v>0</v>
      </c>
      <c r="E10" s="24">
        <v>153</v>
      </c>
    </row>
    <row r="11" spans="1:5" x14ac:dyDescent="0.25">
      <c r="A11" s="14" t="s">
        <v>1314</v>
      </c>
      <c r="B11" s="23" cm="1">
        <f t="array" aca="1" ref="B11" ca="1">INDIRECT("'"&amp;A11&amp;"'!I2")</f>
        <v>43841.82</v>
      </c>
      <c r="C11" s="23" cm="1">
        <f t="array" aca="1" ref="C11" ca="1">INDIRECT("'"&amp;A11&amp;"'!J2")</f>
        <v>46910.75</v>
      </c>
      <c r="D11" s="27">
        <v>0</v>
      </c>
      <c r="E11" s="24">
        <v>168</v>
      </c>
    </row>
    <row r="12" spans="1:5" x14ac:dyDescent="0.25">
      <c r="A12" s="14" t="s">
        <v>1315</v>
      </c>
      <c r="B12" s="23" cm="1">
        <f t="array" aca="1" ref="B12" ca="1">INDIRECT("'"&amp;A12&amp;"'!H2")</f>
        <v>0</v>
      </c>
      <c r="C12" s="23" cm="1">
        <f t="array" aca="1" ref="C12" ca="1">INDIRECT("'"&amp;A12&amp;"'!I2")</f>
        <v>0</v>
      </c>
      <c r="D12" s="27">
        <v>0</v>
      </c>
      <c r="E12" s="24">
        <v>245</v>
      </c>
    </row>
    <row r="13" spans="1:5" x14ac:dyDescent="0.25">
      <c r="A13" s="14" t="s">
        <v>1316</v>
      </c>
      <c r="B13" s="23" cm="1">
        <f t="array" aca="1" ref="B13" ca="1">INDIRECT("'"&amp;A13&amp;"'!F2")</f>
        <v>0</v>
      </c>
      <c r="C13" s="23" cm="1">
        <f t="array" aca="1" ref="C13" ca="1">INDIRECT("'"&amp;A13&amp;"'!G2")</f>
        <v>0</v>
      </c>
      <c r="D13" s="27">
        <v>0</v>
      </c>
      <c r="E13" s="24">
        <v>132</v>
      </c>
    </row>
    <row r="14" spans="1:5" x14ac:dyDescent="0.25">
      <c r="D14" s="25" t="s">
        <v>1292</v>
      </c>
    </row>
    <row r="15" spans="1:5" ht="48.75" customHeight="1" x14ac:dyDescent="0.25">
      <c r="D15" s="26" t="s">
        <v>1291</v>
      </c>
      <c r="E15" s="26"/>
    </row>
  </sheetData>
  <sheetProtection algorithmName="SHA-512" hashValue="zs3nhed7xk7wvxz08k40JtcI+6/8KwD3F9OgDFSmIE2IwulRtmGeATGhbiPwzPjavMh2tCOGPOJ6RdMj1voVBw==" saltValue="Q9viJL2zbkTkJX8wvM8OvQ==" spinCount="100000" sheet="1" objects="1" scenarios="1"/>
  <mergeCells count="2">
    <mergeCell ref="B4:E4"/>
    <mergeCell ref="D15:E15"/>
  </mergeCells>
  <dataValidations count="1">
    <dataValidation type="list" allowBlank="1" showInputMessage="1" showErrorMessage="1" sqref="D7:D13" xr:uid="{F3DDD1F4-7870-43BD-B4FB-EEF7C1852844}">
      <formula1>"0,1"</formula1>
    </dataValidation>
  </dataValidations>
  <pageMargins left="0.7" right="0.7" top="0.78740157499999996" bottom="0.78740157499999996" header="0.3" footer="0.3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C169CBA-0322-4250-92CA-41708B8708E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D7:D13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50EC4-316F-435F-89E6-249FE098A566}">
  <sheetPr>
    <pageSetUpPr fitToPage="1"/>
  </sheetPr>
  <dimension ref="A1:M155"/>
  <sheetViews>
    <sheetView view="pageBreakPreview" zoomScale="85" zoomScaleNormal="70" zoomScaleSheetLayoutView="85" workbookViewId="0">
      <pane ySplit="2" topLeftCell="A3" activePane="bottomLeft" state="frozen"/>
      <selection sqref="A1:XFD1048576"/>
      <selection pane="bottomLeft" activeCell="L6" sqref="L6"/>
    </sheetView>
  </sheetViews>
  <sheetFormatPr baseColWidth="10" defaultColWidth="11.42578125" defaultRowHeight="15" x14ac:dyDescent="0.25"/>
  <cols>
    <col min="1" max="1" width="5.28515625" style="15" bestFit="1" customWidth="1"/>
    <col min="2" max="2" width="71.5703125" style="15" customWidth="1"/>
    <col min="3" max="3" width="37.140625" style="15" customWidth="1"/>
    <col min="4" max="4" width="23.28515625" style="15" bestFit="1" customWidth="1"/>
    <col min="5" max="5" width="20.7109375" style="15" customWidth="1"/>
    <col min="6" max="6" width="19.7109375" style="20" customWidth="1"/>
    <col min="7" max="7" width="10.140625" style="20" customWidth="1"/>
    <col min="8" max="11" width="19" style="20" customWidth="1"/>
    <col min="12" max="12" width="39" style="15" bestFit="1" customWidth="1"/>
    <col min="13" max="16384" width="11.42578125" style="15"/>
  </cols>
  <sheetData>
    <row r="1" spans="1:13" x14ac:dyDescent="0.25">
      <c r="A1" s="14" t="s">
        <v>1322</v>
      </c>
      <c r="G1" s="15"/>
      <c r="H1" s="15"/>
      <c r="I1" s="15"/>
      <c r="J1" s="15"/>
      <c r="K1" s="15"/>
      <c r="L1" s="16">
        <f>Losübersicht!$E$1</f>
        <v>46286</v>
      </c>
    </row>
    <row r="2" spans="1:13" x14ac:dyDescent="0.25">
      <c r="A2" s="14"/>
      <c r="G2" s="15"/>
      <c r="H2" s="29" t="s">
        <v>1288</v>
      </c>
      <c r="I2" s="18">
        <f>SUMIFS(I:I,$E:$E,"Gesamt")</f>
        <v>56602.48</v>
      </c>
      <c r="J2" s="19">
        <f>SUMIFS(J:J,$E:$E,"Gesamt")</f>
        <v>60564.66</v>
      </c>
    </row>
    <row r="3" spans="1:13" x14ac:dyDescent="0.25">
      <c r="A3" s="14"/>
      <c r="G3" s="15"/>
      <c r="H3" s="29"/>
      <c r="I3" s="29"/>
      <c r="J3" s="29"/>
      <c r="K3" s="29"/>
      <c r="L3" s="30"/>
    </row>
    <row r="4" spans="1:13" ht="24" thickBot="1" x14ac:dyDescent="0.4">
      <c r="A4" s="31" t="s">
        <v>1282</v>
      </c>
      <c r="K4" s="30" t="s">
        <v>8</v>
      </c>
      <c r="L4" s="32">
        <v>32</v>
      </c>
    </row>
    <row r="5" spans="1:13" ht="45" x14ac:dyDescent="0.25">
      <c r="A5" s="33" t="s">
        <v>0</v>
      </c>
      <c r="B5" s="34" t="s">
        <v>1</v>
      </c>
      <c r="C5" s="35" t="s">
        <v>2</v>
      </c>
      <c r="D5" s="36" t="s">
        <v>3</v>
      </c>
      <c r="E5" s="37" t="s">
        <v>4</v>
      </c>
      <c r="F5" s="38" t="s">
        <v>1293</v>
      </c>
      <c r="G5" s="39" t="s">
        <v>7</v>
      </c>
      <c r="H5" s="38" t="s">
        <v>1286</v>
      </c>
      <c r="I5" s="38" t="s">
        <v>1285</v>
      </c>
      <c r="J5" s="38" t="s">
        <v>1287</v>
      </c>
      <c r="K5" s="39" t="s">
        <v>17</v>
      </c>
      <c r="L5" s="40" t="s">
        <v>6</v>
      </c>
      <c r="M5" s="20"/>
    </row>
    <row r="6" spans="1:13" x14ac:dyDescent="0.25">
      <c r="A6" s="41">
        <v>1</v>
      </c>
      <c r="B6" s="42" t="s">
        <v>890</v>
      </c>
      <c r="C6" s="43" t="s">
        <v>891</v>
      </c>
      <c r="D6" s="44" t="s">
        <v>892</v>
      </c>
      <c r="E6" s="45" t="s">
        <v>893</v>
      </c>
      <c r="F6" s="5">
        <v>14</v>
      </c>
      <c r="G6" s="46">
        <v>0</v>
      </c>
      <c r="H6" s="12">
        <f t="shared" ref="H6:H37" si="0">IFERROR(F6*(1-G6),F6)</f>
        <v>14</v>
      </c>
      <c r="I6" s="6">
        <f>J6/1.07</f>
        <v>418.69158878504669</v>
      </c>
      <c r="J6" s="12">
        <f t="shared" ref="J6:J37" si="1">H6*$L$4</f>
        <v>448</v>
      </c>
      <c r="K6" s="60" t="s">
        <v>1299</v>
      </c>
      <c r="L6" s="2"/>
      <c r="M6" s="20"/>
    </row>
    <row r="7" spans="1:13" x14ac:dyDescent="0.25">
      <c r="A7" s="47">
        <v>2</v>
      </c>
      <c r="B7" s="48" t="s">
        <v>894</v>
      </c>
      <c r="C7" s="49" t="s">
        <v>895</v>
      </c>
      <c r="D7" s="50" t="s">
        <v>892</v>
      </c>
      <c r="E7" s="51" t="s">
        <v>896</v>
      </c>
      <c r="F7" s="3">
        <v>10</v>
      </c>
      <c r="G7" s="52">
        <v>0</v>
      </c>
      <c r="H7" s="13">
        <f t="shared" si="0"/>
        <v>10</v>
      </c>
      <c r="I7" s="4">
        <f t="shared" ref="I7:I68" si="2">J7/1.07</f>
        <v>299.06542056074767</v>
      </c>
      <c r="J7" s="13">
        <f t="shared" si="1"/>
        <v>320</v>
      </c>
      <c r="K7" s="60" t="s">
        <v>1299</v>
      </c>
      <c r="L7" s="1"/>
      <c r="M7" s="20"/>
    </row>
    <row r="8" spans="1:13" x14ac:dyDescent="0.25">
      <c r="A8" s="41">
        <v>3</v>
      </c>
      <c r="B8" s="42" t="s">
        <v>897</v>
      </c>
      <c r="C8" s="43" t="s">
        <v>898</v>
      </c>
      <c r="D8" s="44" t="s">
        <v>892</v>
      </c>
      <c r="E8" s="45" t="s">
        <v>899</v>
      </c>
      <c r="F8" s="5">
        <v>15</v>
      </c>
      <c r="G8" s="46">
        <v>0</v>
      </c>
      <c r="H8" s="12">
        <f t="shared" si="0"/>
        <v>15</v>
      </c>
      <c r="I8" s="6">
        <f t="shared" si="2"/>
        <v>448.59813084112147</v>
      </c>
      <c r="J8" s="12">
        <f t="shared" si="1"/>
        <v>480</v>
      </c>
      <c r="K8" s="60" t="s">
        <v>1299</v>
      </c>
      <c r="L8" s="2"/>
      <c r="M8" s="20"/>
    </row>
    <row r="9" spans="1:13" x14ac:dyDescent="0.25">
      <c r="A9" s="47">
        <v>4</v>
      </c>
      <c r="B9" s="48" t="s">
        <v>900</v>
      </c>
      <c r="C9" s="49" t="s">
        <v>901</v>
      </c>
      <c r="D9" s="50" t="s">
        <v>892</v>
      </c>
      <c r="E9" s="51" t="s">
        <v>902</v>
      </c>
      <c r="F9" s="3">
        <v>13</v>
      </c>
      <c r="G9" s="52">
        <v>0</v>
      </c>
      <c r="H9" s="13">
        <f t="shared" si="0"/>
        <v>13</v>
      </c>
      <c r="I9" s="4">
        <f t="shared" si="2"/>
        <v>388.78504672897196</v>
      </c>
      <c r="J9" s="13">
        <f t="shared" si="1"/>
        <v>416</v>
      </c>
      <c r="K9" s="60" t="s">
        <v>1299</v>
      </c>
      <c r="L9" s="1"/>
      <c r="M9" s="20"/>
    </row>
    <row r="10" spans="1:13" x14ac:dyDescent="0.25">
      <c r="A10" s="41">
        <v>5</v>
      </c>
      <c r="B10" s="42" t="s">
        <v>903</v>
      </c>
      <c r="C10" s="43" t="s">
        <v>901</v>
      </c>
      <c r="D10" s="44" t="s">
        <v>892</v>
      </c>
      <c r="E10" s="45" t="s">
        <v>904</v>
      </c>
      <c r="F10" s="5">
        <v>13</v>
      </c>
      <c r="G10" s="46">
        <v>0</v>
      </c>
      <c r="H10" s="12">
        <f t="shared" si="0"/>
        <v>13</v>
      </c>
      <c r="I10" s="6">
        <f t="shared" si="2"/>
        <v>388.78504672897196</v>
      </c>
      <c r="J10" s="12">
        <f t="shared" si="1"/>
        <v>416</v>
      </c>
      <c r="K10" s="60" t="s">
        <v>1299</v>
      </c>
      <c r="L10" s="2"/>
      <c r="M10" s="20"/>
    </row>
    <row r="11" spans="1:13" x14ac:dyDescent="0.25">
      <c r="A11" s="47">
        <v>6</v>
      </c>
      <c r="B11" s="48" t="s">
        <v>905</v>
      </c>
      <c r="C11" s="49" t="s">
        <v>184</v>
      </c>
      <c r="D11" s="50" t="s">
        <v>12</v>
      </c>
      <c r="E11" s="51" t="s">
        <v>906</v>
      </c>
      <c r="F11" s="3">
        <v>15</v>
      </c>
      <c r="G11" s="52">
        <v>0.1</v>
      </c>
      <c r="H11" s="13">
        <f t="shared" si="0"/>
        <v>13.5</v>
      </c>
      <c r="I11" s="4">
        <f t="shared" si="2"/>
        <v>403.73831775700933</v>
      </c>
      <c r="J11" s="13">
        <f t="shared" si="1"/>
        <v>432</v>
      </c>
      <c r="K11" s="60" t="s">
        <v>1299</v>
      </c>
      <c r="L11" s="1"/>
      <c r="M11" s="20"/>
    </row>
    <row r="12" spans="1:13" x14ac:dyDescent="0.25">
      <c r="A12" s="41">
        <v>7</v>
      </c>
      <c r="B12" s="42" t="s">
        <v>907</v>
      </c>
      <c r="C12" s="43" t="s">
        <v>908</v>
      </c>
      <c r="D12" s="44" t="s">
        <v>909</v>
      </c>
      <c r="E12" s="45" t="s">
        <v>910</v>
      </c>
      <c r="F12" s="5">
        <v>19</v>
      </c>
      <c r="G12" s="46">
        <v>0.1</v>
      </c>
      <c r="H12" s="12">
        <f t="shared" si="0"/>
        <v>17.100000000000001</v>
      </c>
      <c r="I12" s="6">
        <f t="shared" si="2"/>
        <v>511.40186915887853</v>
      </c>
      <c r="J12" s="12">
        <f t="shared" si="1"/>
        <v>547.20000000000005</v>
      </c>
      <c r="K12" s="60" t="s">
        <v>1301</v>
      </c>
      <c r="L12" s="2"/>
      <c r="M12" s="20"/>
    </row>
    <row r="13" spans="1:13" x14ac:dyDescent="0.25">
      <c r="A13" s="47">
        <v>8</v>
      </c>
      <c r="B13" s="48" t="s">
        <v>911</v>
      </c>
      <c r="C13" s="49" t="s">
        <v>912</v>
      </c>
      <c r="D13" s="50" t="s">
        <v>909</v>
      </c>
      <c r="E13" s="51" t="s">
        <v>913</v>
      </c>
      <c r="F13" s="3">
        <v>20</v>
      </c>
      <c r="G13" s="52">
        <v>0.1</v>
      </c>
      <c r="H13" s="13">
        <f t="shared" si="0"/>
        <v>18</v>
      </c>
      <c r="I13" s="4">
        <f t="shared" si="2"/>
        <v>538.31775700934577</v>
      </c>
      <c r="J13" s="13">
        <f t="shared" si="1"/>
        <v>576</v>
      </c>
      <c r="K13" s="60" t="s">
        <v>1301</v>
      </c>
      <c r="L13" s="1"/>
      <c r="M13" s="20"/>
    </row>
    <row r="14" spans="1:13" x14ac:dyDescent="0.25">
      <c r="A14" s="41">
        <v>9</v>
      </c>
      <c r="B14" s="42" t="s">
        <v>914</v>
      </c>
      <c r="C14" s="43" t="s">
        <v>915</v>
      </c>
      <c r="D14" s="44" t="s">
        <v>33</v>
      </c>
      <c r="E14" s="45" t="s">
        <v>916</v>
      </c>
      <c r="F14" s="5">
        <v>12</v>
      </c>
      <c r="G14" s="46">
        <v>0.05</v>
      </c>
      <c r="H14" s="12">
        <f t="shared" si="0"/>
        <v>11.399999999999999</v>
      </c>
      <c r="I14" s="6">
        <f t="shared" si="2"/>
        <v>340.93457943925227</v>
      </c>
      <c r="J14" s="12">
        <f t="shared" si="1"/>
        <v>364.79999999999995</v>
      </c>
      <c r="K14" s="60" t="s">
        <v>1301</v>
      </c>
      <c r="L14" s="2"/>
      <c r="M14" s="20"/>
    </row>
    <row r="15" spans="1:13" x14ac:dyDescent="0.25">
      <c r="A15" s="47">
        <v>10</v>
      </c>
      <c r="B15" s="48" t="s">
        <v>917</v>
      </c>
      <c r="C15" s="49" t="s">
        <v>918</v>
      </c>
      <c r="D15" s="50" t="s">
        <v>33</v>
      </c>
      <c r="E15" s="51" t="s">
        <v>919</v>
      </c>
      <c r="F15" s="3">
        <v>14</v>
      </c>
      <c r="G15" s="52">
        <v>0.05</v>
      </c>
      <c r="H15" s="13">
        <f t="shared" si="0"/>
        <v>13.299999999999999</v>
      </c>
      <c r="I15" s="4">
        <f t="shared" si="2"/>
        <v>397.75700934579436</v>
      </c>
      <c r="J15" s="13">
        <f t="shared" si="1"/>
        <v>425.59999999999997</v>
      </c>
      <c r="K15" s="60" t="s">
        <v>1301</v>
      </c>
      <c r="L15" s="1"/>
      <c r="M15" s="20"/>
    </row>
    <row r="16" spans="1:13" x14ac:dyDescent="0.25">
      <c r="A16" s="41">
        <v>11</v>
      </c>
      <c r="B16" s="42" t="s">
        <v>920</v>
      </c>
      <c r="C16" s="43" t="s">
        <v>918</v>
      </c>
      <c r="D16" s="44" t="s">
        <v>33</v>
      </c>
      <c r="E16" s="45" t="s">
        <v>921</v>
      </c>
      <c r="F16" s="5">
        <v>14</v>
      </c>
      <c r="G16" s="46">
        <v>0.05</v>
      </c>
      <c r="H16" s="12">
        <f t="shared" si="0"/>
        <v>13.299999999999999</v>
      </c>
      <c r="I16" s="6">
        <f t="shared" si="2"/>
        <v>397.75700934579436</v>
      </c>
      <c r="J16" s="12">
        <f t="shared" si="1"/>
        <v>425.59999999999997</v>
      </c>
      <c r="K16" s="60" t="s">
        <v>1301</v>
      </c>
      <c r="L16" s="2"/>
      <c r="M16" s="20"/>
    </row>
    <row r="17" spans="1:13" x14ac:dyDescent="0.25">
      <c r="A17" s="47">
        <v>12</v>
      </c>
      <c r="B17" s="48" t="s">
        <v>922</v>
      </c>
      <c r="C17" s="49" t="s">
        <v>918</v>
      </c>
      <c r="D17" s="50" t="s">
        <v>33</v>
      </c>
      <c r="E17" s="51" t="s">
        <v>923</v>
      </c>
      <c r="F17" s="3">
        <v>14</v>
      </c>
      <c r="G17" s="52">
        <v>0.05</v>
      </c>
      <c r="H17" s="13">
        <f t="shared" si="0"/>
        <v>13.299999999999999</v>
      </c>
      <c r="I17" s="4">
        <f t="shared" si="2"/>
        <v>397.75700934579436</v>
      </c>
      <c r="J17" s="13">
        <f t="shared" si="1"/>
        <v>425.59999999999997</v>
      </c>
      <c r="K17" s="60" t="s">
        <v>1301</v>
      </c>
      <c r="L17" s="1"/>
      <c r="M17" s="20"/>
    </row>
    <row r="18" spans="1:13" x14ac:dyDescent="0.25">
      <c r="A18" s="41">
        <v>13</v>
      </c>
      <c r="B18" s="42" t="s">
        <v>924</v>
      </c>
      <c r="C18" s="43" t="s">
        <v>918</v>
      </c>
      <c r="D18" s="44" t="s">
        <v>33</v>
      </c>
      <c r="E18" s="45" t="s">
        <v>925</v>
      </c>
      <c r="F18" s="5">
        <v>14</v>
      </c>
      <c r="G18" s="46">
        <v>0.05</v>
      </c>
      <c r="H18" s="12">
        <f t="shared" si="0"/>
        <v>13.299999999999999</v>
      </c>
      <c r="I18" s="6">
        <f t="shared" si="2"/>
        <v>397.75700934579436</v>
      </c>
      <c r="J18" s="12">
        <f t="shared" si="1"/>
        <v>425.59999999999997</v>
      </c>
      <c r="K18" s="60" t="s">
        <v>1301</v>
      </c>
      <c r="L18" s="2"/>
      <c r="M18" s="20"/>
    </row>
    <row r="19" spans="1:13" x14ac:dyDescent="0.25">
      <c r="A19" s="47">
        <v>14</v>
      </c>
      <c r="B19" s="48" t="s">
        <v>926</v>
      </c>
      <c r="C19" s="49" t="s">
        <v>927</v>
      </c>
      <c r="D19" s="50" t="s">
        <v>33</v>
      </c>
      <c r="E19" s="51" t="s">
        <v>928</v>
      </c>
      <c r="F19" s="3">
        <v>14</v>
      </c>
      <c r="G19" s="52">
        <v>0.05</v>
      </c>
      <c r="H19" s="13">
        <f t="shared" si="0"/>
        <v>13.299999999999999</v>
      </c>
      <c r="I19" s="4">
        <f t="shared" si="2"/>
        <v>397.75700934579436</v>
      </c>
      <c r="J19" s="13">
        <f t="shared" si="1"/>
        <v>425.59999999999997</v>
      </c>
      <c r="K19" s="60" t="s">
        <v>1301</v>
      </c>
      <c r="L19" s="1"/>
      <c r="M19" s="20"/>
    </row>
    <row r="20" spans="1:13" x14ac:dyDescent="0.25">
      <c r="A20" s="41">
        <v>15</v>
      </c>
      <c r="B20" s="42" t="s">
        <v>929</v>
      </c>
      <c r="C20" s="43" t="s">
        <v>930</v>
      </c>
      <c r="D20" s="44" t="s">
        <v>33</v>
      </c>
      <c r="E20" s="45" t="s">
        <v>931</v>
      </c>
      <c r="F20" s="5">
        <v>16</v>
      </c>
      <c r="G20" s="46">
        <v>0.05</v>
      </c>
      <c r="H20" s="12">
        <f t="shared" si="0"/>
        <v>15.2</v>
      </c>
      <c r="I20" s="6">
        <f t="shared" si="2"/>
        <v>454.57943925233639</v>
      </c>
      <c r="J20" s="12">
        <f t="shared" si="1"/>
        <v>486.4</v>
      </c>
      <c r="K20" s="60" t="s">
        <v>1301</v>
      </c>
      <c r="L20" s="2"/>
      <c r="M20" s="20"/>
    </row>
    <row r="21" spans="1:13" x14ac:dyDescent="0.25">
      <c r="A21" s="47">
        <v>16</v>
      </c>
      <c r="B21" s="48" t="s">
        <v>932</v>
      </c>
      <c r="C21" s="49" t="s">
        <v>933</v>
      </c>
      <c r="D21" s="50" t="s">
        <v>695</v>
      </c>
      <c r="E21" s="51" t="s">
        <v>934</v>
      </c>
      <c r="F21" s="3">
        <v>16.95</v>
      </c>
      <c r="G21" s="52">
        <v>0.1</v>
      </c>
      <c r="H21" s="13">
        <f t="shared" si="0"/>
        <v>15.254999999999999</v>
      </c>
      <c r="I21" s="4">
        <f t="shared" si="2"/>
        <v>456.2242990654205</v>
      </c>
      <c r="J21" s="13">
        <f t="shared" si="1"/>
        <v>488.15999999999997</v>
      </c>
      <c r="K21" s="60" t="s">
        <v>1297</v>
      </c>
      <c r="L21" s="1" t="s">
        <v>1298</v>
      </c>
      <c r="M21" s="20"/>
    </row>
    <row r="22" spans="1:13" x14ac:dyDescent="0.25">
      <c r="A22" s="41">
        <v>17</v>
      </c>
      <c r="B22" s="42" t="s">
        <v>935</v>
      </c>
      <c r="C22" s="43" t="s">
        <v>936</v>
      </c>
      <c r="D22" s="44" t="s">
        <v>695</v>
      </c>
      <c r="E22" s="45" t="s">
        <v>937</v>
      </c>
      <c r="F22" s="5">
        <v>9.9499999999999993</v>
      </c>
      <c r="G22" s="46">
        <v>0.1</v>
      </c>
      <c r="H22" s="12">
        <f t="shared" si="0"/>
        <v>8.9550000000000001</v>
      </c>
      <c r="I22" s="6">
        <f t="shared" si="2"/>
        <v>267.81308411214951</v>
      </c>
      <c r="J22" s="12">
        <f t="shared" si="1"/>
        <v>286.56</v>
      </c>
      <c r="K22" s="60" t="s">
        <v>1297</v>
      </c>
      <c r="L22" s="2" t="s">
        <v>1298</v>
      </c>
      <c r="M22" s="20"/>
    </row>
    <row r="23" spans="1:13" x14ac:dyDescent="0.25">
      <c r="A23" s="47">
        <v>18</v>
      </c>
      <c r="B23" s="48" t="s">
        <v>938</v>
      </c>
      <c r="C23" s="49" t="s">
        <v>939</v>
      </c>
      <c r="D23" s="50" t="s">
        <v>695</v>
      </c>
      <c r="E23" s="51" t="s">
        <v>940</v>
      </c>
      <c r="F23" s="3">
        <v>16</v>
      </c>
      <c r="G23" s="52">
        <v>0.1</v>
      </c>
      <c r="H23" s="13">
        <f t="shared" si="0"/>
        <v>14.4</v>
      </c>
      <c r="I23" s="4">
        <f t="shared" si="2"/>
        <v>430.65420560747663</v>
      </c>
      <c r="J23" s="13">
        <f t="shared" si="1"/>
        <v>460.8</v>
      </c>
      <c r="K23" s="60" t="s">
        <v>1297</v>
      </c>
      <c r="L23" s="1" t="s">
        <v>1298</v>
      </c>
      <c r="M23" s="20"/>
    </row>
    <row r="24" spans="1:13" x14ac:dyDescent="0.25">
      <c r="A24" s="41">
        <v>19</v>
      </c>
      <c r="B24" s="42" t="s">
        <v>941</v>
      </c>
      <c r="C24" s="43" t="s">
        <v>942</v>
      </c>
      <c r="D24" s="44" t="s">
        <v>695</v>
      </c>
      <c r="E24" s="45" t="s">
        <v>943</v>
      </c>
      <c r="F24" s="5">
        <v>9.9499999999999993</v>
      </c>
      <c r="G24" s="46">
        <v>0.1</v>
      </c>
      <c r="H24" s="12">
        <f t="shared" si="0"/>
        <v>8.9550000000000001</v>
      </c>
      <c r="I24" s="6">
        <f t="shared" si="2"/>
        <v>267.81308411214951</v>
      </c>
      <c r="J24" s="12">
        <f t="shared" si="1"/>
        <v>286.56</v>
      </c>
      <c r="K24" s="60" t="s">
        <v>1297</v>
      </c>
      <c r="L24" s="2" t="s">
        <v>1298</v>
      </c>
      <c r="M24" s="20"/>
    </row>
    <row r="25" spans="1:13" x14ac:dyDescent="0.25">
      <c r="A25" s="47">
        <v>20</v>
      </c>
      <c r="B25" s="48" t="s">
        <v>944</v>
      </c>
      <c r="C25" s="49" t="s">
        <v>936</v>
      </c>
      <c r="D25" s="50" t="s">
        <v>695</v>
      </c>
      <c r="E25" s="51" t="s">
        <v>945</v>
      </c>
      <c r="F25" s="3">
        <v>10</v>
      </c>
      <c r="G25" s="52">
        <v>0.1</v>
      </c>
      <c r="H25" s="13">
        <f t="shared" si="0"/>
        <v>9</v>
      </c>
      <c r="I25" s="4">
        <f t="shared" si="2"/>
        <v>269.15887850467288</v>
      </c>
      <c r="J25" s="13">
        <f t="shared" si="1"/>
        <v>288</v>
      </c>
      <c r="K25" s="60" t="s">
        <v>1297</v>
      </c>
      <c r="L25" s="1" t="s">
        <v>1298</v>
      </c>
      <c r="M25" s="20"/>
    </row>
    <row r="26" spans="1:13" x14ac:dyDescent="0.25">
      <c r="A26" s="41">
        <v>21</v>
      </c>
      <c r="B26" s="42" t="s">
        <v>951</v>
      </c>
      <c r="C26" s="43" t="s">
        <v>952</v>
      </c>
      <c r="D26" s="44" t="s">
        <v>695</v>
      </c>
      <c r="E26" s="45" t="s">
        <v>953</v>
      </c>
      <c r="F26" s="5">
        <v>9.9499999999999993</v>
      </c>
      <c r="G26" s="46">
        <v>0.1</v>
      </c>
      <c r="H26" s="12">
        <f t="shared" si="0"/>
        <v>8.9550000000000001</v>
      </c>
      <c r="I26" s="6">
        <f t="shared" si="2"/>
        <v>267.81308411214951</v>
      </c>
      <c r="J26" s="12">
        <f t="shared" si="1"/>
        <v>286.56</v>
      </c>
      <c r="K26" s="60" t="s">
        <v>1299</v>
      </c>
      <c r="L26" s="2"/>
      <c r="M26" s="20"/>
    </row>
    <row r="27" spans="1:13" x14ac:dyDescent="0.25">
      <c r="A27" s="47">
        <v>22</v>
      </c>
      <c r="B27" s="48" t="s">
        <v>954</v>
      </c>
      <c r="C27" s="49" t="s">
        <v>955</v>
      </c>
      <c r="D27" s="50" t="s">
        <v>695</v>
      </c>
      <c r="E27" s="51" t="s">
        <v>956</v>
      </c>
      <c r="F27" s="3">
        <v>16.95</v>
      </c>
      <c r="G27" s="52">
        <v>0.1</v>
      </c>
      <c r="H27" s="13">
        <f t="shared" si="0"/>
        <v>15.254999999999999</v>
      </c>
      <c r="I27" s="4">
        <f t="shared" si="2"/>
        <v>456.2242990654205</v>
      </c>
      <c r="J27" s="13">
        <f t="shared" si="1"/>
        <v>488.15999999999997</v>
      </c>
      <c r="K27" s="60" t="s">
        <v>1297</v>
      </c>
      <c r="L27" s="1" t="s">
        <v>1298</v>
      </c>
      <c r="M27" s="20"/>
    </row>
    <row r="28" spans="1:13" x14ac:dyDescent="0.25">
      <c r="A28" s="41">
        <v>23</v>
      </c>
      <c r="B28" s="42" t="s">
        <v>957</v>
      </c>
      <c r="C28" s="43" t="s">
        <v>958</v>
      </c>
      <c r="D28" s="44" t="s">
        <v>695</v>
      </c>
      <c r="E28" s="45" t="s">
        <v>959</v>
      </c>
      <c r="F28" s="5">
        <v>9.9499999999999993</v>
      </c>
      <c r="G28" s="46">
        <v>0.1</v>
      </c>
      <c r="H28" s="12">
        <f t="shared" si="0"/>
        <v>8.9550000000000001</v>
      </c>
      <c r="I28" s="6">
        <f t="shared" si="2"/>
        <v>267.81308411214951</v>
      </c>
      <c r="J28" s="12">
        <f t="shared" si="1"/>
        <v>286.56</v>
      </c>
      <c r="K28" s="60" t="s">
        <v>1297</v>
      </c>
      <c r="L28" s="2" t="s">
        <v>1298</v>
      </c>
      <c r="M28" s="20"/>
    </row>
    <row r="29" spans="1:13" x14ac:dyDescent="0.25">
      <c r="A29" s="47">
        <v>24</v>
      </c>
      <c r="B29" s="48" t="s">
        <v>960</v>
      </c>
      <c r="C29" s="49" t="s">
        <v>961</v>
      </c>
      <c r="D29" s="50" t="s">
        <v>695</v>
      </c>
      <c r="E29" s="51" t="s">
        <v>962</v>
      </c>
      <c r="F29" s="3">
        <v>12.95</v>
      </c>
      <c r="G29" s="52">
        <v>0.1</v>
      </c>
      <c r="H29" s="13">
        <f t="shared" si="0"/>
        <v>11.654999999999999</v>
      </c>
      <c r="I29" s="4">
        <f t="shared" si="2"/>
        <v>348.56074766355135</v>
      </c>
      <c r="J29" s="13">
        <f t="shared" si="1"/>
        <v>372.96</v>
      </c>
      <c r="K29" s="60" t="s">
        <v>1297</v>
      </c>
      <c r="L29" s="1" t="s">
        <v>1298</v>
      </c>
      <c r="M29" s="20"/>
    </row>
    <row r="30" spans="1:13" x14ac:dyDescent="0.25">
      <c r="A30" s="41">
        <v>25</v>
      </c>
      <c r="B30" s="42" t="s">
        <v>963</v>
      </c>
      <c r="C30" s="43" t="s">
        <v>964</v>
      </c>
      <c r="D30" s="44" t="s">
        <v>965</v>
      </c>
      <c r="E30" s="45" t="s">
        <v>966</v>
      </c>
      <c r="F30" s="5">
        <v>15</v>
      </c>
      <c r="G30" s="46">
        <v>0.05</v>
      </c>
      <c r="H30" s="12">
        <f t="shared" si="0"/>
        <v>14.25</v>
      </c>
      <c r="I30" s="6">
        <f t="shared" si="2"/>
        <v>426.1682242990654</v>
      </c>
      <c r="J30" s="12">
        <f t="shared" si="1"/>
        <v>456</v>
      </c>
      <c r="K30" s="60" t="s">
        <v>1301</v>
      </c>
      <c r="L30" s="2"/>
      <c r="M30" s="20"/>
    </row>
    <row r="31" spans="1:13" x14ac:dyDescent="0.25">
      <c r="A31" s="47">
        <v>26</v>
      </c>
      <c r="B31" s="48" t="s">
        <v>967</v>
      </c>
      <c r="C31" s="49" t="s">
        <v>964</v>
      </c>
      <c r="D31" s="50" t="s">
        <v>965</v>
      </c>
      <c r="E31" s="51" t="s">
        <v>968</v>
      </c>
      <c r="F31" s="3">
        <v>15</v>
      </c>
      <c r="G31" s="52">
        <v>0.05</v>
      </c>
      <c r="H31" s="13">
        <f t="shared" si="0"/>
        <v>14.25</v>
      </c>
      <c r="I31" s="4">
        <f t="shared" si="2"/>
        <v>426.1682242990654</v>
      </c>
      <c r="J31" s="13">
        <f t="shared" si="1"/>
        <v>456</v>
      </c>
      <c r="K31" s="60" t="s">
        <v>1301</v>
      </c>
      <c r="L31" s="1"/>
      <c r="M31" s="20"/>
    </row>
    <row r="32" spans="1:13" x14ac:dyDescent="0.25">
      <c r="A32" s="41">
        <v>27</v>
      </c>
      <c r="B32" s="42" t="s">
        <v>969</v>
      </c>
      <c r="C32" s="43" t="s">
        <v>964</v>
      </c>
      <c r="D32" s="44" t="s">
        <v>965</v>
      </c>
      <c r="E32" s="45" t="s">
        <v>970</v>
      </c>
      <c r="F32" s="5">
        <v>15</v>
      </c>
      <c r="G32" s="46">
        <v>0.05</v>
      </c>
      <c r="H32" s="12">
        <f t="shared" si="0"/>
        <v>14.25</v>
      </c>
      <c r="I32" s="6">
        <f t="shared" si="2"/>
        <v>426.1682242990654</v>
      </c>
      <c r="J32" s="12">
        <f t="shared" si="1"/>
        <v>456</v>
      </c>
      <c r="K32" s="60" t="s">
        <v>1301</v>
      </c>
      <c r="L32" s="2"/>
      <c r="M32" s="20"/>
    </row>
    <row r="33" spans="1:13" x14ac:dyDescent="0.25">
      <c r="A33" s="47">
        <v>28</v>
      </c>
      <c r="B33" s="48" t="s">
        <v>971</v>
      </c>
      <c r="C33" s="49" t="s">
        <v>108</v>
      </c>
      <c r="D33" s="50" t="s">
        <v>19</v>
      </c>
      <c r="E33" s="51" t="s">
        <v>972</v>
      </c>
      <c r="F33" s="3">
        <v>13</v>
      </c>
      <c r="G33" s="52">
        <v>0.1</v>
      </c>
      <c r="H33" s="13">
        <f t="shared" si="0"/>
        <v>11.700000000000001</v>
      </c>
      <c r="I33" s="4">
        <f t="shared" si="2"/>
        <v>349.90654205607478</v>
      </c>
      <c r="J33" s="13">
        <f t="shared" si="1"/>
        <v>374.40000000000003</v>
      </c>
      <c r="K33" s="60" t="s">
        <v>1301</v>
      </c>
      <c r="L33" s="1"/>
      <c r="M33" s="20"/>
    </row>
    <row r="34" spans="1:13" x14ac:dyDescent="0.25">
      <c r="A34" s="41">
        <v>29</v>
      </c>
      <c r="B34" s="42" t="s">
        <v>973</v>
      </c>
      <c r="C34" s="43" t="s">
        <v>108</v>
      </c>
      <c r="D34" s="44" t="s">
        <v>19</v>
      </c>
      <c r="E34" s="45" t="s">
        <v>974</v>
      </c>
      <c r="F34" s="5">
        <v>13</v>
      </c>
      <c r="G34" s="46">
        <v>0.1</v>
      </c>
      <c r="H34" s="12">
        <f t="shared" si="0"/>
        <v>11.700000000000001</v>
      </c>
      <c r="I34" s="6">
        <f t="shared" si="2"/>
        <v>349.90654205607478</v>
      </c>
      <c r="J34" s="12">
        <f t="shared" si="1"/>
        <v>374.40000000000003</v>
      </c>
      <c r="K34" s="60" t="s">
        <v>1301</v>
      </c>
      <c r="L34" s="2"/>
      <c r="M34" s="20"/>
    </row>
    <row r="35" spans="1:13" x14ac:dyDescent="0.25">
      <c r="A35" s="47">
        <v>30</v>
      </c>
      <c r="B35" s="48" t="s">
        <v>975</v>
      </c>
      <c r="C35" s="49" t="s">
        <v>108</v>
      </c>
      <c r="D35" s="50" t="s">
        <v>19</v>
      </c>
      <c r="E35" s="51" t="s">
        <v>976</v>
      </c>
      <c r="F35" s="3">
        <v>13</v>
      </c>
      <c r="G35" s="52">
        <v>0.1</v>
      </c>
      <c r="H35" s="13">
        <f t="shared" si="0"/>
        <v>11.700000000000001</v>
      </c>
      <c r="I35" s="4">
        <f t="shared" si="2"/>
        <v>349.90654205607478</v>
      </c>
      <c r="J35" s="13">
        <f t="shared" si="1"/>
        <v>374.40000000000003</v>
      </c>
      <c r="K35" s="60" t="s">
        <v>1301</v>
      </c>
      <c r="L35" s="1"/>
      <c r="M35" s="20"/>
    </row>
    <row r="36" spans="1:13" x14ac:dyDescent="0.25">
      <c r="A36" s="41">
        <v>31</v>
      </c>
      <c r="B36" s="42" t="s">
        <v>977</v>
      </c>
      <c r="C36" s="43" t="s">
        <v>108</v>
      </c>
      <c r="D36" s="44" t="s">
        <v>19</v>
      </c>
      <c r="E36" s="45" t="s">
        <v>978</v>
      </c>
      <c r="F36" s="5">
        <v>13</v>
      </c>
      <c r="G36" s="46">
        <v>0.1</v>
      </c>
      <c r="H36" s="12">
        <f t="shared" si="0"/>
        <v>11.700000000000001</v>
      </c>
      <c r="I36" s="6">
        <f t="shared" si="2"/>
        <v>349.90654205607478</v>
      </c>
      <c r="J36" s="12">
        <f t="shared" si="1"/>
        <v>374.40000000000003</v>
      </c>
      <c r="K36" s="60" t="s">
        <v>1301</v>
      </c>
      <c r="L36" s="2"/>
      <c r="M36" s="20"/>
    </row>
    <row r="37" spans="1:13" x14ac:dyDescent="0.25">
      <c r="A37" s="47">
        <v>32</v>
      </c>
      <c r="B37" s="48" t="s">
        <v>979</v>
      </c>
      <c r="C37" s="49" t="s">
        <v>108</v>
      </c>
      <c r="D37" s="50" t="s">
        <v>19</v>
      </c>
      <c r="E37" s="51" t="s">
        <v>980</v>
      </c>
      <c r="F37" s="3">
        <v>13</v>
      </c>
      <c r="G37" s="52">
        <v>0.1</v>
      </c>
      <c r="H37" s="13">
        <f t="shared" si="0"/>
        <v>11.700000000000001</v>
      </c>
      <c r="I37" s="4">
        <f t="shared" si="2"/>
        <v>349.90654205607478</v>
      </c>
      <c r="J37" s="13">
        <f t="shared" si="1"/>
        <v>374.40000000000003</v>
      </c>
      <c r="K37" s="60" t="s">
        <v>1301</v>
      </c>
      <c r="L37" s="1"/>
      <c r="M37" s="20"/>
    </row>
    <row r="38" spans="1:13" x14ac:dyDescent="0.25">
      <c r="A38" s="41">
        <v>33</v>
      </c>
      <c r="B38" s="42" t="s">
        <v>981</v>
      </c>
      <c r="C38" s="43" t="s">
        <v>106</v>
      </c>
      <c r="D38" s="44" t="s">
        <v>19</v>
      </c>
      <c r="E38" s="45" t="s">
        <v>982</v>
      </c>
      <c r="F38" s="5">
        <v>14</v>
      </c>
      <c r="G38" s="46">
        <v>0.1</v>
      </c>
      <c r="H38" s="12">
        <f t="shared" ref="H38:H67" si="3">IFERROR(F38*(1-G38),F38)</f>
        <v>12.6</v>
      </c>
      <c r="I38" s="6">
        <f t="shared" si="2"/>
        <v>376.82242990654203</v>
      </c>
      <c r="J38" s="12">
        <f t="shared" ref="J38:J67" si="4">H38*$L$4</f>
        <v>403.2</v>
      </c>
      <c r="K38" s="60" t="s">
        <v>1301</v>
      </c>
      <c r="L38" s="2"/>
      <c r="M38" s="20"/>
    </row>
    <row r="39" spans="1:13" x14ac:dyDescent="0.25">
      <c r="A39" s="47">
        <v>34</v>
      </c>
      <c r="B39" s="48" t="s">
        <v>983</v>
      </c>
      <c r="C39" s="49" t="s">
        <v>106</v>
      </c>
      <c r="D39" s="50" t="s">
        <v>19</v>
      </c>
      <c r="E39" s="51" t="s">
        <v>984</v>
      </c>
      <c r="F39" s="3">
        <v>14</v>
      </c>
      <c r="G39" s="52">
        <v>0.1</v>
      </c>
      <c r="H39" s="13">
        <f t="shared" si="3"/>
        <v>12.6</v>
      </c>
      <c r="I39" s="4">
        <f t="shared" si="2"/>
        <v>376.82242990654203</v>
      </c>
      <c r="J39" s="13">
        <f t="shared" si="4"/>
        <v>403.2</v>
      </c>
      <c r="K39" s="60" t="s">
        <v>1301</v>
      </c>
      <c r="L39" s="1"/>
      <c r="M39" s="20"/>
    </row>
    <row r="40" spans="1:13" x14ac:dyDescent="0.25">
      <c r="A40" s="41">
        <v>35</v>
      </c>
      <c r="B40" s="42" t="s">
        <v>985</v>
      </c>
      <c r="C40" s="43" t="s">
        <v>106</v>
      </c>
      <c r="D40" s="44" t="s">
        <v>19</v>
      </c>
      <c r="E40" s="45" t="s">
        <v>986</v>
      </c>
      <c r="F40" s="5">
        <v>14</v>
      </c>
      <c r="G40" s="46">
        <v>0.1</v>
      </c>
      <c r="H40" s="12">
        <f t="shared" si="3"/>
        <v>12.6</v>
      </c>
      <c r="I40" s="6">
        <f t="shared" si="2"/>
        <v>376.82242990654203</v>
      </c>
      <c r="J40" s="12">
        <f t="shared" si="4"/>
        <v>403.2</v>
      </c>
      <c r="K40" s="60" t="s">
        <v>1301</v>
      </c>
      <c r="L40" s="2"/>
      <c r="M40" s="20"/>
    </row>
    <row r="41" spans="1:13" x14ac:dyDescent="0.25">
      <c r="A41" s="47">
        <v>36</v>
      </c>
      <c r="B41" s="48" t="s">
        <v>987</v>
      </c>
      <c r="C41" s="49" t="s">
        <v>106</v>
      </c>
      <c r="D41" s="50" t="s">
        <v>19</v>
      </c>
      <c r="E41" s="51" t="s">
        <v>988</v>
      </c>
      <c r="F41" s="3">
        <v>14</v>
      </c>
      <c r="G41" s="52">
        <v>0.1</v>
      </c>
      <c r="H41" s="13">
        <f t="shared" si="3"/>
        <v>12.6</v>
      </c>
      <c r="I41" s="4">
        <f t="shared" si="2"/>
        <v>376.82242990654203</v>
      </c>
      <c r="J41" s="13">
        <f t="shared" si="4"/>
        <v>403.2</v>
      </c>
      <c r="K41" s="60" t="s">
        <v>1301</v>
      </c>
      <c r="L41" s="1"/>
      <c r="M41" s="20"/>
    </row>
    <row r="42" spans="1:13" x14ac:dyDescent="0.25">
      <c r="A42" s="41">
        <v>37</v>
      </c>
      <c r="B42" s="42" t="s">
        <v>989</v>
      </c>
      <c r="C42" s="43" t="s">
        <v>106</v>
      </c>
      <c r="D42" s="44" t="s">
        <v>19</v>
      </c>
      <c r="E42" s="45" t="s">
        <v>990</v>
      </c>
      <c r="F42" s="5">
        <v>14</v>
      </c>
      <c r="G42" s="46">
        <v>0.1</v>
      </c>
      <c r="H42" s="12">
        <f t="shared" si="3"/>
        <v>12.6</v>
      </c>
      <c r="I42" s="6">
        <f t="shared" si="2"/>
        <v>376.82242990654203</v>
      </c>
      <c r="J42" s="12">
        <f t="shared" si="4"/>
        <v>403.2</v>
      </c>
      <c r="K42" s="60" t="s">
        <v>1301</v>
      </c>
      <c r="L42" s="2"/>
      <c r="M42" s="20"/>
    </row>
    <row r="43" spans="1:13" x14ac:dyDescent="0.25">
      <c r="A43" s="47">
        <v>38</v>
      </c>
      <c r="B43" s="48" t="s">
        <v>991</v>
      </c>
      <c r="C43" s="49" t="s">
        <v>106</v>
      </c>
      <c r="D43" s="50" t="s">
        <v>19</v>
      </c>
      <c r="E43" s="51" t="s">
        <v>992</v>
      </c>
      <c r="F43" s="3">
        <v>14</v>
      </c>
      <c r="G43" s="52">
        <v>0.1</v>
      </c>
      <c r="H43" s="13">
        <f t="shared" si="3"/>
        <v>12.6</v>
      </c>
      <c r="I43" s="4">
        <f t="shared" si="2"/>
        <v>376.82242990654203</v>
      </c>
      <c r="J43" s="13">
        <f t="shared" si="4"/>
        <v>403.2</v>
      </c>
      <c r="K43" s="60" t="s">
        <v>1301</v>
      </c>
      <c r="L43" s="1"/>
      <c r="M43" s="20"/>
    </row>
    <row r="44" spans="1:13" x14ac:dyDescent="0.25">
      <c r="A44" s="41">
        <v>39</v>
      </c>
      <c r="B44" s="42" t="s">
        <v>993</v>
      </c>
      <c r="C44" s="43" t="s">
        <v>106</v>
      </c>
      <c r="D44" s="44" t="s">
        <v>19</v>
      </c>
      <c r="E44" s="45" t="s">
        <v>994</v>
      </c>
      <c r="F44" s="5">
        <v>14</v>
      </c>
      <c r="G44" s="46">
        <v>0.1</v>
      </c>
      <c r="H44" s="12">
        <f t="shared" si="3"/>
        <v>12.6</v>
      </c>
      <c r="I44" s="6">
        <f t="shared" si="2"/>
        <v>376.82242990654203</v>
      </c>
      <c r="J44" s="12">
        <f t="shared" si="4"/>
        <v>403.2</v>
      </c>
      <c r="K44" s="60" t="s">
        <v>1301</v>
      </c>
      <c r="L44" s="2"/>
      <c r="M44" s="20"/>
    </row>
    <row r="45" spans="1:13" x14ac:dyDescent="0.25">
      <c r="A45" s="47">
        <v>40</v>
      </c>
      <c r="B45" s="48" t="s">
        <v>995</v>
      </c>
      <c r="C45" s="49" t="s">
        <v>106</v>
      </c>
      <c r="D45" s="50" t="s">
        <v>19</v>
      </c>
      <c r="E45" s="51" t="s">
        <v>996</v>
      </c>
      <c r="F45" s="3">
        <v>14</v>
      </c>
      <c r="G45" s="52">
        <v>0.1</v>
      </c>
      <c r="H45" s="13">
        <f t="shared" si="3"/>
        <v>12.6</v>
      </c>
      <c r="I45" s="4">
        <f t="shared" si="2"/>
        <v>376.82242990654203</v>
      </c>
      <c r="J45" s="13">
        <f t="shared" si="4"/>
        <v>403.2</v>
      </c>
      <c r="K45" s="60" t="s">
        <v>1301</v>
      </c>
      <c r="L45" s="1"/>
      <c r="M45" s="20"/>
    </row>
    <row r="46" spans="1:13" x14ac:dyDescent="0.25">
      <c r="A46" s="41">
        <v>41</v>
      </c>
      <c r="B46" s="42" t="s">
        <v>997</v>
      </c>
      <c r="C46" s="43" t="s">
        <v>106</v>
      </c>
      <c r="D46" s="44" t="s">
        <v>19</v>
      </c>
      <c r="E46" s="45" t="s">
        <v>998</v>
      </c>
      <c r="F46" s="5">
        <v>14</v>
      </c>
      <c r="G46" s="46">
        <v>0.1</v>
      </c>
      <c r="H46" s="12">
        <f t="shared" si="3"/>
        <v>12.6</v>
      </c>
      <c r="I46" s="6">
        <f t="shared" si="2"/>
        <v>376.82242990654203</v>
      </c>
      <c r="J46" s="12">
        <f t="shared" si="4"/>
        <v>403.2</v>
      </c>
      <c r="K46" s="60" t="s">
        <v>1301</v>
      </c>
      <c r="L46" s="2"/>
      <c r="M46" s="20"/>
    </row>
    <row r="47" spans="1:13" x14ac:dyDescent="0.25">
      <c r="A47" s="47">
        <v>42</v>
      </c>
      <c r="B47" s="48" t="s">
        <v>999</v>
      </c>
      <c r="C47" s="49" t="s">
        <v>106</v>
      </c>
      <c r="D47" s="50" t="s">
        <v>19</v>
      </c>
      <c r="E47" s="51" t="s">
        <v>1000</v>
      </c>
      <c r="F47" s="3">
        <v>14</v>
      </c>
      <c r="G47" s="52">
        <v>0.1</v>
      </c>
      <c r="H47" s="13">
        <f t="shared" si="3"/>
        <v>12.6</v>
      </c>
      <c r="I47" s="4">
        <f t="shared" si="2"/>
        <v>376.82242990654203</v>
      </c>
      <c r="J47" s="13">
        <f t="shared" si="4"/>
        <v>403.2</v>
      </c>
      <c r="K47" s="60" t="s">
        <v>1301</v>
      </c>
      <c r="L47" s="1"/>
      <c r="M47" s="20"/>
    </row>
    <row r="48" spans="1:13" x14ac:dyDescent="0.25">
      <c r="A48" s="41">
        <v>43</v>
      </c>
      <c r="B48" s="42" t="s">
        <v>1001</v>
      </c>
      <c r="C48" s="43" t="s">
        <v>106</v>
      </c>
      <c r="D48" s="44" t="s">
        <v>19</v>
      </c>
      <c r="E48" s="45" t="s">
        <v>1002</v>
      </c>
      <c r="F48" s="5">
        <v>14</v>
      </c>
      <c r="G48" s="46">
        <v>0.1</v>
      </c>
      <c r="H48" s="12">
        <f t="shared" si="3"/>
        <v>12.6</v>
      </c>
      <c r="I48" s="6">
        <f t="shared" si="2"/>
        <v>376.82242990654203</v>
      </c>
      <c r="J48" s="12">
        <f t="shared" si="4"/>
        <v>403.2</v>
      </c>
      <c r="K48" s="60" t="s">
        <v>1301</v>
      </c>
      <c r="L48" s="2"/>
      <c r="M48" s="20"/>
    </row>
    <row r="49" spans="1:13" x14ac:dyDescent="0.25">
      <c r="A49" s="47">
        <v>44</v>
      </c>
      <c r="B49" s="48" t="s">
        <v>1003</v>
      </c>
      <c r="C49" s="49" t="s">
        <v>106</v>
      </c>
      <c r="D49" s="50" t="s">
        <v>19</v>
      </c>
      <c r="E49" s="51" t="s">
        <v>1004</v>
      </c>
      <c r="F49" s="3">
        <v>14</v>
      </c>
      <c r="G49" s="52">
        <v>0.1</v>
      </c>
      <c r="H49" s="13">
        <f t="shared" si="3"/>
        <v>12.6</v>
      </c>
      <c r="I49" s="4">
        <f t="shared" si="2"/>
        <v>376.82242990654203</v>
      </c>
      <c r="J49" s="13">
        <f t="shared" si="4"/>
        <v>403.2</v>
      </c>
      <c r="K49" s="60" t="s">
        <v>1301</v>
      </c>
      <c r="L49" s="1"/>
      <c r="M49" s="20"/>
    </row>
    <row r="50" spans="1:13" x14ac:dyDescent="0.25">
      <c r="A50" s="41">
        <v>45</v>
      </c>
      <c r="B50" s="42" t="s">
        <v>1225</v>
      </c>
      <c r="C50" s="43" t="s">
        <v>1226</v>
      </c>
      <c r="D50" s="44" t="s">
        <v>40</v>
      </c>
      <c r="E50" s="45" t="s">
        <v>1227</v>
      </c>
      <c r="F50" s="5">
        <v>15</v>
      </c>
      <c r="G50" s="46">
        <v>0.1</v>
      </c>
      <c r="H50" s="12">
        <f t="shared" si="3"/>
        <v>13.5</v>
      </c>
      <c r="I50" s="6">
        <f t="shared" si="2"/>
        <v>403.73831775700933</v>
      </c>
      <c r="J50" s="12">
        <f t="shared" si="4"/>
        <v>432</v>
      </c>
      <c r="K50" s="60" t="s">
        <v>1301</v>
      </c>
      <c r="L50" s="2"/>
      <c r="M50" s="20"/>
    </row>
    <row r="51" spans="1:13" x14ac:dyDescent="0.25">
      <c r="A51" s="47">
        <v>46</v>
      </c>
      <c r="B51" s="48" t="s">
        <v>1228</v>
      </c>
      <c r="C51" s="49" t="s">
        <v>1226</v>
      </c>
      <c r="D51" s="50" t="s">
        <v>40</v>
      </c>
      <c r="E51" s="51" t="s">
        <v>1229</v>
      </c>
      <c r="F51" s="3">
        <v>15</v>
      </c>
      <c r="G51" s="52">
        <v>0.1</v>
      </c>
      <c r="H51" s="13">
        <f t="shared" si="3"/>
        <v>13.5</v>
      </c>
      <c r="I51" s="4">
        <f t="shared" si="2"/>
        <v>403.73831775700933</v>
      </c>
      <c r="J51" s="13">
        <f t="shared" si="4"/>
        <v>432</v>
      </c>
      <c r="K51" s="60" t="s">
        <v>1301</v>
      </c>
      <c r="L51" s="1"/>
      <c r="M51" s="20"/>
    </row>
    <row r="52" spans="1:13" x14ac:dyDescent="0.25">
      <c r="A52" s="41">
        <v>47</v>
      </c>
      <c r="B52" s="42" t="s">
        <v>1230</v>
      </c>
      <c r="C52" s="43" t="s">
        <v>1226</v>
      </c>
      <c r="D52" s="44" t="s">
        <v>40</v>
      </c>
      <c r="E52" s="45" t="s">
        <v>1231</v>
      </c>
      <c r="F52" s="5">
        <v>15</v>
      </c>
      <c r="G52" s="46">
        <v>0.1</v>
      </c>
      <c r="H52" s="12">
        <f t="shared" si="3"/>
        <v>13.5</v>
      </c>
      <c r="I52" s="6">
        <f t="shared" si="2"/>
        <v>403.73831775700933</v>
      </c>
      <c r="J52" s="12">
        <f t="shared" si="4"/>
        <v>432</v>
      </c>
      <c r="K52" s="60" t="s">
        <v>1301</v>
      </c>
      <c r="L52" s="2"/>
      <c r="M52" s="20"/>
    </row>
    <row r="53" spans="1:13" x14ac:dyDescent="0.25">
      <c r="A53" s="47">
        <v>48</v>
      </c>
      <c r="B53" s="48" t="s">
        <v>1005</v>
      </c>
      <c r="C53" s="49" t="s">
        <v>1006</v>
      </c>
      <c r="D53" s="50" t="s">
        <v>20</v>
      </c>
      <c r="E53" s="51" t="s">
        <v>1007</v>
      </c>
      <c r="F53" s="3">
        <v>10</v>
      </c>
      <c r="G53" s="52">
        <v>0.1</v>
      </c>
      <c r="H53" s="13">
        <f t="shared" si="3"/>
        <v>9</v>
      </c>
      <c r="I53" s="4">
        <f t="shared" si="2"/>
        <v>269.15887850467288</v>
      </c>
      <c r="J53" s="13">
        <f t="shared" si="4"/>
        <v>288</v>
      </c>
      <c r="K53" s="60" t="s">
        <v>1299</v>
      </c>
      <c r="L53" s="1"/>
      <c r="M53" s="20"/>
    </row>
    <row r="54" spans="1:13" x14ac:dyDescent="0.25">
      <c r="A54" s="41">
        <v>49</v>
      </c>
      <c r="B54" s="42" t="s">
        <v>1008</v>
      </c>
      <c r="C54" s="43" t="s">
        <v>1009</v>
      </c>
      <c r="D54" s="44" t="s">
        <v>20</v>
      </c>
      <c r="E54" s="45" t="s">
        <v>1010</v>
      </c>
      <c r="F54" s="5">
        <v>10</v>
      </c>
      <c r="G54" s="46">
        <v>0.1</v>
      </c>
      <c r="H54" s="12">
        <f t="shared" si="3"/>
        <v>9</v>
      </c>
      <c r="I54" s="6">
        <f t="shared" si="2"/>
        <v>269.15887850467288</v>
      </c>
      <c r="J54" s="12">
        <f t="shared" si="4"/>
        <v>288</v>
      </c>
      <c r="K54" s="60" t="s">
        <v>1299</v>
      </c>
      <c r="L54" s="2"/>
      <c r="M54" s="20"/>
    </row>
    <row r="55" spans="1:13" x14ac:dyDescent="0.25">
      <c r="A55" s="47">
        <v>50</v>
      </c>
      <c r="B55" s="48" t="s">
        <v>1011</v>
      </c>
      <c r="C55" s="49" t="s">
        <v>1012</v>
      </c>
      <c r="D55" s="50" t="s">
        <v>20</v>
      </c>
      <c r="E55" s="51" t="s">
        <v>1013</v>
      </c>
      <c r="F55" s="3">
        <v>13</v>
      </c>
      <c r="G55" s="52">
        <v>0.1</v>
      </c>
      <c r="H55" s="13">
        <f t="shared" si="3"/>
        <v>11.700000000000001</v>
      </c>
      <c r="I55" s="4">
        <f t="shared" si="2"/>
        <v>349.90654205607478</v>
      </c>
      <c r="J55" s="13">
        <f t="shared" si="4"/>
        <v>374.40000000000003</v>
      </c>
      <c r="K55" s="60" t="s">
        <v>1299</v>
      </c>
      <c r="L55" s="1"/>
      <c r="M55" s="20"/>
    </row>
    <row r="56" spans="1:13" x14ac:dyDescent="0.25">
      <c r="A56" s="41">
        <v>51</v>
      </c>
      <c r="B56" s="42" t="s">
        <v>1014</v>
      </c>
      <c r="C56" s="43" t="s">
        <v>1012</v>
      </c>
      <c r="D56" s="44" t="s">
        <v>20</v>
      </c>
      <c r="E56" s="45" t="s">
        <v>1015</v>
      </c>
      <c r="F56" s="5">
        <v>13</v>
      </c>
      <c r="G56" s="46">
        <v>0.1</v>
      </c>
      <c r="H56" s="12">
        <f t="shared" si="3"/>
        <v>11.700000000000001</v>
      </c>
      <c r="I56" s="6">
        <f t="shared" si="2"/>
        <v>349.90654205607478</v>
      </c>
      <c r="J56" s="12">
        <f t="shared" si="4"/>
        <v>374.40000000000003</v>
      </c>
      <c r="K56" s="60" t="s">
        <v>1299</v>
      </c>
      <c r="L56" s="2"/>
      <c r="M56" s="20"/>
    </row>
    <row r="57" spans="1:13" x14ac:dyDescent="0.25">
      <c r="A57" s="47">
        <v>52</v>
      </c>
      <c r="B57" s="48" t="s">
        <v>1016</v>
      </c>
      <c r="C57" s="49" t="s">
        <v>1017</v>
      </c>
      <c r="D57" s="50" t="s">
        <v>20</v>
      </c>
      <c r="E57" s="51" t="s">
        <v>1018</v>
      </c>
      <c r="F57" s="3">
        <v>10</v>
      </c>
      <c r="G57" s="52">
        <v>0.1</v>
      </c>
      <c r="H57" s="13">
        <f t="shared" si="3"/>
        <v>9</v>
      </c>
      <c r="I57" s="4">
        <f t="shared" si="2"/>
        <v>269.15887850467288</v>
      </c>
      <c r="J57" s="13">
        <f t="shared" si="4"/>
        <v>288</v>
      </c>
      <c r="K57" s="60" t="s">
        <v>1299</v>
      </c>
      <c r="L57" s="1"/>
      <c r="M57" s="20"/>
    </row>
    <row r="58" spans="1:13" x14ac:dyDescent="0.25">
      <c r="A58" s="41">
        <v>53</v>
      </c>
      <c r="B58" s="42" t="s">
        <v>1019</v>
      </c>
      <c r="C58" s="43" t="s">
        <v>1020</v>
      </c>
      <c r="D58" s="44" t="s">
        <v>20</v>
      </c>
      <c r="E58" s="45" t="s">
        <v>1021</v>
      </c>
      <c r="F58" s="5">
        <v>13</v>
      </c>
      <c r="G58" s="46">
        <v>0.1</v>
      </c>
      <c r="H58" s="12">
        <f t="shared" si="3"/>
        <v>11.700000000000001</v>
      </c>
      <c r="I58" s="6">
        <f t="shared" si="2"/>
        <v>349.90654205607478</v>
      </c>
      <c r="J58" s="12">
        <f t="shared" si="4"/>
        <v>374.40000000000003</v>
      </c>
      <c r="K58" s="60" t="s">
        <v>1299</v>
      </c>
      <c r="L58" s="2"/>
      <c r="M58" s="20"/>
    </row>
    <row r="59" spans="1:13" x14ac:dyDescent="0.25">
      <c r="A59" s="47">
        <v>54</v>
      </c>
      <c r="B59" s="48" t="s">
        <v>1025</v>
      </c>
      <c r="C59" s="49" t="s">
        <v>1026</v>
      </c>
      <c r="D59" s="50" t="s">
        <v>44</v>
      </c>
      <c r="E59" s="51" t="s">
        <v>1027</v>
      </c>
      <c r="F59" s="3">
        <v>7.5</v>
      </c>
      <c r="G59" s="52">
        <v>0</v>
      </c>
      <c r="H59" s="13">
        <f t="shared" si="3"/>
        <v>7.5</v>
      </c>
      <c r="I59" s="4">
        <f t="shared" si="2"/>
        <v>224.29906542056074</v>
      </c>
      <c r="J59" s="13">
        <f t="shared" si="4"/>
        <v>240</v>
      </c>
      <c r="K59" s="60" t="s">
        <v>1299</v>
      </c>
      <c r="L59" s="1"/>
      <c r="M59" s="20"/>
    </row>
    <row r="60" spans="1:13" x14ac:dyDescent="0.25">
      <c r="A60" s="41">
        <v>55</v>
      </c>
      <c r="B60" s="42" t="s">
        <v>1111</v>
      </c>
      <c r="C60" s="43" t="s">
        <v>1112</v>
      </c>
      <c r="D60" s="44" t="s">
        <v>44</v>
      </c>
      <c r="E60" s="45" t="s">
        <v>1113</v>
      </c>
      <c r="F60" s="5">
        <v>21</v>
      </c>
      <c r="G60" s="46">
        <v>0</v>
      </c>
      <c r="H60" s="12">
        <f t="shared" si="3"/>
        <v>21</v>
      </c>
      <c r="I60" s="6">
        <f t="shared" si="2"/>
        <v>628.03738317757006</v>
      </c>
      <c r="J60" s="12">
        <f t="shared" si="4"/>
        <v>672</v>
      </c>
      <c r="K60" s="60" t="s">
        <v>1299</v>
      </c>
      <c r="L60" s="2"/>
      <c r="M60" s="20"/>
    </row>
    <row r="61" spans="1:13" x14ac:dyDescent="0.25">
      <c r="A61" s="47">
        <v>56</v>
      </c>
      <c r="B61" s="48" t="s">
        <v>1031</v>
      </c>
      <c r="C61" s="49" t="s">
        <v>1032</v>
      </c>
      <c r="D61" s="50" t="s">
        <v>21</v>
      </c>
      <c r="E61" s="51" t="s">
        <v>1033</v>
      </c>
      <c r="F61" s="3">
        <v>19.95</v>
      </c>
      <c r="G61" s="52">
        <v>0.05</v>
      </c>
      <c r="H61" s="13">
        <f t="shared" si="3"/>
        <v>18.952499999999997</v>
      </c>
      <c r="I61" s="4">
        <f t="shared" si="2"/>
        <v>566.80373831775694</v>
      </c>
      <c r="J61" s="13">
        <f t="shared" si="4"/>
        <v>606.4799999999999</v>
      </c>
      <c r="K61" s="60" t="s">
        <v>1299</v>
      </c>
      <c r="L61" s="1"/>
      <c r="M61" s="20"/>
    </row>
    <row r="62" spans="1:13" x14ac:dyDescent="0.25">
      <c r="A62" s="41">
        <v>57</v>
      </c>
      <c r="B62" s="42" t="s">
        <v>1034</v>
      </c>
      <c r="C62" s="43" t="s">
        <v>1035</v>
      </c>
      <c r="D62" s="44" t="s">
        <v>21</v>
      </c>
      <c r="E62" s="45" t="s">
        <v>1036</v>
      </c>
      <c r="F62" s="5">
        <v>12.95</v>
      </c>
      <c r="G62" s="46">
        <v>0.05</v>
      </c>
      <c r="H62" s="12">
        <f t="shared" si="3"/>
        <v>12.302499999999998</v>
      </c>
      <c r="I62" s="6">
        <f t="shared" si="2"/>
        <v>367.92523364485976</v>
      </c>
      <c r="J62" s="12">
        <f t="shared" si="4"/>
        <v>393.67999999999995</v>
      </c>
      <c r="K62" s="60" t="s">
        <v>1299</v>
      </c>
      <c r="L62" s="2"/>
      <c r="M62" s="20"/>
    </row>
    <row r="63" spans="1:13" x14ac:dyDescent="0.25">
      <c r="A63" s="47">
        <v>58</v>
      </c>
      <c r="B63" s="48" t="s">
        <v>1037</v>
      </c>
      <c r="C63" s="49" t="s">
        <v>1038</v>
      </c>
      <c r="D63" s="50" t="s">
        <v>21</v>
      </c>
      <c r="E63" s="51" t="s">
        <v>1039</v>
      </c>
      <c r="F63" s="3">
        <v>8.9499999999999993</v>
      </c>
      <c r="G63" s="52">
        <v>0.05</v>
      </c>
      <c r="H63" s="13">
        <f t="shared" si="3"/>
        <v>8.5024999999999995</v>
      </c>
      <c r="I63" s="4">
        <f t="shared" si="2"/>
        <v>254.28037383177568</v>
      </c>
      <c r="J63" s="13">
        <f t="shared" si="4"/>
        <v>272.08</v>
      </c>
      <c r="K63" s="60" t="s">
        <v>1299</v>
      </c>
      <c r="L63" s="1"/>
      <c r="M63" s="20"/>
    </row>
    <row r="64" spans="1:13" x14ac:dyDescent="0.25">
      <c r="A64" s="41">
        <v>59</v>
      </c>
      <c r="B64" s="42" t="s">
        <v>1040</v>
      </c>
      <c r="C64" s="43" t="s">
        <v>1041</v>
      </c>
      <c r="D64" s="44" t="s">
        <v>28</v>
      </c>
      <c r="E64" s="45" t="s">
        <v>1042</v>
      </c>
      <c r="F64" s="5">
        <v>12</v>
      </c>
      <c r="G64" s="46">
        <v>0</v>
      </c>
      <c r="H64" s="12">
        <f t="shared" si="3"/>
        <v>12</v>
      </c>
      <c r="I64" s="6">
        <f t="shared" si="2"/>
        <v>358.87850467289718</v>
      </c>
      <c r="J64" s="12">
        <f t="shared" si="4"/>
        <v>384</v>
      </c>
      <c r="K64" s="60" t="s">
        <v>1297</v>
      </c>
      <c r="L64" s="2"/>
      <c r="M64" s="20"/>
    </row>
    <row r="65" spans="1:13" x14ac:dyDescent="0.25">
      <c r="A65" s="47">
        <v>60</v>
      </c>
      <c r="B65" s="48" t="s">
        <v>1043</v>
      </c>
      <c r="C65" s="49" t="s">
        <v>1044</v>
      </c>
      <c r="D65" s="50" t="s">
        <v>28</v>
      </c>
      <c r="E65" s="51" t="s">
        <v>1045</v>
      </c>
      <c r="F65" s="3">
        <v>12.95</v>
      </c>
      <c r="G65" s="52">
        <v>0</v>
      </c>
      <c r="H65" s="13">
        <f t="shared" si="3"/>
        <v>12.95</v>
      </c>
      <c r="I65" s="4">
        <f t="shared" si="2"/>
        <v>387.28971962616816</v>
      </c>
      <c r="J65" s="13">
        <f t="shared" si="4"/>
        <v>414.4</v>
      </c>
      <c r="K65" s="60" t="s">
        <v>1297</v>
      </c>
      <c r="L65" s="1"/>
      <c r="M65" s="20"/>
    </row>
    <row r="66" spans="1:13" x14ac:dyDescent="0.25">
      <c r="A66" s="41">
        <v>61</v>
      </c>
      <c r="B66" s="42" t="s">
        <v>1046</v>
      </c>
      <c r="C66" s="43" t="s">
        <v>1047</v>
      </c>
      <c r="D66" s="44" t="s">
        <v>28</v>
      </c>
      <c r="E66" s="45" t="s">
        <v>1048</v>
      </c>
      <c r="F66" s="5">
        <v>13</v>
      </c>
      <c r="G66" s="46">
        <v>0</v>
      </c>
      <c r="H66" s="12">
        <f t="shared" si="3"/>
        <v>13</v>
      </c>
      <c r="I66" s="6">
        <f t="shared" si="2"/>
        <v>388.78504672897196</v>
      </c>
      <c r="J66" s="12">
        <f t="shared" si="4"/>
        <v>416</v>
      </c>
      <c r="K66" s="60" t="s">
        <v>1297</v>
      </c>
      <c r="L66" s="2"/>
      <c r="M66" s="20"/>
    </row>
    <row r="67" spans="1:13" x14ac:dyDescent="0.25">
      <c r="A67" s="47">
        <v>62</v>
      </c>
      <c r="B67" s="48" t="s">
        <v>1049</v>
      </c>
      <c r="C67" s="49" t="s">
        <v>1047</v>
      </c>
      <c r="D67" s="50" t="s">
        <v>28</v>
      </c>
      <c r="E67" s="51" t="s">
        <v>1050</v>
      </c>
      <c r="F67" s="3">
        <v>10</v>
      </c>
      <c r="G67" s="52">
        <v>0</v>
      </c>
      <c r="H67" s="13">
        <f t="shared" si="3"/>
        <v>10</v>
      </c>
      <c r="I67" s="4">
        <f t="shared" si="2"/>
        <v>299.06542056074767</v>
      </c>
      <c r="J67" s="13">
        <f t="shared" si="4"/>
        <v>320</v>
      </c>
      <c r="K67" s="60" t="s">
        <v>1297</v>
      </c>
      <c r="L67" s="1"/>
      <c r="M67" s="20"/>
    </row>
    <row r="68" spans="1:13" x14ac:dyDescent="0.25">
      <c r="A68" s="41">
        <v>63</v>
      </c>
      <c r="B68" s="42" t="s">
        <v>1051</v>
      </c>
      <c r="C68" s="43" t="s">
        <v>1052</v>
      </c>
      <c r="D68" s="44" t="s">
        <v>28</v>
      </c>
      <c r="E68" s="45" t="s">
        <v>1053</v>
      </c>
      <c r="F68" s="5">
        <v>12.95</v>
      </c>
      <c r="G68" s="46">
        <v>0</v>
      </c>
      <c r="H68" s="12">
        <f t="shared" ref="H68:H98" si="5">IFERROR(F68*(1-G68),F68)</f>
        <v>12.95</v>
      </c>
      <c r="I68" s="6">
        <f t="shared" si="2"/>
        <v>387.28971962616816</v>
      </c>
      <c r="J68" s="12">
        <f t="shared" ref="J68:J98" si="6">H68*$L$4</f>
        <v>414.4</v>
      </c>
      <c r="K68" s="60" t="s">
        <v>1297</v>
      </c>
      <c r="L68" s="2"/>
      <c r="M68" s="20"/>
    </row>
    <row r="69" spans="1:13" x14ac:dyDescent="0.25">
      <c r="A69" s="47">
        <v>64</v>
      </c>
      <c r="B69" s="48" t="s">
        <v>1054</v>
      </c>
      <c r="C69" s="49" t="s">
        <v>1055</v>
      </c>
      <c r="D69" s="50" t="s">
        <v>28</v>
      </c>
      <c r="E69" s="51" t="s">
        <v>1056</v>
      </c>
      <c r="F69" s="3">
        <v>16</v>
      </c>
      <c r="G69" s="52">
        <v>0</v>
      </c>
      <c r="H69" s="13">
        <f t="shared" si="5"/>
        <v>16</v>
      </c>
      <c r="I69" s="4">
        <f t="shared" ref="I69:I128" si="7">J69/1.07</f>
        <v>478.50467289719626</v>
      </c>
      <c r="J69" s="13">
        <f t="shared" si="6"/>
        <v>512</v>
      </c>
      <c r="K69" s="60" t="s">
        <v>1297</v>
      </c>
      <c r="L69" s="1"/>
      <c r="M69" s="20"/>
    </row>
    <row r="70" spans="1:13" x14ac:dyDescent="0.25">
      <c r="A70" s="41">
        <v>65</v>
      </c>
      <c r="B70" s="42" t="s">
        <v>1057</v>
      </c>
      <c r="C70" s="43" t="s">
        <v>1058</v>
      </c>
      <c r="D70" s="44" t="s">
        <v>28</v>
      </c>
      <c r="E70" s="45" t="s">
        <v>1059</v>
      </c>
      <c r="F70" s="5">
        <v>11.95</v>
      </c>
      <c r="G70" s="46">
        <v>0</v>
      </c>
      <c r="H70" s="12">
        <f t="shared" si="5"/>
        <v>11.95</v>
      </c>
      <c r="I70" s="6">
        <f t="shared" si="7"/>
        <v>357.38317757009344</v>
      </c>
      <c r="J70" s="12">
        <f t="shared" si="6"/>
        <v>382.4</v>
      </c>
      <c r="K70" s="60" t="s">
        <v>1297</v>
      </c>
      <c r="L70" s="2"/>
      <c r="M70" s="20"/>
    </row>
    <row r="71" spans="1:13" x14ac:dyDescent="0.25">
      <c r="A71" s="47">
        <v>66</v>
      </c>
      <c r="B71" s="48" t="s">
        <v>1060</v>
      </c>
      <c r="C71" s="49" t="s">
        <v>1061</v>
      </c>
      <c r="D71" s="50" t="s">
        <v>1062</v>
      </c>
      <c r="E71" s="51" t="s">
        <v>1063</v>
      </c>
      <c r="F71" s="3">
        <v>14</v>
      </c>
      <c r="G71" s="52">
        <v>0</v>
      </c>
      <c r="H71" s="13">
        <f t="shared" si="5"/>
        <v>14</v>
      </c>
      <c r="I71" s="4">
        <f t="shared" si="7"/>
        <v>418.69158878504669</v>
      </c>
      <c r="J71" s="13">
        <f t="shared" si="6"/>
        <v>448</v>
      </c>
      <c r="K71" s="60" t="s">
        <v>1299</v>
      </c>
      <c r="L71" s="1"/>
      <c r="M71" s="20"/>
    </row>
    <row r="72" spans="1:13" x14ac:dyDescent="0.25">
      <c r="A72" s="41">
        <v>67</v>
      </c>
      <c r="B72" s="42" t="s">
        <v>1064</v>
      </c>
      <c r="C72" s="43" t="s">
        <v>1065</v>
      </c>
      <c r="D72" s="44" t="s">
        <v>13</v>
      </c>
      <c r="E72" s="45" t="s">
        <v>1066</v>
      </c>
      <c r="F72" s="5">
        <v>16</v>
      </c>
      <c r="G72" s="46">
        <v>0.05</v>
      </c>
      <c r="H72" s="12">
        <f t="shared" si="5"/>
        <v>15.2</v>
      </c>
      <c r="I72" s="6">
        <f t="shared" si="7"/>
        <v>454.57943925233639</v>
      </c>
      <c r="J72" s="12">
        <f t="shared" si="6"/>
        <v>486.4</v>
      </c>
      <c r="K72" s="60" t="s">
        <v>1299</v>
      </c>
      <c r="L72" s="2"/>
      <c r="M72" s="20"/>
    </row>
    <row r="73" spans="1:13" x14ac:dyDescent="0.25">
      <c r="A73" s="47">
        <v>68</v>
      </c>
      <c r="B73" s="48" t="s">
        <v>1067</v>
      </c>
      <c r="C73" s="49" t="s">
        <v>1068</v>
      </c>
      <c r="D73" s="50" t="s">
        <v>1069</v>
      </c>
      <c r="E73" s="51" t="s">
        <v>1070</v>
      </c>
      <c r="F73" s="3">
        <v>7.99</v>
      </c>
      <c r="G73" s="52">
        <v>0.05</v>
      </c>
      <c r="H73" s="13">
        <f t="shared" si="5"/>
        <v>7.5904999999999996</v>
      </c>
      <c r="I73" s="4">
        <f t="shared" si="7"/>
        <v>227.00560747663548</v>
      </c>
      <c r="J73" s="13">
        <f t="shared" si="6"/>
        <v>242.89599999999999</v>
      </c>
      <c r="K73" s="60" t="s">
        <v>1299</v>
      </c>
      <c r="L73" s="1"/>
      <c r="M73" s="20"/>
    </row>
    <row r="74" spans="1:13" x14ac:dyDescent="0.25">
      <c r="A74" s="41">
        <v>69</v>
      </c>
      <c r="B74" s="42" t="s">
        <v>1071</v>
      </c>
      <c r="C74" s="43" t="s">
        <v>1072</v>
      </c>
      <c r="D74" s="44" t="s">
        <v>1069</v>
      </c>
      <c r="E74" s="45" t="s">
        <v>1073</v>
      </c>
      <c r="F74" s="5">
        <v>5</v>
      </c>
      <c r="G74" s="46">
        <v>0.05</v>
      </c>
      <c r="H74" s="12">
        <f t="shared" si="5"/>
        <v>4.75</v>
      </c>
      <c r="I74" s="6">
        <f t="shared" si="7"/>
        <v>142.05607476635512</v>
      </c>
      <c r="J74" s="12">
        <f t="shared" si="6"/>
        <v>152</v>
      </c>
      <c r="K74" s="60" t="s">
        <v>1299</v>
      </c>
      <c r="L74" s="2"/>
      <c r="M74" s="20"/>
    </row>
    <row r="75" spans="1:13" x14ac:dyDescent="0.25">
      <c r="A75" s="47">
        <v>70</v>
      </c>
      <c r="B75" s="48" t="s">
        <v>1074</v>
      </c>
      <c r="C75" s="49" t="s">
        <v>1075</v>
      </c>
      <c r="D75" s="50" t="s">
        <v>1076</v>
      </c>
      <c r="E75" s="51" t="s">
        <v>1077</v>
      </c>
      <c r="F75" s="3">
        <v>9</v>
      </c>
      <c r="G75" s="52">
        <v>0.05</v>
      </c>
      <c r="H75" s="13">
        <f t="shared" si="5"/>
        <v>8.5499999999999989</v>
      </c>
      <c r="I75" s="4">
        <f t="shared" si="7"/>
        <v>255.70093457943921</v>
      </c>
      <c r="J75" s="13">
        <f t="shared" si="6"/>
        <v>273.59999999999997</v>
      </c>
      <c r="K75" s="60" t="s">
        <v>1299</v>
      </c>
      <c r="L75" s="1"/>
      <c r="M75" s="20"/>
    </row>
    <row r="76" spans="1:13" x14ac:dyDescent="0.25">
      <c r="A76" s="41">
        <v>71</v>
      </c>
      <c r="B76" s="42" t="s">
        <v>1078</v>
      </c>
      <c r="C76" s="43" t="s">
        <v>1079</v>
      </c>
      <c r="D76" s="44" t="s">
        <v>1076</v>
      </c>
      <c r="E76" s="45" t="s">
        <v>1080</v>
      </c>
      <c r="F76" s="5">
        <v>13</v>
      </c>
      <c r="G76" s="46">
        <v>0.05</v>
      </c>
      <c r="H76" s="12">
        <f t="shared" si="5"/>
        <v>12.35</v>
      </c>
      <c r="I76" s="6">
        <f t="shared" si="7"/>
        <v>369.34579439252332</v>
      </c>
      <c r="J76" s="12">
        <f t="shared" si="6"/>
        <v>395.2</v>
      </c>
      <c r="K76" s="60" t="s">
        <v>1299</v>
      </c>
      <c r="L76" s="2"/>
      <c r="M76" s="20"/>
    </row>
    <row r="77" spans="1:13" x14ac:dyDescent="0.25">
      <c r="A77" s="47">
        <v>72</v>
      </c>
      <c r="B77" s="48" t="s">
        <v>1081</v>
      </c>
      <c r="C77" s="49" t="s">
        <v>1082</v>
      </c>
      <c r="D77" s="50" t="s">
        <v>1076</v>
      </c>
      <c r="E77" s="51" t="s">
        <v>1083</v>
      </c>
      <c r="F77" s="3">
        <v>12</v>
      </c>
      <c r="G77" s="52">
        <v>0.05</v>
      </c>
      <c r="H77" s="13">
        <f t="shared" si="5"/>
        <v>11.399999999999999</v>
      </c>
      <c r="I77" s="4">
        <f t="shared" si="7"/>
        <v>340.93457943925227</v>
      </c>
      <c r="J77" s="13">
        <f t="shared" si="6"/>
        <v>364.79999999999995</v>
      </c>
      <c r="K77" s="60" t="s">
        <v>1299</v>
      </c>
      <c r="L77" s="1"/>
      <c r="M77" s="20"/>
    </row>
    <row r="78" spans="1:13" x14ac:dyDescent="0.25">
      <c r="A78" s="41">
        <v>73</v>
      </c>
      <c r="B78" s="42" t="s">
        <v>1084</v>
      </c>
      <c r="C78" s="43" t="s">
        <v>1082</v>
      </c>
      <c r="D78" s="44" t="s">
        <v>1076</v>
      </c>
      <c r="E78" s="45" t="s">
        <v>1085</v>
      </c>
      <c r="F78" s="5">
        <v>12</v>
      </c>
      <c r="G78" s="46">
        <v>0.05</v>
      </c>
      <c r="H78" s="12">
        <f t="shared" si="5"/>
        <v>11.399999999999999</v>
      </c>
      <c r="I78" s="6">
        <f t="shared" si="7"/>
        <v>340.93457943925227</v>
      </c>
      <c r="J78" s="12">
        <f t="shared" si="6"/>
        <v>364.79999999999995</v>
      </c>
      <c r="K78" s="60" t="s">
        <v>1299</v>
      </c>
      <c r="L78" s="2"/>
      <c r="M78" s="20"/>
    </row>
    <row r="79" spans="1:13" x14ac:dyDescent="0.25">
      <c r="A79" s="47">
        <v>74</v>
      </c>
      <c r="B79" s="48" t="s">
        <v>1086</v>
      </c>
      <c r="C79" s="49" t="s">
        <v>1082</v>
      </c>
      <c r="D79" s="50" t="s">
        <v>1076</v>
      </c>
      <c r="E79" s="51" t="s">
        <v>1087</v>
      </c>
      <c r="F79" s="3">
        <v>12</v>
      </c>
      <c r="G79" s="52">
        <v>0.05</v>
      </c>
      <c r="H79" s="13">
        <f t="shared" si="5"/>
        <v>11.399999999999999</v>
      </c>
      <c r="I79" s="4">
        <f t="shared" si="7"/>
        <v>340.93457943925227</v>
      </c>
      <c r="J79" s="13">
        <f t="shared" si="6"/>
        <v>364.79999999999995</v>
      </c>
      <c r="K79" s="60" t="s">
        <v>1299</v>
      </c>
      <c r="L79" s="1"/>
      <c r="M79" s="20"/>
    </row>
    <row r="80" spans="1:13" x14ac:dyDescent="0.25">
      <c r="A80" s="41">
        <v>75</v>
      </c>
      <c r="B80" s="42" t="s">
        <v>1220</v>
      </c>
      <c r="C80" s="43" t="s">
        <v>1095</v>
      </c>
      <c r="D80" s="44" t="s">
        <v>39</v>
      </c>
      <c r="E80" s="45" t="s">
        <v>1221</v>
      </c>
      <c r="F80" s="5">
        <v>15</v>
      </c>
      <c r="G80" s="46">
        <v>0.1</v>
      </c>
      <c r="H80" s="12">
        <f t="shared" si="5"/>
        <v>13.5</v>
      </c>
      <c r="I80" s="6">
        <f t="shared" si="7"/>
        <v>403.73831775700933</v>
      </c>
      <c r="J80" s="12">
        <f t="shared" si="6"/>
        <v>432</v>
      </c>
      <c r="K80" s="60" t="s">
        <v>1299</v>
      </c>
      <c r="L80" s="2"/>
      <c r="M80" s="20"/>
    </row>
    <row r="81" spans="1:13" x14ac:dyDescent="0.25">
      <c r="A81" s="47">
        <v>76</v>
      </c>
      <c r="B81" s="48" t="s">
        <v>1088</v>
      </c>
      <c r="C81" s="49" t="s">
        <v>1089</v>
      </c>
      <c r="D81" s="50" t="s">
        <v>39</v>
      </c>
      <c r="E81" s="51" t="s">
        <v>1090</v>
      </c>
      <c r="F81" s="3">
        <v>25</v>
      </c>
      <c r="G81" s="52">
        <v>0.1</v>
      </c>
      <c r="H81" s="13">
        <f t="shared" si="5"/>
        <v>22.5</v>
      </c>
      <c r="I81" s="4">
        <f t="shared" si="7"/>
        <v>672.89719626168221</v>
      </c>
      <c r="J81" s="13">
        <f t="shared" si="6"/>
        <v>720</v>
      </c>
      <c r="K81" s="60" t="s">
        <v>1299</v>
      </c>
      <c r="L81" s="1"/>
      <c r="M81" s="20"/>
    </row>
    <row r="82" spans="1:13" x14ac:dyDescent="0.25">
      <c r="A82" s="41">
        <v>77</v>
      </c>
      <c r="B82" s="42" t="s">
        <v>1232</v>
      </c>
      <c r="C82" s="43" t="s">
        <v>1233</v>
      </c>
      <c r="D82" s="44" t="s">
        <v>39</v>
      </c>
      <c r="E82" s="45" t="s">
        <v>1234</v>
      </c>
      <c r="F82" s="5">
        <v>15</v>
      </c>
      <c r="G82" s="46">
        <v>0.1</v>
      </c>
      <c r="H82" s="12">
        <f t="shared" si="5"/>
        <v>13.5</v>
      </c>
      <c r="I82" s="6">
        <f t="shared" si="7"/>
        <v>403.73831775700933</v>
      </c>
      <c r="J82" s="12">
        <f t="shared" si="6"/>
        <v>432</v>
      </c>
      <c r="K82" s="60" t="s">
        <v>1299</v>
      </c>
      <c r="L82" s="2"/>
      <c r="M82" s="20"/>
    </row>
    <row r="83" spans="1:13" x14ac:dyDescent="0.25">
      <c r="A83" s="47">
        <v>78</v>
      </c>
      <c r="B83" s="48" t="s">
        <v>1091</v>
      </c>
      <c r="C83" s="49" t="s">
        <v>1092</v>
      </c>
      <c r="D83" s="50" t="s">
        <v>39</v>
      </c>
      <c r="E83" s="51" t="s">
        <v>1093</v>
      </c>
      <c r="F83" s="3">
        <v>16</v>
      </c>
      <c r="G83" s="52">
        <v>0.1</v>
      </c>
      <c r="H83" s="13">
        <f t="shared" si="5"/>
        <v>14.4</v>
      </c>
      <c r="I83" s="4">
        <f t="shared" si="7"/>
        <v>430.65420560747663</v>
      </c>
      <c r="J83" s="13">
        <f t="shared" si="6"/>
        <v>460.8</v>
      </c>
      <c r="K83" s="60" t="s">
        <v>1299</v>
      </c>
      <c r="L83" s="1"/>
      <c r="M83" s="20"/>
    </row>
    <row r="84" spans="1:13" x14ac:dyDescent="0.25">
      <c r="A84" s="41">
        <v>79</v>
      </c>
      <c r="B84" s="42" t="s">
        <v>1094</v>
      </c>
      <c r="C84" s="43" t="s">
        <v>1095</v>
      </c>
      <c r="D84" s="44" t="s">
        <v>39</v>
      </c>
      <c r="E84" s="45" t="s">
        <v>1096</v>
      </c>
      <c r="F84" s="5">
        <v>15</v>
      </c>
      <c r="G84" s="46">
        <v>0.1</v>
      </c>
      <c r="H84" s="12">
        <f t="shared" si="5"/>
        <v>13.5</v>
      </c>
      <c r="I84" s="6">
        <f t="shared" si="7"/>
        <v>403.73831775700933</v>
      </c>
      <c r="J84" s="12">
        <f t="shared" si="6"/>
        <v>432</v>
      </c>
      <c r="K84" s="60" t="s">
        <v>1299</v>
      </c>
      <c r="L84" s="2"/>
      <c r="M84" s="20"/>
    </row>
    <row r="85" spans="1:13" x14ac:dyDescent="0.25">
      <c r="A85" s="47">
        <v>80</v>
      </c>
      <c r="B85" s="48" t="s">
        <v>1097</v>
      </c>
      <c r="C85" s="49" t="s">
        <v>1098</v>
      </c>
      <c r="D85" s="50" t="s">
        <v>1099</v>
      </c>
      <c r="E85" s="51" t="s">
        <v>1100</v>
      </c>
      <c r="F85" s="3">
        <v>32.950000000000003</v>
      </c>
      <c r="G85" s="52">
        <v>0</v>
      </c>
      <c r="H85" s="13">
        <f t="shared" si="5"/>
        <v>32.950000000000003</v>
      </c>
      <c r="I85" s="4">
        <f t="shared" si="7"/>
        <v>985.42056074766356</v>
      </c>
      <c r="J85" s="13">
        <f t="shared" si="6"/>
        <v>1054.4000000000001</v>
      </c>
      <c r="K85" s="60" t="s">
        <v>1301</v>
      </c>
      <c r="L85" s="1"/>
      <c r="M85" s="20"/>
    </row>
    <row r="86" spans="1:13" x14ac:dyDescent="0.25">
      <c r="A86" s="41">
        <v>81</v>
      </c>
      <c r="B86" s="42" t="s">
        <v>949</v>
      </c>
      <c r="C86" s="43" t="s">
        <v>30</v>
      </c>
      <c r="D86" s="44" t="s">
        <v>29</v>
      </c>
      <c r="E86" s="45" t="s">
        <v>950</v>
      </c>
      <c r="F86" s="5">
        <v>12</v>
      </c>
      <c r="G86" s="46">
        <v>0.1</v>
      </c>
      <c r="H86" s="12">
        <f t="shared" si="5"/>
        <v>10.8</v>
      </c>
      <c r="I86" s="6">
        <f t="shared" si="7"/>
        <v>322.99065420560748</v>
      </c>
      <c r="J86" s="12">
        <f t="shared" si="6"/>
        <v>345.6</v>
      </c>
      <c r="K86" s="60" t="s">
        <v>1297</v>
      </c>
      <c r="L86" s="2" t="s">
        <v>1298</v>
      </c>
      <c r="M86" s="20"/>
    </row>
    <row r="87" spans="1:13" x14ac:dyDescent="0.25">
      <c r="A87" s="47">
        <v>82</v>
      </c>
      <c r="B87" s="48" t="s">
        <v>1101</v>
      </c>
      <c r="C87" s="49" t="s">
        <v>1102</v>
      </c>
      <c r="D87" s="50" t="s">
        <v>35</v>
      </c>
      <c r="E87" s="51" t="s">
        <v>1103</v>
      </c>
      <c r="F87" s="3">
        <v>20</v>
      </c>
      <c r="G87" s="52">
        <v>0.1</v>
      </c>
      <c r="H87" s="13">
        <f t="shared" si="5"/>
        <v>18</v>
      </c>
      <c r="I87" s="4">
        <f t="shared" si="7"/>
        <v>538.31775700934577</v>
      </c>
      <c r="J87" s="13">
        <f t="shared" si="6"/>
        <v>576</v>
      </c>
      <c r="K87" s="60" t="s">
        <v>1297</v>
      </c>
      <c r="L87" s="1" t="s">
        <v>1298</v>
      </c>
      <c r="M87" s="20"/>
    </row>
    <row r="88" spans="1:13" x14ac:dyDescent="0.25">
      <c r="A88" s="41">
        <v>83</v>
      </c>
      <c r="B88" s="42" t="s">
        <v>1104</v>
      </c>
      <c r="C88" s="43" t="s">
        <v>1105</v>
      </c>
      <c r="D88" s="44" t="s">
        <v>1106</v>
      </c>
      <c r="E88" s="45" t="s">
        <v>1107</v>
      </c>
      <c r="F88" s="5">
        <v>12</v>
      </c>
      <c r="G88" s="46">
        <v>0.15</v>
      </c>
      <c r="H88" s="12">
        <f t="shared" si="5"/>
        <v>10.199999999999999</v>
      </c>
      <c r="I88" s="6">
        <f t="shared" si="7"/>
        <v>305.04672897196258</v>
      </c>
      <c r="J88" s="12">
        <f t="shared" si="6"/>
        <v>326.39999999999998</v>
      </c>
      <c r="K88" s="60" t="s">
        <v>1297</v>
      </c>
      <c r="L88" s="2" t="s">
        <v>1298</v>
      </c>
      <c r="M88" s="20"/>
    </row>
    <row r="89" spans="1:13" x14ac:dyDescent="0.25">
      <c r="A89" s="47">
        <v>84</v>
      </c>
      <c r="B89" s="48" t="s">
        <v>1108</v>
      </c>
      <c r="C89" s="49" t="s">
        <v>1109</v>
      </c>
      <c r="D89" s="50" t="s">
        <v>1106</v>
      </c>
      <c r="E89" s="51" t="s">
        <v>1110</v>
      </c>
      <c r="F89" s="3">
        <v>14</v>
      </c>
      <c r="G89" s="52">
        <v>0.15</v>
      </c>
      <c r="H89" s="13">
        <f t="shared" si="5"/>
        <v>11.9</v>
      </c>
      <c r="I89" s="4">
        <f t="shared" si="7"/>
        <v>355.8878504672897</v>
      </c>
      <c r="J89" s="13">
        <f t="shared" si="6"/>
        <v>380.8</v>
      </c>
      <c r="K89" s="60" t="s">
        <v>1297</v>
      </c>
      <c r="L89" s="1" t="s">
        <v>1298</v>
      </c>
      <c r="M89" s="20"/>
    </row>
    <row r="90" spans="1:13" x14ac:dyDescent="0.25">
      <c r="A90" s="41">
        <v>85</v>
      </c>
      <c r="B90" s="42" t="s">
        <v>1114</v>
      </c>
      <c r="C90" s="43" t="s">
        <v>1115</v>
      </c>
      <c r="D90" s="44" t="s">
        <v>224</v>
      </c>
      <c r="E90" s="45" t="s">
        <v>1116</v>
      </c>
      <c r="F90" s="5">
        <v>16.95</v>
      </c>
      <c r="G90" s="46">
        <v>0.1</v>
      </c>
      <c r="H90" s="12">
        <f t="shared" si="5"/>
        <v>15.254999999999999</v>
      </c>
      <c r="I90" s="6">
        <f t="shared" si="7"/>
        <v>456.2242990654205</v>
      </c>
      <c r="J90" s="12">
        <f t="shared" si="6"/>
        <v>488.15999999999997</v>
      </c>
      <c r="K90" s="60" t="s">
        <v>1299</v>
      </c>
      <c r="L90" s="2"/>
      <c r="M90" s="20"/>
    </row>
    <row r="91" spans="1:13" x14ac:dyDescent="0.25">
      <c r="A91" s="47">
        <v>86</v>
      </c>
      <c r="B91" s="48" t="s">
        <v>1117</v>
      </c>
      <c r="C91" s="49" t="s">
        <v>1118</v>
      </c>
      <c r="D91" s="50" t="s">
        <v>36</v>
      </c>
      <c r="E91" s="51" t="s">
        <v>1119</v>
      </c>
      <c r="F91" s="3">
        <v>20</v>
      </c>
      <c r="G91" s="52">
        <v>0.1</v>
      </c>
      <c r="H91" s="13">
        <f t="shared" si="5"/>
        <v>18</v>
      </c>
      <c r="I91" s="4">
        <f t="shared" si="7"/>
        <v>538.31775700934577</v>
      </c>
      <c r="J91" s="13">
        <f t="shared" si="6"/>
        <v>576</v>
      </c>
      <c r="K91" s="60" t="s">
        <v>1297</v>
      </c>
      <c r="L91" s="1" t="s">
        <v>1298</v>
      </c>
      <c r="M91" s="20"/>
    </row>
    <row r="92" spans="1:13" x14ac:dyDescent="0.25">
      <c r="A92" s="41">
        <v>87</v>
      </c>
      <c r="B92" s="42" t="s">
        <v>1120</v>
      </c>
      <c r="C92" s="43" t="s">
        <v>1121</v>
      </c>
      <c r="D92" s="44" t="s">
        <v>36</v>
      </c>
      <c r="E92" s="45" t="s">
        <v>1122</v>
      </c>
      <c r="F92" s="5">
        <v>16</v>
      </c>
      <c r="G92" s="46">
        <v>0.1</v>
      </c>
      <c r="H92" s="12">
        <f t="shared" si="5"/>
        <v>14.4</v>
      </c>
      <c r="I92" s="6">
        <f t="shared" si="7"/>
        <v>430.65420560747663</v>
      </c>
      <c r="J92" s="12">
        <f t="shared" si="6"/>
        <v>460.8</v>
      </c>
      <c r="K92" s="60" t="s">
        <v>1297</v>
      </c>
      <c r="L92" s="2" t="s">
        <v>1298</v>
      </c>
      <c r="M92" s="20"/>
    </row>
    <row r="93" spans="1:13" x14ac:dyDescent="0.25">
      <c r="A93" s="47">
        <v>88</v>
      </c>
      <c r="B93" s="48" t="s">
        <v>1123</v>
      </c>
      <c r="C93" s="49" t="s">
        <v>1124</v>
      </c>
      <c r="D93" s="50" t="s">
        <v>86</v>
      </c>
      <c r="E93" s="51" t="s">
        <v>1125</v>
      </c>
      <c r="F93" s="3">
        <v>10</v>
      </c>
      <c r="G93" s="52">
        <v>0.1</v>
      </c>
      <c r="H93" s="13">
        <f t="shared" si="5"/>
        <v>9</v>
      </c>
      <c r="I93" s="4">
        <f t="shared" si="7"/>
        <v>269.15887850467288</v>
      </c>
      <c r="J93" s="13">
        <f t="shared" si="6"/>
        <v>288</v>
      </c>
      <c r="K93" s="60" t="s">
        <v>1299</v>
      </c>
      <c r="L93" s="1"/>
      <c r="M93" s="20"/>
    </row>
    <row r="94" spans="1:13" x14ac:dyDescent="0.25">
      <c r="A94" s="41">
        <v>89</v>
      </c>
      <c r="B94" s="42" t="s">
        <v>1126</v>
      </c>
      <c r="C94" s="43" t="s">
        <v>236</v>
      </c>
      <c r="D94" s="44" t="s">
        <v>86</v>
      </c>
      <c r="E94" s="45" t="s">
        <v>1127</v>
      </c>
      <c r="F94" s="5">
        <v>12</v>
      </c>
      <c r="G94" s="46">
        <v>0.1</v>
      </c>
      <c r="H94" s="12">
        <f t="shared" si="5"/>
        <v>10.8</v>
      </c>
      <c r="I94" s="6">
        <f t="shared" si="7"/>
        <v>322.99065420560748</v>
      </c>
      <c r="J94" s="12">
        <f t="shared" si="6"/>
        <v>345.6</v>
      </c>
      <c r="K94" s="60" t="s">
        <v>1299</v>
      </c>
      <c r="L94" s="2"/>
      <c r="M94" s="20"/>
    </row>
    <row r="95" spans="1:13" x14ac:dyDescent="0.25">
      <c r="A95" s="47">
        <v>90</v>
      </c>
      <c r="B95" s="48" t="s">
        <v>1128</v>
      </c>
      <c r="C95" s="49" t="s">
        <v>1129</v>
      </c>
      <c r="D95" s="50" t="s">
        <v>86</v>
      </c>
      <c r="E95" s="51" t="s">
        <v>1130</v>
      </c>
      <c r="F95" s="3">
        <v>13</v>
      </c>
      <c r="G95" s="52">
        <v>0.1</v>
      </c>
      <c r="H95" s="13">
        <f t="shared" si="5"/>
        <v>11.700000000000001</v>
      </c>
      <c r="I95" s="4">
        <f t="shared" si="7"/>
        <v>349.90654205607478</v>
      </c>
      <c r="J95" s="13">
        <f t="shared" si="6"/>
        <v>374.40000000000003</v>
      </c>
      <c r="K95" s="60" t="s">
        <v>1299</v>
      </c>
      <c r="L95" s="1"/>
      <c r="M95" s="20"/>
    </row>
    <row r="96" spans="1:13" x14ac:dyDescent="0.25">
      <c r="A96" s="41">
        <v>91</v>
      </c>
      <c r="B96" s="42" t="s">
        <v>1131</v>
      </c>
      <c r="C96" s="43" t="s">
        <v>379</v>
      </c>
      <c r="D96" s="44" t="s">
        <v>86</v>
      </c>
      <c r="E96" s="45" t="s">
        <v>1132</v>
      </c>
      <c r="F96" s="5">
        <v>24</v>
      </c>
      <c r="G96" s="46">
        <v>0.1</v>
      </c>
      <c r="H96" s="12">
        <f t="shared" si="5"/>
        <v>21.6</v>
      </c>
      <c r="I96" s="6">
        <f t="shared" si="7"/>
        <v>645.98130841121497</v>
      </c>
      <c r="J96" s="12">
        <f t="shared" si="6"/>
        <v>691.2</v>
      </c>
      <c r="K96" s="60" t="s">
        <v>1299</v>
      </c>
      <c r="L96" s="2"/>
      <c r="M96" s="20"/>
    </row>
    <row r="97" spans="1:13" x14ac:dyDescent="0.25">
      <c r="A97" s="47">
        <v>92</v>
      </c>
      <c r="B97" s="48" t="s">
        <v>1028</v>
      </c>
      <c r="C97" s="49" t="s">
        <v>1029</v>
      </c>
      <c r="D97" s="50" t="s">
        <v>49</v>
      </c>
      <c r="E97" s="51" t="s">
        <v>1030</v>
      </c>
      <c r="F97" s="3">
        <v>20</v>
      </c>
      <c r="G97" s="52">
        <v>0</v>
      </c>
      <c r="H97" s="13">
        <f t="shared" si="5"/>
        <v>20</v>
      </c>
      <c r="I97" s="4">
        <f t="shared" si="7"/>
        <v>598.13084112149534</v>
      </c>
      <c r="J97" s="13">
        <f t="shared" si="6"/>
        <v>640</v>
      </c>
      <c r="K97" s="60" t="s">
        <v>1299</v>
      </c>
      <c r="L97" s="1"/>
      <c r="M97" s="20"/>
    </row>
    <row r="98" spans="1:13" x14ac:dyDescent="0.25">
      <c r="A98" s="41">
        <v>93</v>
      </c>
      <c r="B98" s="42" t="s">
        <v>1136</v>
      </c>
      <c r="C98" s="43" t="s">
        <v>1137</v>
      </c>
      <c r="D98" s="44" t="s">
        <v>14</v>
      </c>
      <c r="E98" s="45" t="s">
        <v>1138</v>
      </c>
      <c r="F98" s="5">
        <v>8.9</v>
      </c>
      <c r="G98" s="46">
        <v>0.05</v>
      </c>
      <c r="H98" s="12">
        <f t="shared" si="5"/>
        <v>8.4550000000000001</v>
      </c>
      <c r="I98" s="6">
        <f t="shared" si="7"/>
        <v>252.85981308411215</v>
      </c>
      <c r="J98" s="12">
        <f t="shared" si="6"/>
        <v>270.56</v>
      </c>
      <c r="K98" s="60" t="s">
        <v>1299</v>
      </c>
      <c r="L98" s="2"/>
      <c r="M98" s="20"/>
    </row>
    <row r="99" spans="1:13" x14ac:dyDescent="0.25">
      <c r="A99" s="47">
        <v>94</v>
      </c>
      <c r="B99" s="48" t="s">
        <v>1139</v>
      </c>
      <c r="C99" s="49" t="s">
        <v>1137</v>
      </c>
      <c r="D99" s="50" t="s">
        <v>14</v>
      </c>
      <c r="E99" s="51" t="s">
        <v>1140</v>
      </c>
      <c r="F99" s="3">
        <v>8.9</v>
      </c>
      <c r="G99" s="52">
        <v>0.05</v>
      </c>
      <c r="H99" s="13">
        <f t="shared" ref="H99:H127" si="8">IFERROR(F99*(1-G99),F99)</f>
        <v>8.4550000000000001</v>
      </c>
      <c r="I99" s="4">
        <f t="shared" si="7"/>
        <v>252.85981308411215</v>
      </c>
      <c r="J99" s="13">
        <f t="shared" ref="J99:J127" si="9">H99*$L$4</f>
        <v>270.56</v>
      </c>
      <c r="K99" s="60" t="s">
        <v>1299</v>
      </c>
      <c r="L99" s="1"/>
      <c r="M99" s="20"/>
    </row>
    <row r="100" spans="1:13" x14ac:dyDescent="0.25">
      <c r="A100" s="41">
        <v>95</v>
      </c>
      <c r="B100" s="42" t="s">
        <v>1141</v>
      </c>
      <c r="C100" s="43" t="s">
        <v>1142</v>
      </c>
      <c r="D100" s="44" t="s">
        <v>14</v>
      </c>
      <c r="E100" s="45" t="s">
        <v>1143</v>
      </c>
      <c r="F100" s="5">
        <v>7.95</v>
      </c>
      <c r="G100" s="46">
        <v>0.05</v>
      </c>
      <c r="H100" s="12">
        <f t="shared" si="8"/>
        <v>7.5525000000000002</v>
      </c>
      <c r="I100" s="6">
        <f t="shared" si="7"/>
        <v>225.86915887850466</v>
      </c>
      <c r="J100" s="12">
        <f t="shared" si="9"/>
        <v>241.68</v>
      </c>
      <c r="K100" s="60" t="s">
        <v>1299</v>
      </c>
      <c r="L100" s="2"/>
      <c r="M100" s="20"/>
    </row>
    <row r="101" spans="1:13" x14ac:dyDescent="0.25">
      <c r="A101" s="47">
        <v>96</v>
      </c>
      <c r="B101" s="48" t="s">
        <v>1144</v>
      </c>
      <c r="C101" s="49" t="s">
        <v>1145</v>
      </c>
      <c r="D101" s="50" t="s">
        <v>14</v>
      </c>
      <c r="E101" s="51" t="s">
        <v>1146</v>
      </c>
      <c r="F101" s="3">
        <v>12.95</v>
      </c>
      <c r="G101" s="52">
        <v>0.05</v>
      </c>
      <c r="H101" s="13">
        <f t="shared" si="8"/>
        <v>12.302499999999998</v>
      </c>
      <c r="I101" s="4">
        <f t="shared" si="7"/>
        <v>367.92523364485976</v>
      </c>
      <c r="J101" s="13">
        <f t="shared" si="9"/>
        <v>393.67999999999995</v>
      </c>
      <c r="K101" s="60" t="s">
        <v>1299</v>
      </c>
      <c r="L101" s="1"/>
      <c r="M101" s="20"/>
    </row>
    <row r="102" spans="1:13" x14ac:dyDescent="0.25">
      <c r="A102" s="41">
        <v>97</v>
      </c>
      <c r="B102" s="42" t="s">
        <v>1147</v>
      </c>
      <c r="C102" s="43" t="s">
        <v>1148</v>
      </c>
      <c r="D102" s="44" t="s">
        <v>14</v>
      </c>
      <c r="E102" s="45" t="s">
        <v>1149</v>
      </c>
      <c r="F102" s="5">
        <v>13.95</v>
      </c>
      <c r="G102" s="46">
        <v>0.05</v>
      </c>
      <c r="H102" s="12">
        <f t="shared" si="8"/>
        <v>13.2525</v>
      </c>
      <c r="I102" s="6">
        <f t="shared" si="7"/>
        <v>396.3364485981308</v>
      </c>
      <c r="J102" s="12">
        <f t="shared" si="9"/>
        <v>424.08</v>
      </c>
      <c r="K102" s="60" t="s">
        <v>1299</v>
      </c>
      <c r="L102" s="2"/>
      <c r="M102" s="20"/>
    </row>
    <row r="103" spans="1:13" x14ac:dyDescent="0.25">
      <c r="A103" s="47">
        <v>98</v>
      </c>
      <c r="B103" s="48" t="s">
        <v>1150</v>
      </c>
      <c r="C103" s="49" t="s">
        <v>1151</v>
      </c>
      <c r="D103" s="50" t="s">
        <v>14</v>
      </c>
      <c r="E103" s="51" t="s">
        <v>1152</v>
      </c>
      <c r="F103" s="3">
        <v>14.95</v>
      </c>
      <c r="G103" s="52">
        <v>0.05</v>
      </c>
      <c r="H103" s="13">
        <f t="shared" si="8"/>
        <v>14.202499999999999</v>
      </c>
      <c r="I103" s="4">
        <f t="shared" si="7"/>
        <v>424.74766355140179</v>
      </c>
      <c r="J103" s="13">
        <f t="shared" si="9"/>
        <v>454.47999999999996</v>
      </c>
      <c r="K103" s="60" t="s">
        <v>1299</v>
      </c>
      <c r="L103" s="1"/>
      <c r="M103" s="20"/>
    </row>
    <row r="104" spans="1:13" x14ac:dyDescent="0.25">
      <c r="A104" s="41">
        <v>99</v>
      </c>
      <c r="B104" s="42" t="s">
        <v>1153</v>
      </c>
      <c r="C104" s="43" t="s">
        <v>1154</v>
      </c>
      <c r="D104" s="44" t="s">
        <v>14</v>
      </c>
      <c r="E104" s="45" t="s">
        <v>1155</v>
      </c>
      <c r="F104" s="5">
        <v>13</v>
      </c>
      <c r="G104" s="46">
        <v>0.05</v>
      </c>
      <c r="H104" s="12">
        <f t="shared" si="8"/>
        <v>12.35</v>
      </c>
      <c r="I104" s="6">
        <f t="shared" si="7"/>
        <v>369.34579439252332</v>
      </c>
      <c r="J104" s="12">
        <f t="shared" si="9"/>
        <v>395.2</v>
      </c>
      <c r="K104" s="60" t="s">
        <v>1299</v>
      </c>
      <c r="L104" s="2"/>
      <c r="M104" s="20"/>
    </row>
    <row r="105" spans="1:13" x14ac:dyDescent="0.25">
      <c r="A105" s="47">
        <v>100</v>
      </c>
      <c r="B105" s="48" t="s">
        <v>1156</v>
      </c>
      <c r="C105" s="49" t="s">
        <v>1157</v>
      </c>
      <c r="D105" s="50" t="s">
        <v>14</v>
      </c>
      <c r="E105" s="51" t="s">
        <v>1158</v>
      </c>
      <c r="F105" s="3">
        <v>16</v>
      </c>
      <c r="G105" s="52">
        <v>0.05</v>
      </c>
      <c r="H105" s="13">
        <f t="shared" si="8"/>
        <v>15.2</v>
      </c>
      <c r="I105" s="4">
        <f t="shared" si="7"/>
        <v>454.57943925233639</v>
      </c>
      <c r="J105" s="13">
        <f t="shared" si="9"/>
        <v>486.4</v>
      </c>
      <c r="K105" s="60" t="s">
        <v>1299</v>
      </c>
      <c r="L105" s="1"/>
      <c r="M105" s="20"/>
    </row>
    <row r="106" spans="1:13" x14ac:dyDescent="0.25">
      <c r="A106" s="41">
        <v>101</v>
      </c>
      <c r="B106" s="42" t="s">
        <v>1159</v>
      </c>
      <c r="C106" s="43" t="s">
        <v>1160</v>
      </c>
      <c r="D106" s="44" t="s">
        <v>14</v>
      </c>
      <c r="E106" s="45" t="s">
        <v>1161</v>
      </c>
      <c r="F106" s="5">
        <v>9.9499999999999993</v>
      </c>
      <c r="G106" s="46">
        <v>0.05</v>
      </c>
      <c r="H106" s="12">
        <f t="shared" si="8"/>
        <v>9.4524999999999988</v>
      </c>
      <c r="I106" s="6">
        <f t="shared" si="7"/>
        <v>282.69158878504669</v>
      </c>
      <c r="J106" s="12">
        <f t="shared" si="9"/>
        <v>302.47999999999996</v>
      </c>
      <c r="K106" s="60" t="s">
        <v>1299</v>
      </c>
      <c r="L106" s="2"/>
      <c r="M106" s="20"/>
    </row>
    <row r="107" spans="1:13" x14ac:dyDescent="0.25">
      <c r="A107" s="47">
        <v>102</v>
      </c>
      <c r="B107" s="48" t="s">
        <v>1162</v>
      </c>
      <c r="C107" s="49" t="s">
        <v>1163</v>
      </c>
      <c r="D107" s="50" t="s">
        <v>14</v>
      </c>
      <c r="E107" s="51" t="s">
        <v>1164</v>
      </c>
      <c r="F107" s="3">
        <v>10</v>
      </c>
      <c r="G107" s="52">
        <v>0.05</v>
      </c>
      <c r="H107" s="13">
        <f t="shared" si="8"/>
        <v>9.5</v>
      </c>
      <c r="I107" s="4">
        <f t="shared" si="7"/>
        <v>284.11214953271025</v>
      </c>
      <c r="J107" s="13">
        <f t="shared" si="9"/>
        <v>304</v>
      </c>
      <c r="K107" s="60" t="s">
        <v>1299</v>
      </c>
      <c r="L107" s="1"/>
      <c r="M107" s="20"/>
    </row>
    <row r="108" spans="1:13" x14ac:dyDescent="0.25">
      <c r="A108" s="41">
        <v>103</v>
      </c>
      <c r="B108" s="42" t="s">
        <v>1165</v>
      </c>
      <c r="C108" s="43" t="s">
        <v>1166</v>
      </c>
      <c r="D108" s="44" t="s">
        <v>14</v>
      </c>
      <c r="E108" s="45" t="s">
        <v>1167</v>
      </c>
      <c r="F108" s="5">
        <v>10.95</v>
      </c>
      <c r="G108" s="46">
        <v>0.05</v>
      </c>
      <c r="H108" s="12">
        <f t="shared" si="8"/>
        <v>10.402499999999998</v>
      </c>
      <c r="I108" s="6">
        <f t="shared" si="7"/>
        <v>311.10280373831768</v>
      </c>
      <c r="J108" s="12">
        <f t="shared" si="9"/>
        <v>332.87999999999994</v>
      </c>
      <c r="K108" s="60" t="s">
        <v>1299</v>
      </c>
      <c r="L108" s="2"/>
      <c r="M108" s="20"/>
    </row>
    <row r="109" spans="1:13" x14ac:dyDescent="0.25">
      <c r="A109" s="47">
        <v>104</v>
      </c>
      <c r="B109" s="48" t="s">
        <v>1133</v>
      </c>
      <c r="C109" s="49" t="s">
        <v>1134</v>
      </c>
      <c r="D109" s="50" t="s">
        <v>14</v>
      </c>
      <c r="E109" s="51" t="s">
        <v>1135</v>
      </c>
      <c r="F109" s="3">
        <v>15</v>
      </c>
      <c r="G109" s="52">
        <v>0.05</v>
      </c>
      <c r="H109" s="13">
        <f t="shared" si="8"/>
        <v>14.25</v>
      </c>
      <c r="I109" s="4">
        <f t="shared" si="7"/>
        <v>426.1682242990654</v>
      </c>
      <c r="J109" s="13">
        <f t="shared" si="9"/>
        <v>456</v>
      </c>
      <c r="K109" s="60" t="s">
        <v>1299</v>
      </c>
      <c r="L109" s="1"/>
      <c r="M109" s="20"/>
    </row>
    <row r="110" spans="1:13" x14ac:dyDescent="0.25">
      <c r="A110" s="41">
        <v>105</v>
      </c>
      <c r="B110" s="42" t="s">
        <v>946</v>
      </c>
      <c r="C110" s="43" t="s">
        <v>947</v>
      </c>
      <c r="D110" s="44" t="s">
        <v>14</v>
      </c>
      <c r="E110" s="45" t="s">
        <v>948</v>
      </c>
      <c r="F110" s="5">
        <v>12</v>
      </c>
      <c r="G110" s="46">
        <v>0.05</v>
      </c>
      <c r="H110" s="12">
        <f t="shared" si="8"/>
        <v>11.399999999999999</v>
      </c>
      <c r="I110" s="6">
        <f t="shared" si="7"/>
        <v>340.93457943925227</v>
      </c>
      <c r="J110" s="12">
        <f t="shared" si="9"/>
        <v>364.79999999999995</v>
      </c>
      <c r="K110" s="60" t="s">
        <v>1299</v>
      </c>
      <c r="L110" s="2"/>
      <c r="M110" s="20"/>
    </row>
    <row r="111" spans="1:13" x14ac:dyDescent="0.25">
      <c r="A111" s="47">
        <v>106</v>
      </c>
      <c r="B111" s="48" t="s">
        <v>1168</v>
      </c>
      <c r="C111" s="49" t="s">
        <v>1169</v>
      </c>
      <c r="D111" s="50" t="s">
        <v>14</v>
      </c>
      <c r="E111" s="51" t="s">
        <v>1170</v>
      </c>
      <c r="F111" s="3">
        <v>10</v>
      </c>
      <c r="G111" s="52">
        <v>0.05</v>
      </c>
      <c r="H111" s="13">
        <f t="shared" si="8"/>
        <v>9.5</v>
      </c>
      <c r="I111" s="4">
        <f t="shared" si="7"/>
        <v>284.11214953271025</v>
      </c>
      <c r="J111" s="13">
        <f t="shared" si="9"/>
        <v>304</v>
      </c>
      <c r="K111" s="60" t="s">
        <v>1299</v>
      </c>
      <c r="L111" s="1"/>
      <c r="M111" s="20"/>
    </row>
    <row r="112" spans="1:13" x14ac:dyDescent="0.25">
      <c r="A112" s="41">
        <v>107</v>
      </c>
      <c r="B112" s="42" t="s">
        <v>1172</v>
      </c>
      <c r="C112" s="43" t="s">
        <v>1171</v>
      </c>
      <c r="D112" s="44" t="s">
        <v>37</v>
      </c>
      <c r="E112" s="45" t="s">
        <v>1173</v>
      </c>
      <c r="F112" s="5">
        <v>15.95</v>
      </c>
      <c r="G112" s="46">
        <v>0</v>
      </c>
      <c r="H112" s="12">
        <f t="shared" si="8"/>
        <v>15.95</v>
      </c>
      <c r="I112" s="6">
        <f t="shared" si="7"/>
        <v>477.00934579439246</v>
      </c>
      <c r="J112" s="12">
        <f t="shared" si="9"/>
        <v>510.4</v>
      </c>
      <c r="K112" s="60" t="s">
        <v>1299</v>
      </c>
      <c r="L112" s="2"/>
      <c r="M112" s="20"/>
    </row>
    <row r="113" spans="1:13" x14ac:dyDescent="0.25">
      <c r="A113" s="47">
        <v>108</v>
      </c>
      <c r="B113" s="48" t="s">
        <v>1174</v>
      </c>
      <c r="C113" s="49" t="s">
        <v>1171</v>
      </c>
      <c r="D113" s="50" t="s">
        <v>37</v>
      </c>
      <c r="E113" s="51" t="s">
        <v>1175</v>
      </c>
      <c r="F113" s="3">
        <v>15.95</v>
      </c>
      <c r="G113" s="52">
        <v>0</v>
      </c>
      <c r="H113" s="13">
        <f t="shared" si="8"/>
        <v>15.95</v>
      </c>
      <c r="I113" s="4">
        <f t="shared" si="7"/>
        <v>477.00934579439246</v>
      </c>
      <c r="J113" s="13">
        <f t="shared" si="9"/>
        <v>510.4</v>
      </c>
      <c r="K113" s="60" t="s">
        <v>1299</v>
      </c>
      <c r="L113" s="1"/>
      <c r="M113" s="20"/>
    </row>
    <row r="114" spans="1:13" x14ac:dyDescent="0.25">
      <c r="A114" s="41">
        <v>109</v>
      </c>
      <c r="B114" s="42" t="s">
        <v>1176</v>
      </c>
      <c r="C114" s="43" t="s">
        <v>1171</v>
      </c>
      <c r="D114" s="44" t="s">
        <v>37</v>
      </c>
      <c r="E114" s="45" t="s">
        <v>1177</v>
      </c>
      <c r="F114" s="5">
        <v>15.95</v>
      </c>
      <c r="G114" s="46">
        <v>0</v>
      </c>
      <c r="H114" s="12">
        <f t="shared" si="8"/>
        <v>15.95</v>
      </c>
      <c r="I114" s="6">
        <f t="shared" si="7"/>
        <v>477.00934579439246</v>
      </c>
      <c r="J114" s="12">
        <f t="shared" si="9"/>
        <v>510.4</v>
      </c>
      <c r="K114" s="60" t="s">
        <v>1299</v>
      </c>
      <c r="L114" s="2"/>
      <c r="M114" s="20"/>
    </row>
    <row r="115" spans="1:13" x14ac:dyDescent="0.25">
      <c r="A115" s="47">
        <v>110</v>
      </c>
      <c r="B115" s="48" t="s">
        <v>1178</v>
      </c>
      <c r="C115" s="49" t="s">
        <v>1179</v>
      </c>
      <c r="D115" s="50" t="s">
        <v>409</v>
      </c>
      <c r="E115" s="51" t="s">
        <v>1180</v>
      </c>
      <c r="F115" s="3">
        <v>15</v>
      </c>
      <c r="G115" s="52">
        <v>0.1</v>
      </c>
      <c r="H115" s="13">
        <f t="shared" si="8"/>
        <v>13.5</v>
      </c>
      <c r="I115" s="4">
        <f t="shared" si="7"/>
        <v>403.73831775700933</v>
      </c>
      <c r="J115" s="13">
        <f t="shared" si="9"/>
        <v>432</v>
      </c>
      <c r="K115" s="60" t="s">
        <v>1299</v>
      </c>
      <c r="L115" s="1"/>
      <c r="M115" s="20"/>
    </row>
    <row r="116" spans="1:13" x14ac:dyDescent="0.25">
      <c r="A116" s="41">
        <v>111</v>
      </c>
      <c r="B116" s="42" t="s">
        <v>1181</v>
      </c>
      <c r="C116" s="43" t="s">
        <v>408</v>
      </c>
      <c r="D116" s="44" t="s">
        <v>409</v>
      </c>
      <c r="E116" s="45" t="s">
        <v>1182</v>
      </c>
      <c r="F116" s="5">
        <v>14</v>
      </c>
      <c r="G116" s="46">
        <v>0.1</v>
      </c>
      <c r="H116" s="12">
        <f t="shared" si="8"/>
        <v>12.6</v>
      </c>
      <c r="I116" s="6">
        <f t="shared" si="7"/>
        <v>376.82242990654203</v>
      </c>
      <c r="J116" s="12">
        <f t="shared" si="9"/>
        <v>403.2</v>
      </c>
      <c r="K116" s="60" t="s">
        <v>1299</v>
      </c>
      <c r="L116" s="2"/>
      <c r="M116" s="20"/>
    </row>
    <row r="117" spans="1:13" x14ac:dyDescent="0.25">
      <c r="A117" s="47">
        <v>112</v>
      </c>
      <c r="B117" s="48" t="s">
        <v>1183</v>
      </c>
      <c r="C117" s="49" t="s">
        <v>408</v>
      </c>
      <c r="D117" s="50" t="s">
        <v>409</v>
      </c>
      <c r="E117" s="51" t="s">
        <v>1184</v>
      </c>
      <c r="F117" s="3">
        <v>14</v>
      </c>
      <c r="G117" s="52">
        <v>0.1</v>
      </c>
      <c r="H117" s="13">
        <f t="shared" si="8"/>
        <v>12.6</v>
      </c>
      <c r="I117" s="4">
        <f t="shared" si="7"/>
        <v>376.82242990654203</v>
      </c>
      <c r="J117" s="13">
        <f t="shared" si="9"/>
        <v>403.2</v>
      </c>
      <c r="K117" s="60" t="s">
        <v>1299</v>
      </c>
      <c r="L117" s="1"/>
      <c r="M117" s="20"/>
    </row>
    <row r="118" spans="1:13" x14ac:dyDescent="0.25">
      <c r="A118" s="41">
        <v>113</v>
      </c>
      <c r="B118" s="42" t="s">
        <v>1185</v>
      </c>
      <c r="C118" s="43" t="s">
        <v>408</v>
      </c>
      <c r="D118" s="44" t="s">
        <v>409</v>
      </c>
      <c r="E118" s="45" t="s">
        <v>1186</v>
      </c>
      <c r="F118" s="5">
        <v>14</v>
      </c>
      <c r="G118" s="46">
        <v>0.1</v>
      </c>
      <c r="H118" s="12">
        <f t="shared" si="8"/>
        <v>12.6</v>
      </c>
      <c r="I118" s="6">
        <f t="shared" si="7"/>
        <v>376.82242990654203</v>
      </c>
      <c r="J118" s="12">
        <f t="shared" si="9"/>
        <v>403.2</v>
      </c>
      <c r="K118" s="60" t="s">
        <v>1299</v>
      </c>
      <c r="L118" s="2"/>
      <c r="M118" s="20"/>
    </row>
    <row r="119" spans="1:13" x14ac:dyDescent="0.25">
      <c r="A119" s="47">
        <v>114</v>
      </c>
      <c r="B119" s="48" t="s">
        <v>1187</v>
      </c>
      <c r="C119" s="49" t="s">
        <v>408</v>
      </c>
      <c r="D119" s="50" t="s">
        <v>409</v>
      </c>
      <c r="E119" s="51" t="s">
        <v>1188</v>
      </c>
      <c r="F119" s="3">
        <v>14</v>
      </c>
      <c r="G119" s="52">
        <v>0.1</v>
      </c>
      <c r="H119" s="13">
        <f t="shared" si="8"/>
        <v>12.6</v>
      </c>
      <c r="I119" s="4">
        <f t="shared" si="7"/>
        <v>376.82242990654203</v>
      </c>
      <c r="J119" s="13">
        <f t="shared" si="9"/>
        <v>403.2</v>
      </c>
      <c r="K119" s="60" t="s">
        <v>1299</v>
      </c>
      <c r="L119" s="1"/>
      <c r="M119" s="20"/>
    </row>
    <row r="120" spans="1:13" x14ac:dyDescent="0.25">
      <c r="A120" s="41">
        <v>115</v>
      </c>
      <c r="B120" s="42" t="s">
        <v>1189</v>
      </c>
      <c r="C120" s="43" t="s">
        <v>1190</v>
      </c>
      <c r="D120" s="44" t="s">
        <v>26</v>
      </c>
      <c r="E120" s="45" t="s">
        <v>1191</v>
      </c>
      <c r="F120" s="5">
        <v>16</v>
      </c>
      <c r="G120" s="46">
        <v>0</v>
      </c>
      <c r="H120" s="12">
        <f t="shared" si="8"/>
        <v>16</v>
      </c>
      <c r="I120" s="6">
        <f t="shared" si="7"/>
        <v>478.50467289719626</v>
      </c>
      <c r="J120" s="12">
        <f t="shared" si="9"/>
        <v>512</v>
      </c>
      <c r="K120" s="60" t="s">
        <v>1297</v>
      </c>
      <c r="L120" s="2" t="s">
        <v>1300</v>
      </c>
      <c r="M120" s="20"/>
    </row>
    <row r="121" spans="1:13" x14ac:dyDescent="0.25">
      <c r="A121" s="47">
        <v>116</v>
      </c>
      <c r="B121" s="48" t="s">
        <v>1192</v>
      </c>
      <c r="C121" s="49" t="s">
        <v>1193</v>
      </c>
      <c r="D121" s="50" t="s">
        <v>26</v>
      </c>
      <c r="E121" s="51" t="s">
        <v>1194</v>
      </c>
      <c r="F121" s="3">
        <v>14</v>
      </c>
      <c r="G121" s="52">
        <v>0</v>
      </c>
      <c r="H121" s="13">
        <f t="shared" si="8"/>
        <v>14</v>
      </c>
      <c r="I121" s="4">
        <f t="shared" si="7"/>
        <v>418.69158878504669</v>
      </c>
      <c r="J121" s="13">
        <f t="shared" si="9"/>
        <v>448</v>
      </c>
      <c r="K121" s="60" t="s">
        <v>1297</v>
      </c>
      <c r="L121" s="1" t="s">
        <v>1300</v>
      </c>
      <c r="M121" s="20"/>
    </row>
    <row r="122" spans="1:13" x14ac:dyDescent="0.25">
      <c r="A122" s="41">
        <v>117</v>
      </c>
      <c r="B122" s="42" t="s">
        <v>1195</v>
      </c>
      <c r="C122" s="43" t="s">
        <v>1193</v>
      </c>
      <c r="D122" s="44" t="s">
        <v>26</v>
      </c>
      <c r="E122" s="45" t="s">
        <v>1196</v>
      </c>
      <c r="F122" s="5">
        <v>14</v>
      </c>
      <c r="G122" s="46">
        <v>0</v>
      </c>
      <c r="H122" s="12">
        <f t="shared" si="8"/>
        <v>14</v>
      </c>
      <c r="I122" s="6">
        <f t="shared" si="7"/>
        <v>418.69158878504669</v>
      </c>
      <c r="J122" s="12">
        <f t="shared" si="9"/>
        <v>448</v>
      </c>
      <c r="K122" s="60" t="s">
        <v>1297</v>
      </c>
      <c r="L122" s="2" t="s">
        <v>1300</v>
      </c>
      <c r="M122" s="20"/>
    </row>
    <row r="123" spans="1:13" x14ac:dyDescent="0.25">
      <c r="A123" s="47">
        <v>118</v>
      </c>
      <c r="B123" s="48" t="s">
        <v>1197</v>
      </c>
      <c r="C123" s="49" t="s">
        <v>1193</v>
      </c>
      <c r="D123" s="50" t="s">
        <v>26</v>
      </c>
      <c r="E123" s="51" t="s">
        <v>1198</v>
      </c>
      <c r="F123" s="3">
        <v>10</v>
      </c>
      <c r="G123" s="52">
        <v>0</v>
      </c>
      <c r="H123" s="13">
        <f t="shared" si="8"/>
        <v>10</v>
      </c>
      <c r="I123" s="4">
        <f t="shared" si="7"/>
        <v>299.06542056074767</v>
      </c>
      <c r="J123" s="13">
        <f t="shared" si="9"/>
        <v>320</v>
      </c>
      <c r="K123" s="60" t="s">
        <v>1297</v>
      </c>
      <c r="L123" s="1" t="s">
        <v>1300</v>
      </c>
      <c r="M123" s="20"/>
    </row>
    <row r="124" spans="1:13" x14ac:dyDescent="0.25">
      <c r="A124" s="41">
        <v>119</v>
      </c>
      <c r="B124" s="42" t="s">
        <v>1199</v>
      </c>
      <c r="C124" s="43" t="s">
        <v>1193</v>
      </c>
      <c r="D124" s="44" t="s">
        <v>26</v>
      </c>
      <c r="E124" s="45" t="s">
        <v>1200</v>
      </c>
      <c r="F124" s="5">
        <v>14</v>
      </c>
      <c r="G124" s="46">
        <v>0</v>
      </c>
      <c r="H124" s="12">
        <f t="shared" si="8"/>
        <v>14</v>
      </c>
      <c r="I124" s="6">
        <f t="shared" si="7"/>
        <v>418.69158878504669</v>
      </c>
      <c r="J124" s="12">
        <f t="shared" si="9"/>
        <v>448</v>
      </c>
      <c r="K124" s="60" t="s">
        <v>1297</v>
      </c>
      <c r="L124" s="2" t="s">
        <v>1300</v>
      </c>
      <c r="M124" s="20"/>
    </row>
    <row r="125" spans="1:13" x14ac:dyDescent="0.25">
      <c r="A125" s="47">
        <v>120</v>
      </c>
      <c r="B125" s="48" t="s">
        <v>1201</v>
      </c>
      <c r="C125" s="49" t="s">
        <v>1193</v>
      </c>
      <c r="D125" s="50" t="s">
        <v>26</v>
      </c>
      <c r="E125" s="51" t="s">
        <v>1202</v>
      </c>
      <c r="F125" s="3">
        <v>10</v>
      </c>
      <c r="G125" s="52">
        <v>0</v>
      </c>
      <c r="H125" s="13">
        <f t="shared" si="8"/>
        <v>10</v>
      </c>
      <c r="I125" s="4">
        <f t="shared" si="7"/>
        <v>299.06542056074767</v>
      </c>
      <c r="J125" s="13">
        <f t="shared" si="9"/>
        <v>320</v>
      </c>
      <c r="K125" s="60" t="s">
        <v>1297</v>
      </c>
      <c r="L125" s="1" t="s">
        <v>1300</v>
      </c>
      <c r="M125" s="20"/>
    </row>
    <row r="126" spans="1:13" x14ac:dyDescent="0.25">
      <c r="A126" s="41">
        <v>121</v>
      </c>
      <c r="B126" s="42" t="s">
        <v>1203</v>
      </c>
      <c r="C126" s="43" t="s">
        <v>1193</v>
      </c>
      <c r="D126" s="44" t="s">
        <v>26</v>
      </c>
      <c r="E126" s="45" t="s">
        <v>1204</v>
      </c>
      <c r="F126" s="5">
        <v>14</v>
      </c>
      <c r="G126" s="46">
        <v>0</v>
      </c>
      <c r="H126" s="12">
        <f t="shared" si="8"/>
        <v>14</v>
      </c>
      <c r="I126" s="6">
        <f t="shared" si="7"/>
        <v>418.69158878504669</v>
      </c>
      <c r="J126" s="12">
        <f t="shared" si="9"/>
        <v>448</v>
      </c>
      <c r="K126" s="60" t="s">
        <v>1297</v>
      </c>
      <c r="L126" s="2" t="s">
        <v>1300</v>
      </c>
      <c r="M126" s="20"/>
    </row>
    <row r="127" spans="1:13" x14ac:dyDescent="0.25">
      <c r="A127" s="47">
        <v>122</v>
      </c>
      <c r="B127" s="48" t="s">
        <v>1022</v>
      </c>
      <c r="C127" s="49" t="s">
        <v>1023</v>
      </c>
      <c r="D127" s="50" t="s">
        <v>26</v>
      </c>
      <c r="E127" s="51" t="s">
        <v>1024</v>
      </c>
      <c r="F127" s="3">
        <v>15</v>
      </c>
      <c r="G127" s="52">
        <v>0</v>
      </c>
      <c r="H127" s="13">
        <f t="shared" si="8"/>
        <v>15</v>
      </c>
      <c r="I127" s="4">
        <f t="shared" si="7"/>
        <v>448.59813084112147</v>
      </c>
      <c r="J127" s="13">
        <f t="shared" si="9"/>
        <v>480</v>
      </c>
      <c r="K127" s="60" t="s">
        <v>1297</v>
      </c>
      <c r="L127" s="1" t="s">
        <v>1300</v>
      </c>
      <c r="M127" s="20"/>
    </row>
    <row r="128" spans="1:13" x14ac:dyDescent="0.25">
      <c r="A128" s="41">
        <v>123</v>
      </c>
      <c r="B128" s="42" t="s">
        <v>1205</v>
      </c>
      <c r="C128" s="43" t="s">
        <v>1206</v>
      </c>
      <c r="D128" s="44" t="s">
        <v>26</v>
      </c>
      <c r="E128" s="45" t="s">
        <v>1207</v>
      </c>
      <c r="F128" s="5">
        <v>15</v>
      </c>
      <c r="G128" s="46">
        <v>0</v>
      </c>
      <c r="H128" s="12">
        <f t="shared" ref="H128:H152" si="10">IFERROR(F128*(1-G128),F128)</f>
        <v>15</v>
      </c>
      <c r="I128" s="6">
        <f t="shared" si="7"/>
        <v>448.59813084112147</v>
      </c>
      <c r="J128" s="12">
        <f t="shared" ref="J128:J152" si="11">H128*$L$4</f>
        <v>480</v>
      </c>
      <c r="K128" s="60" t="s">
        <v>1297</v>
      </c>
      <c r="L128" s="2" t="s">
        <v>1300</v>
      </c>
      <c r="M128" s="20"/>
    </row>
    <row r="129" spans="1:13" x14ac:dyDescent="0.25">
      <c r="A129" s="47">
        <v>124</v>
      </c>
      <c r="B129" s="48" t="s">
        <v>1208</v>
      </c>
      <c r="C129" s="49" t="s">
        <v>1206</v>
      </c>
      <c r="D129" s="50" t="s">
        <v>26</v>
      </c>
      <c r="E129" s="51" t="s">
        <v>1209</v>
      </c>
      <c r="F129" s="3">
        <v>15</v>
      </c>
      <c r="G129" s="52">
        <v>0</v>
      </c>
      <c r="H129" s="13">
        <f t="shared" si="10"/>
        <v>15</v>
      </c>
      <c r="I129" s="4">
        <f t="shared" ref="I129:I152" si="12">J129/1.07</f>
        <v>448.59813084112147</v>
      </c>
      <c r="J129" s="13">
        <f t="shared" si="11"/>
        <v>480</v>
      </c>
      <c r="K129" s="60" t="s">
        <v>1297</v>
      </c>
      <c r="L129" s="1" t="s">
        <v>1300</v>
      </c>
      <c r="M129" s="20"/>
    </row>
    <row r="130" spans="1:13" x14ac:dyDescent="0.25">
      <c r="A130" s="41">
        <v>125</v>
      </c>
      <c r="B130" s="42" t="s">
        <v>1210</v>
      </c>
      <c r="C130" s="43" t="s">
        <v>1211</v>
      </c>
      <c r="D130" s="44" t="s">
        <v>26</v>
      </c>
      <c r="E130" s="45" t="s">
        <v>1212</v>
      </c>
      <c r="F130" s="5">
        <v>10</v>
      </c>
      <c r="G130" s="46">
        <v>0</v>
      </c>
      <c r="H130" s="12">
        <f t="shared" si="10"/>
        <v>10</v>
      </c>
      <c r="I130" s="6">
        <f t="shared" si="12"/>
        <v>299.06542056074767</v>
      </c>
      <c r="J130" s="12">
        <f t="shared" si="11"/>
        <v>320</v>
      </c>
      <c r="K130" s="60" t="s">
        <v>1297</v>
      </c>
      <c r="L130" s="2" t="s">
        <v>1300</v>
      </c>
      <c r="M130" s="20"/>
    </row>
    <row r="131" spans="1:13" x14ac:dyDescent="0.25">
      <c r="A131" s="47">
        <v>126</v>
      </c>
      <c r="B131" s="48" t="s">
        <v>1213</v>
      </c>
      <c r="C131" s="49" t="s">
        <v>1214</v>
      </c>
      <c r="D131" s="50" t="s">
        <v>1215</v>
      </c>
      <c r="E131" s="51" t="s">
        <v>1216</v>
      </c>
      <c r="F131" s="3">
        <v>14</v>
      </c>
      <c r="G131" s="52">
        <v>0.1</v>
      </c>
      <c r="H131" s="13">
        <f t="shared" si="10"/>
        <v>12.6</v>
      </c>
      <c r="I131" s="4">
        <f t="shared" si="12"/>
        <v>376.82242990654203</v>
      </c>
      <c r="J131" s="13">
        <f t="shared" si="11"/>
        <v>403.2</v>
      </c>
      <c r="K131" s="60" t="s">
        <v>1299</v>
      </c>
      <c r="L131" s="1"/>
      <c r="M131" s="20"/>
    </row>
    <row r="132" spans="1:13" x14ac:dyDescent="0.25">
      <c r="A132" s="41">
        <v>127</v>
      </c>
      <c r="B132" s="42" t="s">
        <v>1217</v>
      </c>
      <c r="C132" s="43" t="s">
        <v>1218</v>
      </c>
      <c r="D132" s="44" t="s">
        <v>23</v>
      </c>
      <c r="E132" s="45" t="s">
        <v>1219</v>
      </c>
      <c r="F132" s="5">
        <v>5.99</v>
      </c>
      <c r="G132" s="46">
        <v>0</v>
      </c>
      <c r="H132" s="12">
        <f t="shared" si="10"/>
        <v>5.99</v>
      </c>
      <c r="I132" s="6">
        <f t="shared" si="12"/>
        <v>179.14018691588785</v>
      </c>
      <c r="J132" s="12">
        <f t="shared" si="11"/>
        <v>191.68</v>
      </c>
      <c r="K132" s="60" t="s">
        <v>1299</v>
      </c>
      <c r="L132" s="2"/>
      <c r="M132" s="20"/>
    </row>
    <row r="133" spans="1:13" x14ac:dyDescent="0.25">
      <c r="A133" s="47">
        <v>128</v>
      </c>
      <c r="B133" s="48" t="s">
        <v>1222</v>
      </c>
      <c r="C133" s="49" t="s">
        <v>1223</v>
      </c>
      <c r="D133" s="50" t="s">
        <v>23</v>
      </c>
      <c r="E133" s="51" t="s">
        <v>1224</v>
      </c>
      <c r="F133" s="3">
        <v>8.99</v>
      </c>
      <c r="G133" s="52">
        <v>0</v>
      </c>
      <c r="H133" s="13">
        <f t="shared" si="10"/>
        <v>8.99</v>
      </c>
      <c r="I133" s="4">
        <f t="shared" si="12"/>
        <v>268.85981308411215</v>
      </c>
      <c r="J133" s="13">
        <f t="shared" si="11"/>
        <v>287.68</v>
      </c>
      <c r="K133" s="60" t="s">
        <v>1299</v>
      </c>
      <c r="L133" s="1"/>
      <c r="M133" s="20"/>
    </row>
    <row r="134" spans="1:13" x14ac:dyDescent="0.25">
      <c r="A134" s="41">
        <v>129</v>
      </c>
      <c r="B134" s="42" t="s">
        <v>1235</v>
      </c>
      <c r="C134" s="43" t="s">
        <v>1236</v>
      </c>
      <c r="D134" s="44" t="s">
        <v>27</v>
      </c>
      <c r="E134" s="45" t="s">
        <v>1237</v>
      </c>
      <c r="F134" s="5">
        <v>14.95</v>
      </c>
      <c r="G134" s="46">
        <v>0.05</v>
      </c>
      <c r="H134" s="12">
        <f t="shared" si="10"/>
        <v>14.202499999999999</v>
      </c>
      <c r="I134" s="6">
        <f t="shared" si="12"/>
        <v>424.74766355140179</v>
      </c>
      <c r="J134" s="12">
        <f t="shared" si="11"/>
        <v>454.47999999999996</v>
      </c>
      <c r="K134" s="60" t="s">
        <v>1299</v>
      </c>
      <c r="L134" s="2"/>
      <c r="M134" s="20"/>
    </row>
    <row r="135" spans="1:13" x14ac:dyDescent="0.25">
      <c r="A135" s="47">
        <v>130</v>
      </c>
      <c r="B135" s="48" t="s">
        <v>1238</v>
      </c>
      <c r="C135" s="49" t="s">
        <v>1239</v>
      </c>
      <c r="D135" s="50" t="s">
        <v>45</v>
      </c>
      <c r="E135" s="51" t="s">
        <v>1240</v>
      </c>
      <c r="F135" s="3">
        <v>14</v>
      </c>
      <c r="G135" s="52">
        <v>0.05</v>
      </c>
      <c r="H135" s="13">
        <f t="shared" si="10"/>
        <v>13.299999999999999</v>
      </c>
      <c r="I135" s="4">
        <f t="shared" si="12"/>
        <v>397.75700934579436</v>
      </c>
      <c r="J135" s="13">
        <f t="shared" si="11"/>
        <v>425.59999999999997</v>
      </c>
      <c r="K135" s="60" t="s">
        <v>1299</v>
      </c>
      <c r="L135" s="1"/>
      <c r="M135" s="20"/>
    </row>
    <row r="136" spans="1:13" x14ac:dyDescent="0.25">
      <c r="A136" s="41">
        <v>131</v>
      </c>
      <c r="B136" s="42" t="s">
        <v>1241</v>
      </c>
      <c r="C136" s="43" t="s">
        <v>1242</v>
      </c>
      <c r="D136" s="44" t="s">
        <v>38</v>
      </c>
      <c r="E136" s="45" t="s">
        <v>1243</v>
      </c>
      <c r="F136" s="5">
        <v>14</v>
      </c>
      <c r="G136" s="46">
        <v>0</v>
      </c>
      <c r="H136" s="12">
        <f t="shared" si="10"/>
        <v>14</v>
      </c>
      <c r="I136" s="6">
        <f t="shared" si="12"/>
        <v>418.69158878504669</v>
      </c>
      <c r="J136" s="12">
        <f t="shared" si="11"/>
        <v>448</v>
      </c>
      <c r="K136" s="60" t="s">
        <v>1299</v>
      </c>
      <c r="L136" s="2"/>
      <c r="M136" s="20"/>
    </row>
    <row r="137" spans="1:13" x14ac:dyDescent="0.25">
      <c r="A137" s="47">
        <v>132</v>
      </c>
      <c r="B137" s="48" t="s">
        <v>1244</v>
      </c>
      <c r="C137" s="49" t="s">
        <v>1242</v>
      </c>
      <c r="D137" s="50" t="s">
        <v>38</v>
      </c>
      <c r="E137" s="51" t="s">
        <v>1245</v>
      </c>
      <c r="F137" s="3">
        <v>14</v>
      </c>
      <c r="G137" s="52">
        <v>0</v>
      </c>
      <c r="H137" s="13">
        <f t="shared" si="10"/>
        <v>14</v>
      </c>
      <c r="I137" s="4">
        <f t="shared" si="12"/>
        <v>418.69158878504669</v>
      </c>
      <c r="J137" s="13">
        <f t="shared" si="11"/>
        <v>448</v>
      </c>
      <c r="K137" s="60" t="s">
        <v>1299</v>
      </c>
      <c r="L137" s="1"/>
      <c r="M137" s="20"/>
    </row>
    <row r="138" spans="1:13" x14ac:dyDescent="0.25">
      <c r="A138" s="41">
        <v>133</v>
      </c>
      <c r="B138" s="42" t="s">
        <v>1246</v>
      </c>
      <c r="C138" s="43" t="s">
        <v>1242</v>
      </c>
      <c r="D138" s="44" t="s">
        <v>38</v>
      </c>
      <c r="E138" s="45" t="s">
        <v>1247</v>
      </c>
      <c r="F138" s="5">
        <v>15</v>
      </c>
      <c r="G138" s="46">
        <v>0</v>
      </c>
      <c r="H138" s="12">
        <f t="shared" si="10"/>
        <v>15</v>
      </c>
      <c r="I138" s="6">
        <f t="shared" si="12"/>
        <v>448.59813084112147</v>
      </c>
      <c r="J138" s="12">
        <f t="shared" si="11"/>
        <v>480</v>
      </c>
      <c r="K138" s="60" t="s">
        <v>1299</v>
      </c>
      <c r="L138" s="2"/>
      <c r="M138" s="20"/>
    </row>
    <row r="139" spans="1:13" x14ac:dyDescent="0.25">
      <c r="A139" s="47">
        <v>134</v>
      </c>
      <c r="B139" s="48" t="s">
        <v>1248</v>
      </c>
      <c r="C139" s="49" t="s">
        <v>1242</v>
      </c>
      <c r="D139" s="50" t="s">
        <v>38</v>
      </c>
      <c r="E139" s="51" t="s">
        <v>1249</v>
      </c>
      <c r="F139" s="3">
        <v>15</v>
      </c>
      <c r="G139" s="52">
        <v>0</v>
      </c>
      <c r="H139" s="13">
        <f t="shared" si="10"/>
        <v>15</v>
      </c>
      <c r="I139" s="4">
        <f t="shared" si="12"/>
        <v>448.59813084112147</v>
      </c>
      <c r="J139" s="13">
        <f t="shared" si="11"/>
        <v>480</v>
      </c>
      <c r="K139" s="60" t="s">
        <v>1299</v>
      </c>
      <c r="L139" s="1"/>
      <c r="M139" s="20"/>
    </row>
    <row r="140" spans="1:13" x14ac:dyDescent="0.25">
      <c r="A140" s="41">
        <v>135</v>
      </c>
      <c r="B140" s="42" t="s">
        <v>1250</v>
      </c>
      <c r="C140" s="43" t="s">
        <v>1251</v>
      </c>
      <c r="D140" s="44" t="s">
        <v>38</v>
      </c>
      <c r="E140" s="45" t="s">
        <v>1252</v>
      </c>
      <c r="F140" s="5">
        <v>8.9499999999999993</v>
      </c>
      <c r="G140" s="46">
        <v>0</v>
      </c>
      <c r="H140" s="12">
        <f t="shared" si="10"/>
        <v>8.9499999999999993</v>
      </c>
      <c r="I140" s="6">
        <f t="shared" si="12"/>
        <v>267.66355140186914</v>
      </c>
      <c r="J140" s="12">
        <f t="shared" si="11"/>
        <v>286.39999999999998</v>
      </c>
      <c r="K140" s="60" t="s">
        <v>1299</v>
      </c>
      <c r="L140" s="2"/>
      <c r="M140" s="20"/>
    </row>
    <row r="141" spans="1:13" x14ac:dyDescent="0.25">
      <c r="A141" s="47">
        <v>136</v>
      </c>
      <c r="B141" s="48" t="s">
        <v>1253</v>
      </c>
      <c r="C141" s="49" t="s">
        <v>1251</v>
      </c>
      <c r="D141" s="50" t="s">
        <v>38</v>
      </c>
      <c r="E141" s="51" t="s">
        <v>1254</v>
      </c>
      <c r="F141" s="3">
        <v>10</v>
      </c>
      <c r="G141" s="52">
        <v>0</v>
      </c>
      <c r="H141" s="13">
        <f t="shared" si="10"/>
        <v>10</v>
      </c>
      <c r="I141" s="4">
        <f t="shared" si="12"/>
        <v>299.06542056074767</v>
      </c>
      <c r="J141" s="13">
        <f t="shared" si="11"/>
        <v>320</v>
      </c>
      <c r="K141" s="60" t="s">
        <v>1299</v>
      </c>
      <c r="L141" s="1"/>
      <c r="M141" s="20"/>
    </row>
    <row r="142" spans="1:13" x14ac:dyDescent="0.25">
      <c r="A142" s="41">
        <v>137</v>
      </c>
      <c r="B142" s="42" t="s">
        <v>1255</v>
      </c>
      <c r="C142" s="43" t="s">
        <v>1251</v>
      </c>
      <c r="D142" s="44" t="s">
        <v>38</v>
      </c>
      <c r="E142" s="45" t="s">
        <v>1256</v>
      </c>
      <c r="F142" s="5">
        <v>8.9499999999999993</v>
      </c>
      <c r="G142" s="46">
        <v>0</v>
      </c>
      <c r="H142" s="12">
        <f t="shared" si="10"/>
        <v>8.9499999999999993</v>
      </c>
      <c r="I142" s="6">
        <f t="shared" si="12"/>
        <v>267.66355140186914</v>
      </c>
      <c r="J142" s="12">
        <f t="shared" si="11"/>
        <v>286.39999999999998</v>
      </c>
      <c r="K142" s="60" t="s">
        <v>1299</v>
      </c>
      <c r="L142" s="2"/>
      <c r="M142" s="20"/>
    </row>
    <row r="143" spans="1:13" x14ac:dyDescent="0.25">
      <c r="A143" s="47">
        <v>138</v>
      </c>
      <c r="B143" s="48" t="s">
        <v>1257</v>
      </c>
      <c r="C143" s="49" t="s">
        <v>1251</v>
      </c>
      <c r="D143" s="50" t="s">
        <v>38</v>
      </c>
      <c r="E143" s="51" t="s">
        <v>1258</v>
      </c>
      <c r="F143" s="3">
        <v>10</v>
      </c>
      <c r="G143" s="52">
        <v>0</v>
      </c>
      <c r="H143" s="13">
        <f t="shared" si="10"/>
        <v>10</v>
      </c>
      <c r="I143" s="4">
        <f t="shared" si="12"/>
        <v>299.06542056074767</v>
      </c>
      <c r="J143" s="13">
        <f t="shared" si="11"/>
        <v>320</v>
      </c>
      <c r="K143" s="60" t="s">
        <v>1299</v>
      </c>
      <c r="L143" s="1"/>
      <c r="M143" s="20"/>
    </row>
    <row r="144" spans="1:13" x14ac:dyDescent="0.25">
      <c r="A144" s="41">
        <v>139</v>
      </c>
      <c r="B144" s="42" t="s">
        <v>1259</v>
      </c>
      <c r="C144" s="43" t="s">
        <v>1260</v>
      </c>
      <c r="D144" s="44" t="s">
        <v>38</v>
      </c>
      <c r="E144" s="45" t="s">
        <v>1261</v>
      </c>
      <c r="F144" s="5">
        <v>14</v>
      </c>
      <c r="G144" s="46">
        <v>0</v>
      </c>
      <c r="H144" s="12">
        <f t="shared" si="10"/>
        <v>14</v>
      </c>
      <c r="I144" s="6">
        <f t="shared" si="12"/>
        <v>418.69158878504669</v>
      </c>
      <c r="J144" s="12">
        <f t="shared" si="11"/>
        <v>448</v>
      </c>
      <c r="K144" s="60" t="s">
        <v>1299</v>
      </c>
      <c r="L144" s="2"/>
      <c r="M144" s="20"/>
    </row>
    <row r="145" spans="1:13" x14ac:dyDescent="0.25">
      <c r="A145" s="47">
        <v>140</v>
      </c>
      <c r="B145" s="48" t="s">
        <v>1262</v>
      </c>
      <c r="C145" s="49" t="s">
        <v>1260</v>
      </c>
      <c r="D145" s="50" t="s">
        <v>38</v>
      </c>
      <c r="E145" s="51" t="s">
        <v>1263</v>
      </c>
      <c r="F145" s="3">
        <v>14</v>
      </c>
      <c r="G145" s="52">
        <v>0</v>
      </c>
      <c r="H145" s="13">
        <f t="shared" si="10"/>
        <v>14</v>
      </c>
      <c r="I145" s="4">
        <f t="shared" si="12"/>
        <v>418.69158878504669</v>
      </c>
      <c r="J145" s="13">
        <f t="shared" si="11"/>
        <v>448</v>
      </c>
      <c r="K145" s="60" t="s">
        <v>1299</v>
      </c>
      <c r="L145" s="1"/>
      <c r="M145" s="20"/>
    </row>
    <row r="146" spans="1:13" x14ac:dyDescent="0.25">
      <c r="A146" s="41">
        <v>141</v>
      </c>
      <c r="B146" s="42" t="s">
        <v>1275</v>
      </c>
      <c r="C146" s="43" t="s">
        <v>1276</v>
      </c>
      <c r="D146" s="44" t="s">
        <v>1277</v>
      </c>
      <c r="E146" s="45" t="s">
        <v>1278</v>
      </c>
      <c r="F146" s="5">
        <v>13</v>
      </c>
      <c r="G146" s="46">
        <v>0</v>
      </c>
      <c r="H146" s="12">
        <f t="shared" si="10"/>
        <v>13</v>
      </c>
      <c r="I146" s="6">
        <f t="shared" si="12"/>
        <v>388.78504672897196</v>
      </c>
      <c r="J146" s="12">
        <f t="shared" si="11"/>
        <v>416</v>
      </c>
      <c r="K146" s="60" t="s">
        <v>1299</v>
      </c>
      <c r="L146" s="2"/>
      <c r="M146" s="20"/>
    </row>
    <row r="147" spans="1:13" x14ac:dyDescent="0.25">
      <c r="A147" s="47">
        <v>142</v>
      </c>
      <c r="B147" s="48" t="s">
        <v>1264</v>
      </c>
      <c r="C147" s="49" t="s">
        <v>1265</v>
      </c>
      <c r="D147" s="50" t="s">
        <v>38</v>
      </c>
      <c r="E147" s="51" t="s">
        <v>1266</v>
      </c>
      <c r="F147" s="3">
        <v>14.95</v>
      </c>
      <c r="G147" s="52">
        <v>0</v>
      </c>
      <c r="H147" s="13">
        <f t="shared" si="10"/>
        <v>14.95</v>
      </c>
      <c r="I147" s="4">
        <f t="shared" si="12"/>
        <v>447.10280373831773</v>
      </c>
      <c r="J147" s="13">
        <f t="shared" si="11"/>
        <v>478.4</v>
      </c>
      <c r="K147" s="60" t="s">
        <v>1299</v>
      </c>
      <c r="L147" s="1"/>
      <c r="M147" s="20"/>
    </row>
    <row r="148" spans="1:13" x14ac:dyDescent="0.25">
      <c r="A148" s="41">
        <v>143</v>
      </c>
      <c r="B148" s="42" t="s">
        <v>1267</v>
      </c>
      <c r="C148" s="43" t="s">
        <v>1265</v>
      </c>
      <c r="D148" s="44" t="s">
        <v>38</v>
      </c>
      <c r="E148" s="45" t="s">
        <v>1268</v>
      </c>
      <c r="F148" s="5">
        <v>14.95</v>
      </c>
      <c r="G148" s="46">
        <v>0</v>
      </c>
      <c r="H148" s="12">
        <f t="shared" si="10"/>
        <v>14.95</v>
      </c>
      <c r="I148" s="6">
        <f t="shared" si="12"/>
        <v>447.10280373831773</v>
      </c>
      <c r="J148" s="12">
        <f t="shared" si="11"/>
        <v>478.4</v>
      </c>
      <c r="K148" s="60" t="s">
        <v>1299</v>
      </c>
      <c r="L148" s="2"/>
      <c r="M148" s="20"/>
    </row>
    <row r="149" spans="1:13" x14ac:dyDescent="0.25">
      <c r="A149" s="47">
        <v>144</v>
      </c>
      <c r="B149" s="48" t="s">
        <v>1269</v>
      </c>
      <c r="C149" s="49" t="s">
        <v>1265</v>
      </c>
      <c r="D149" s="50" t="s">
        <v>38</v>
      </c>
      <c r="E149" s="51" t="s">
        <v>1270</v>
      </c>
      <c r="F149" s="3">
        <v>14.95</v>
      </c>
      <c r="G149" s="52">
        <v>0</v>
      </c>
      <c r="H149" s="13">
        <f t="shared" si="10"/>
        <v>14.95</v>
      </c>
      <c r="I149" s="4">
        <f t="shared" si="12"/>
        <v>447.10280373831773</v>
      </c>
      <c r="J149" s="13">
        <f t="shared" si="11"/>
        <v>478.4</v>
      </c>
      <c r="K149" s="60" t="s">
        <v>1299</v>
      </c>
      <c r="L149" s="1"/>
      <c r="M149" s="20"/>
    </row>
    <row r="150" spans="1:13" x14ac:dyDescent="0.25">
      <c r="A150" s="41">
        <v>145</v>
      </c>
      <c r="B150" s="42" t="s">
        <v>1271</v>
      </c>
      <c r="C150" s="43" t="s">
        <v>1265</v>
      </c>
      <c r="D150" s="44" t="s">
        <v>38</v>
      </c>
      <c r="E150" s="45" t="s">
        <v>1272</v>
      </c>
      <c r="F150" s="5">
        <v>14.95</v>
      </c>
      <c r="G150" s="46">
        <v>0</v>
      </c>
      <c r="H150" s="12">
        <f t="shared" si="10"/>
        <v>14.95</v>
      </c>
      <c r="I150" s="6">
        <f t="shared" si="12"/>
        <v>447.10280373831773</v>
      </c>
      <c r="J150" s="12">
        <f t="shared" si="11"/>
        <v>478.4</v>
      </c>
      <c r="K150" s="60" t="s">
        <v>1299</v>
      </c>
      <c r="L150" s="2"/>
      <c r="M150" s="20"/>
    </row>
    <row r="151" spans="1:13" x14ac:dyDescent="0.25">
      <c r="A151" s="47">
        <v>146</v>
      </c>
      <c r="B151" s="48" t="s">
        <v>1273</v>
      </c>
      <c r="C151" s="49" t="s">
        <v>78</v>
      </c>
      <c r="D151" s="50" t="s">
        <v>38</v>
      </c>
      <c r="E151" s="51" t="s">
        <v>1274</v>
      </c>
      <c r="F151" s="3">
        <v>12.95</v>
      </c>
      <c r="G151" s="52">
        <v>0</v>
      </c>
      <c r="H151" s="13">
        <f t="shared" si="10"/>
        <v>12.95</v>
      </c>
      <c r="I151" s="4">
        <f t="shared" si="12"/>
        <v>387.28971962616816</v>
      </c>
      <c r="J151" s="13">
        <f t="shared" si="11"/>
        <v>414.4</v>
      </c>
      <c r="K151" s="60" t="s">
        <v>1299</v>
      </c>
      <c r="L151" s="1"/>
      <c r="M151" s="20"/>
    </row>
    <row r="152" spans="1:13" x14ac:dyDescent="0.25">
      <c r="A152" s="41">
        <v>147</v>
      </c>
      <c r="B152" s="42" t="s">
        <v>1279</v>
      </c>
      <c r="C152" s="43" t="s">
        <v>1280</v>
      </c>
      <c r="D152" s="44" t="s">
        <v>11</v>
      </c>
      <c r="E152" s="45" t="s">
        <v>1281</v>
      </c>
      <c r="F152" s="5">
        <v>14</v>
      </c>
      <c r="G152" s="46">
        <v>0</v>
      </c>
      <c r="H152" s="12">
        <f t="shared" si="10"/>
        <v>14</v>
      </c>
      <c r="I152" s="6">
        <f t="shared" si="12"/>
        <v>418.69158878504669</v>
      </c>
      <c r="J152" s="12">
        <f t="shared" si="11"/>
        <v>448</v>
      </c>
      <c r="K152" s="60" t="s">
        <v>1297</v>
      </c>
      <c r="L152" s="2"/>
      <c r="M152" s="20"/>
    </row>
    <row r="153" spans="1:13" x14ac:dyDescent="0.25">
      <c r="A153" s="53"/>
      <c r="E153" s="54" t="s">
        <v>5</v>
      </c>
      <c r="F153" s="7"/>
      <c r="H153" s="7"/>
      <c r="I153" s="7"/>
      <c r="J153" s="7"/>
      <c r="K153" s="7"/>
      <c r="L153" s="55"/>
      <c r="M153" s="20"/>
    </row>
    <row r="154" spans="1:13" ht="15.75" thickBot="1" x14ac:dyDescent="0.3">
      <c r="A154" s="56"/>
      <c r="B154" s="57"/>
      <c r="C154" s="57"/>
      <c r="D154" s="57"/>
      <c r="E154" s="58" t="s">
        <v>54</v>
      </c>
      <c r="F154" s="8">
        <f>SUM(F6:F152)</f>
        <v>2002.6700000000012</v>
      </c>
      <c r="G154" s="57"/>
      <c r="H154" s="9">
        <f>SUM(H6:H152)</f>
        <v>1892.6455000000008</v>
      </c>
      <c r="I154" s="10">
        <f>ROUND(SUM(I6:I152),2)</f>
        <v>56602.48</v>
      </c>
      <c r="J154" s="9">
        <f>ROUND(SUM(J6:J152),2)</f>
        <v>60564.66</v>
      </c>
      <c r="K154" s="57"/>
      <c r="L154" s="59"/>
      <c r="M154" s="20"/>
    </row>
    <row r="155" spans="1:13" x14ac:dyDescent="0.25">
      <c r="M155" s="20"/>
    </row>
  </sheetData>
  <sheetProtection algorithmName="SHA-512" hashValue="boxEkWe8tvcn0nmt0PmkJfM/PSO9kffl/zQ+J6WO5f+d1C7CkhXeWKLMf/Owr4m3Xg/SVMYs8HMR8D1FIp2x/g==" saltValue="KmFwq4sYgMZemLyO2h6psw==" spinCount="100000" sheet="1" objects="1" scenarios="1"/>
  <conditionalFormatting sqref="K1 H2 K3:K1048576">
    <cfRule type="cellIs" dxfId="31" priority="1" operator="equal">
      <formula>"reserviert"</formula>
    </cfRule>
    <cfRule type="cellIs" dxfId="30" priority="2" operator="equal">
      <formula>"verfügbar"</formula>
    </cfRule>
  </conditionalFormatting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C1F01-BD31-490E-9EE9-709EE5A7694B}">
  <sheetPr>
    <pageSetUpPr fitToPage="1"/>
  </sheetPr>
  <dimension ref="A1:M67"/>
  <sheetViews>
    <sheetView view="pageBreakPreview" zoomScale="85" zoomScaleNormal="70" zoomScaleSheetLayoutView="85" workbookViewId="0">
      <pane ySplit="2" topLeftCell="A3" activePane="bottomLeft" state="frozen"/>
      <selection sqref="A1:XFD1048576"/>
      <selection pane="bottomLeft" activeCell="L6" sqref="L6"/>
    </sheetView>
  </sheetViews>
  <sheetFormatPr baseColWidth="10" defaultColWidth="11.42578125" defaultRowHeight="15" x14ac:dyDescent="0.25"/>
  <cols>
    <col min="1" max="1" width="5.28515625" style="15" bestFit="1" customWidth="1"/>
    <col min="2" max="2" width="71.5703125" style="15" customWidth="1"/>
    <col min="3" max="3" width="37.140625" style="15" customWidth="1"/>
    <col min="4" max="4" width="23.28515625" style="15" bestFit="1" customWidth="1"/>
    <col min="5" max="5" width="20.7109375" style="15" customWidth="1"/>
    <col min="6" max="6" width="19.7109375" style="20" customWidth="1"/>
    <col min="7" max="7" width="10.140625" style="20" customWidth="1"/>
    <col min="8" max="11" width="19" style="20" customWidth="1"/>
    <col min="12" max="12" width="39" style="15" bestFit="1" customWidth="1"/>
    <col min="13" max="16384" width="11.42578125" style="15"/>
  </cols>
  <sheetData>
    <row r="1" spans="1:13" x14ac:dyDescent="0.25">
      <c r="A1" s="14" t="s">
        <v>1322</v>
      </c>
      <c r="G1" s="15"/>
      <c r="H1" s="15"/>
      <c r="I1" s="15"/>
      <c r="J1" s="15"/>
      <c r="K1" s="15"/>
      <c r="L1" s="16">
        <f>Losübersicht!$E$1</f>
        <v>46286</v>
      </c>
    </row>
    <row r="2" spans="1:13" x14ac:dyDescent="0.25">
      <c r="A2" s="14"/>
      <c r="G2" s="15"/>
      <c r="H2" s="29" t="s">
        <v>1288</v>
      </c>
      <c r="I2" s="18">
        <f>SUMIFS(I:I,$E:$E,"Gesamt")</f>
        <v>49749.740000000005</v>
      </c>
      <c r="J2" s="19">
        <f>SUMIFS(J:J,$E:$E,"Gesamt")</f>
        <v>53232.22</v>
      </c>
    </row>
    <row r="3" spans="1:13" x14ac:dyDescent="0.25">
      <c r="A3" s="14"/>
      <c r="G3" s="15"/>
      <c r="H3" s="29"/>
      <c r="I3" s="29"/>
      <c r="J3" s="29"/>
      <c r="K3" s="29"/>
      <c r="L3" s="30"/>
    </row>
    <row r="4" spans="1:13" ht="24" thickBot="1" x14ac:dyDescent="0.4">
      <c r="A4" s="31" t="s">
        <v>668</v>
      </c>
      <c r="K4" s="30" t="s">
        <v>8</v>
      </c>
      <c r="L4" s="32">
        <v>65</v>
      </c>
      <c r="M4" s="20"/>
    </row>
    <row r="5" spans="1:13" ht="45" x14ac:dyDescent="0.25">
      <c r="A5" s="33" t="s">
        <v>0</v>
      </c>
      <c r="B5" s="34" t="s">
        <v>1</v>
      </c>
      <c r="C5" s="35" t="s">
        <v>2</v>
      </c>
      <c r="D5" s="36" t="s">
        <v>3</v>
      </c>
      <c r="E5" s="37" t="s">
        <v>4</v>
      </c>
      <c r="F5" s="38" t="s">
        <v>1293</v>
      </c>
      <c r="G5" s="39" t="s">
        <v>7</v>
      </c>
      <c r="H5" s="38" t="s">
        <v>1286</v>
      </c>
      <c r="I5" s="38" t="s">
        <v>1285</v>
      </c>
      <c r="J5" s="38" t="s">
        <v>1287</v>
      </c>
      <c r="K5" s="39" t="s">
        <v>17</v>
      </c>
      <c r="L5" s="40" t="s">
        <v>6</v>
      </c>
      <c r="M5" s="20"/>
    </row>
    <row r="6" spans="1:13" x14ac:dyDescent="0.25">
      <c r="A6" s="41">
        <v>1</v>
      </c>
      <c r="B6" s="42" t="s">
        <v>103</v>
      </c>
      <c r="C6" s="43" t="s">
        <v>104</v>
      </c>
      <c r="D6" s="44" t="s">
        <v>12</v>
      </c>
      <c r="E6" s="45" t="s">
        <v>482</v>
      </c>
      <c r="F6" s="5">
        <v>10</v>
      </c>
      <c r="G6" s="46">
        <v>0.125</v>
      </c>
      <c r="H6" s="12">
        <f t="shared" ref="H6:H25" si="0">IFERROR(F6*(1-G6),F6)</f>
        <v>8.75</v>
      </c>
      <c r="I6" s="6">
        <f>J6/1.07</f>
        <v>531.54205607476638</v>
      </c>
      <c r="J6" s="12">
        <f t="shared" ref="J6:J25" si="1">H6*$L$4</f>
        <v>568.75</v>
      </c>
      <c r="K6" s="60" t="s">
        <v>1299</v>
      </c>
      <c r="L6" s="2"/>
      <c r="M6" s="20"/>
    </row>
    <row r="7" spans="1:13" x14ac:dyDescent="0.25">
      <c r="A7" s="47">
        <v>2</v>
      </c>
      <c r="B7" s="48" t="s">
        <v>105</v>
      </c>
      <c r="C7" s="49" t="s">
        <v>106</v>
      </c>
      <c r="D7" s="50" t="s">
        <v>19</v>
      </c>
      <c r="E7" s="51" t="s">
        <v>483</v>
      </c>
      <c r="F7" s="3">
        <v>10</v>
      </c>
      <c r="G7" s="52">
        <v>0.15</v>
      </c>
      <c r="H7" s="13">
        <f t="shared" si="0"/>
        <v>8.5</v>
      </c>
      <c r="I7" s="4">
        <f t="shared" ref="I7:I25" si="2">J7/1.07</f>
        <v>516.35514018691583</v>
      </c>
      <c r="J7" s="13">
        <f t="shared" si="1"/>
        <v>552.5</v>
      </c>
      <c r="K7" s="60" t="s">
        <v>1301</v>
      </c>
      <c r="L7" s="1"/>
      <c r="M7" s="20"/>
    </row>
    <row r="8" spans="1:13" x14ac:dyDescent="0.25">
      <c r="A8" s="41">
        <v>3</v>
      </c>
      <c r="B8" s="42" t="s">
        <v>107</v>
      </c>
      <c r="C8" s="43" t="s">
        <v>108</v>
      </c>
      <c r="D8" s="44" t="s">
        <v>19</v>
      </c>
      <c r="E8" s="45" t="s">
        <v>484</v>
      </c>
      <c r="F8" s="5">
        <v>9</v>
      </c>
      <c r="G8" s="46">
        <v>0.15</v>
      </c>
      <c r="H8" s="12">
        <f t="shared" si="0"/>
        <v>7.6499999999999995</v>
      </c>
      <c r="I8" s="6">
        <f t="shared" si="2"/>
        <v>464.71962616822424</v>
      </c>
      <c r="J8" s="12">
        <f t="shared" si="1"/>
        <v>497.24999999999994</v>
      </c>
      <c r="K8" s="60" t="s">
        <v>1301</v>
      </c>
      <c r="L8" s="2"/>
      <c r="M8" s="20"/>
    </row>
    <row r="9" spans="1:13" x14ac:dyDescent="0.25">
      <c r="A9" s="47">
        <v>4</v>
      </c>
      <c r="B9" s="48" t="s">
        <v>109</v>
      </c>
      <c r="C9" s="49" t="s">
        <v>110</v>
      </c>
      <c r="D9" s="50" t="s">
        <v>28</v>
      </c>
      <c r="E9" s="51" t="s">
        <v>485</v>
      </c>
      <c r="F9" s="3">
        <v>10</v>
      </c>
      <c r="G9" s="52">
        <v>0.1</v>
      </c>
      <c r="H9" s="13">
        <f t="shared" si="0"/>
        <v>9</v>
      </c>
      <c r="I9" s="4">
        <f t="shared" si="2"/>
        <v>546.72897196261681</v>
      </c>
      <c r="J9" s="13">
        <f t="shared" si="1"/>
        <v>585</v>
      </c>
      <c r="K9" s="60" t="s">
        <v>1297</v>
      </c>
      <c r="L9" s="1"/>
      <c r="M9" s="20"/>
    </row>
    <row r="10" spans="1:13" x14ac:dyDescent="0.25">
      <c r="A10" s="41">
        <v>5</v>
      </c>
      <c r="B10" s="42" t="s">
        <v>111</v>
      </c>
      <c r="C10" s="43" t="s">
        <v>112</v>
      </c>
      <c r="D10" s="44" t="s">
        <v>25</v>
      </c>
      <c r="E10" s="45" t="s">
        <v>486</v>
      </c>
      <c r="F10" s="5">
        <v>9.5</v>
      </c>
      <c r="G10" s="46">
        <v>0.1</v>
      </c>
      <c r="H10" s="12">
        <f t="shared" si="0"/>
        <v>8.5500000000000007</v>
      </c>
      <c r="I10" s="6">
        <f t="shared" si="2"/>
        <v>519.3925233644859</v>
      </c>
      <c r="J10" s="12">
        <f t="shared" si="1"/>
        <v>555.75</v>
      </c>
      <c r="K10" s="60" t="s">
        <v>1299</v>
      </c>
      <c r="L10" s="2"/>
      <c r="M10" s="20"/>
    </row>
    <row r="11" spans="1:13" x14ac:dyDescent="0.25">
      <c r="A11" s="47">
        <v>6</v>
      </c>
      <c r="B11" s="48" t="s">
        <v>113</v>
      </c>
      <c r="C11" s="49" t="s">
        <v>114</v>
      </c>
      <c r="D11" s="50" t="s">
        <v>86</v>
      </c>
      <c r="E11" s="51" t="s">
        <v>487</v>
      </c>
      <c r="F11" s="3">
        <v>10</v>
      </c>
      <c r="G11" s="52">
        <v>0.15</v>
      </c>
      <c r="H11" s="13">
        <f t="shared" si="0"/>
        <v>8.5</v>
      </c>
      <c r="I11" s="4">
        <f t="shared" si="2"/>
        <v>516.35514018691583</v>
      </c>
      <c r="J11" s="13">
        <f t="shared" si="1"/>
        <v>552.5</v>
      </c>
      <c r="K11" s="60" t="s">
        <v>1299</v>
      </c>
      <c r="L11" s="1"/>
      <c r="M11" s="20"/>
    </row>
    <row r="12" spans="1:13" x14ac:dyDescent="0.25">
      <c r="A12" s="41">
        <v>7</v>
      </c>
      <c r="B12" s="42" t="s">
        <v>115</v>
      </c>
      <c r="C12" s="43" t="s">
        <v>116</v>
      </c>
      <c r="D12" s="44" t="s">
        <v>14</v>
      </c>
      <c r="E12" s="45" t="s">
        <v>488</v>
      </c>
      <c r="F12" s="5">
        <v>9.9499999999999993</v>
      </c>
      <c r="G12" s="46">
        <v>7.0000000000000007E-2</v>
      </c>
      <c r="H12" s="12">
        <f t="shared" si="0"/>
        <v>9.2534999999999989</v>
      </c>
      <c r="I12" s="6">
        <f t="shared" si="2"/>
        <v>562.12850467289718</v>
      </c>
      <c r="J12" s="12">
        <f t="shared" si="1"/>
        <v>601.47749999999996</v>
      </c>
      <c r="K12" s="60" t="s">
        <v>1299</v>
      </c>
      <c r="L12" s="2"/>
      <c r="M12" s="20"/>
    </row>
    <row r="13" spans="1:13" x14ac:dyDescent="0.25">
      <c r="A13" s="47">
        <v>8</v>
      </c>
      <c r="B13" s="48" t="s">
        <v>117</v>
      </c>
      <c r="C13" s="49" t="s">
        <v>118</v>
      </c>
      <c r="D13" s="50" t="s">
        <v>14</v>
      </c>
      <c r="E13" s="51" t="s">
        <v>489</v>
      </c>
      <c r="F13" s="3">
        <v>9.9499999999999993</v>
      </c>
      <c r="G13" s="52">
        <v>7.0000000000000007E-2</v>
      </c>
      <c r="H13" s="13">
        <f t="shared" si="0"/>
        <v>9.2534999999999989</v>
      </c>
      <c r="I13" s="4">
        <f t="shared" si="2"/>
        <v>562.12850467289718</v>
      </c>
      <c r="J13" s="13">
        <f t="shared" si="1"/>
        <v>601.47749999999996</v>
      </c>
      <c r="K13" s="60" t="s">
        <v>1299</v>
      </c>
      <c r="L13" s="1"/>
      <c r="M13" s="20"/>
    </row>
    <row r="14" spans="1:13" x14ac:dyDescent="0.25">
      <c r="A14" s="41">
        <v>9</v>
      </c>
      <c r="B14" s="42" t="s">
        <v>119</v>
      </c>
      <c r="C14" s="43" t="s">
        <v>120</v>
      </c>
      <c r="D14" s="44" t="s">
        <v>14</v>
      </c>
      <c r="E14" s="45" t="s">
        <v>490</v>
      </c>
      <c r="F14" s="5">
        <v>9.9499999999999993</v>
      </c>
      <c r="G14" s="46">
        <v>7.0000000000000007E-2</v>
      </c>
      <c r="H14" s="12">
        <f t="shared" si="0"/>
        <v>9.2534999999999989</v>
      </c>
      <c r="I14" s="6">
        <f t="shared" si="2"/>
        <v>562.12850467289718</v>
      </c>
      <c r="J14" s="12">
        <f t="shared" si="1"/>
        <v>601.47749999999996</v>
      </c>
      <c r="K14" s="60" t="s">
        <v>1299</v>
      </c>
      <c r="L14" s="2"/>
      <c r="M14" s="20"/>
    </row>
    <row r="15" spans="1:13" x14ac:dyDescent="0.25">
      <c r="A15" s="47">
        <v>10</v>
      </c>
      <c r="B15" s="48" t="s">
        <v>121</v>
      </c>
      <c r="C15" s="49" t="s">
        <v>122</v>
      </c>
      <c r="D15" s="50" t="s">
        <v>123</v>
      </c>
      <c r="E15" s="51" t="s">
        <v>491</v>
      </c>
      <c r="F15" s="3">
        <v>16</v>
      </c>
      <c r="G15" s="52">
        <v>7.0000000000000007E-2</v>
      </c>
      <c r="H15" s="13">
        <f t="shared" si="0"/>
        <v>14.879999999999999</v>
      </c>
      <c r="I15" s="4">
        <f t="shared" si="2"/>
        <v>903.92523364485965</v>
      </c>
      <c r="J15" s="13">
        <f t="shared" si="1"/>
        <v>967.19999999999993</v>
      </c>
      <c r="K15" s="60" t="s">
        <v>1299</v>
      </c>
      <c r="L15" s="1"/>
      <c r="M15" s="20"/>
    </row>
    <row r="16" spans="1:13" x14ac:dyDescent="0.25">
      <c r="A16" s="41">
        <v>11</v>
      </c>
      <c r="B16" s="42" t="s">
        <v>124</v>
      </c>
      <c r="C16" s="43" t="s">
        <v>125</v>
      </c>
      <c r="D16" s="44" t="s">
        <v>123</v>
      </c>
      <c r="E16" s="45" t="s">
        <v>492</v>
      </c>
      <c r="F16" s="5">
        <v>15</v>
      </c>
      <c r="G16" s="46">
        <v>7.0000000000000007E-2</v>
      </c>
      <c r="H16" s="12">
        <f t="shared" si="0"/>
        <v>13.95</v>
      </c>
      <c r="I16" s="6">
        <f t="shared" si="2"/>
        <v>847.42990654205607</v>
      </c>
      <c r="J16" s="12">
        <f t="shared" si="1"/>
        <v>906.75</v>
      </c>
      <c r="K16" s="60" t="s">
        <v>1299</v>
      </c>
      <c r="L16" s="2"/>
      <c r="M16" s="20"/>
    </row>
    <row r="17" spans="1:13" x14ac:dyDescent="0.25">
      <c r="A17" s="47">
        <v>12</v>
      </c>
      <c r="B17" s="48" t="s">
        <v>126</v>
      </c>
      <c r="C17" s="49" t="s">
        <v>127</v>
      </c>
      <c r="D17" s="50" t="s">
        <v>26</v>
      </c>
      <c r="E17" s="51" t="s">
        <v>493</v>
      </c>
      <c r="F17" s="3">
        <v>10</v>
      </c>
      <c r="G17" s="52">
        <v>0.05</v>
      </c>
      <c r="H17" s="13">
        <f t="shared" si="0"/>
        <v>9.5</v>
      </c>
      <c r="I17" s="4">
        <f t="shared" si="2"/>
        <v>577.10280373831768</v>
      </c>
      <c r="J17" s="13">
        <f t="shared" si="1"/>
        <v>617.5</v>
      </c>
      <c r="K17" s="60" t="s">
        <v>1297</v>
      </c>
      <c r="L17" s="1" t="s">
        <v>1300</v>
      </c>
      <c r="M17" s="20"/>
    </row>
    <row r="18" spans="1:13" x14ac:dyDescent="0.25">
      <c r="A18" s="41">
        <v>13</v>
      </c>
      <c r="B18" s="42" t="s">
        <v>128</v>
      </c>
      <c r="C18" s="43" t="s">
        <v>129</v>
      </c>
      <c r="D18" s="44" t="s">
        <v>130</v>
      </c>
      <c r="E18" s="45" t="s">
        <v>494</v>
      </c>
      <c r="F18" s="5">
        <v>12</v>
      </c>
      <c r="G18" s="46">
        <v>0.05</v>
      </c>
      <c r="H18" s="12">
        <f t="shared" si="0"/>
        <v>11.399999999999999</v>
      </c>
      <c r="I18" s="6">
        <f t="shared" si="2"/>
        <v>692.52336448598112</v>
      </c>
      <c r="J18" s="12">
        <f t="shared" si="1"/>
        <v>740.99999999999989</v>
      </c>
      <c r="K18" s="60" t="s">
        <v>1297</v>
      </c>
      <c r="L18" s="2" t="s">
        <v>1300</v>
      </c>
      <c r="M18" s="20"/>
    </row>
    <row r="19" spans="1:13" x14ac:dyDescent="0.25">
      <c r="A19" s="47">
        <v>14</v>
      </c>
      <c r="B19" s="48" t="s">
        <v>131</v>
      </c>
      <c r="C19" s="49" t="s">
        <v>132</v>
      </c>
      <c r="D19" s="50" t="s">
        <v>23</v>
      </c>
      <c r="E19" s="51" t="s">
        <v>495</v>
      </c>
      <c r="F19" s="3">
        <v>8.99</v>
      </c>
      <c r="G19" s="52">
        <v>0.1</v>
      </c>
      <c r="H19" s="13">
        <f t="shared" si="0"/>
        <v>8.0910000000000011</v>
      </c>
      <c r="I19" s="4">
        <f t="shared" si="2"/>
        <v>491.50934579439257</v>
      </c>
      <c r="J19" s="13">
        <f t="shared" si="1"/>
        <v>525.91500000000008</v>
      </c>
      <c r="K19" s="60" t="s">
        <v>1299</v>
      </c>
      <c r="L19" s="1"/>
      <c r="M19" s="20"/>
    </row>
    <row r="20" spans="1:13" x14ac:dyDescent="0.25">
      <c r="A20" s="41">
        <v>15</v>
      </c>
      <c r="B20" s="42" t="s">
        <v>133</v>
      </c>
      <c r="C20" s="43" t="s">
        <v>134</v>
      </c>
      <c r="D20" s="44" t="s">
        <v>23</v>
      </c>
      <c r="E20" s="45" t="s">
        <v>496</v>
      </c>
      <c r="F20" s="5">
        <v>9.99</v>
      </c>
      <c r="G20" s="46">
        <v>0.1</v>
      </c>
      <c r="H20" s="12">
        <f t="shared" si="0"/>
        <v>8.9909999999999997</v>
      </c>
      <c r="I20" s="6">
        <f t="shared" si="2"/>
        <v>546.18224299065412</v>
      </c>
      <c r="J20" s="12">
        <f t="shared" si="1"/>
        <v>584.41499999999996</v>
      </c>
      <c r="K20" s="60" t="s">
        <v>1299</v>
      </c>
      <c r="L20" s="2"/>
      <c r="M20" s="20"/>
    </row>
    <row r="21" spans="1:13" x14ac:dyDescent="0.25">
      <c r="A21" s="47">
        <v>16</v>
      </c>
      <c r="B21" s="48" t="s">
        <v>135</v>
      </c>
      <c r="C21" s="49" t="s">
        <v>136</v>
      </c>
      <c r="D21" s="50" t="s">
        <v>23</v>
      </c>
      <c r="E21" s="51" t="s">
        <v>497</v>
      </c>
      <c r="F21" s="3">
        <v>8.99</v>
      </c>
      <c r="G21" s="52">
        <v>0.1</v>
      </c>
      <c r="H21" s="13">
        <f t="shared" si="0"/>
        <v>8.0910000000000011</v>
      </c>
      <c r="I21" s="4">
        <f t="shared" si="2"/>
        <v>491.50934579439257</v>
      </c>
      <c r="J21" s="13">
        <f t="shared" si="1"/>
        <v>525.91500000000008</v>
      </c>
      <c r="K21" s="60" t="s">
        <v>1299</v>
      </c>
      <c r="L21" s="1"/>
      <c r="M21" s="20"/>
    </row>
    <row r="22" spans="1:13" x14ac:dyDescent="0.25">
      <c r="A22" s="41">
        <v>17</v>
      </c>
      <c r="B22" s="42" t="s">
        <v>137</v>
      </c>
      <c r="C22" s="43" t="s">
        <v>138</v>
      </c>
      <c r="D22" s="44" t="s">
        <v>23</v>
      </c>
      <c r="E22" s="45" t="s">
        <v>498</v>
      </c>
      <c r="F22" s="5">
        <v>8.99</v>
      </c>
      <c r="G22" s="46">
        <v>0.1</v>
      </c>
      <c r="H22" s="12">
        <f t="shared" si="0"/>
        <v>8.0910000000000011</v>
      </c>
      <c r="I22" s="6">
        <f t="shared" si="2"/>
        <v>491.50934579439257</v>
      </c>
      <c r="J22" s="12">
        <f t="shared" si="1"/>
        <v>525.91500000000008</v>
      </c>
      <c r="K22" s="60" t="s">
        <v>1299</v>
      </c>
      <c r="L22" s="2"/>
      <c r="M22" s="20"/>
    </row>
    <row r="23" spans="1:13" x14ac:dyDescent="0.25">
      <c r="A23" s="47">
        <v>18</v>
      </c>
      <c r="B23" s="48" t="s">
        <v>139</v>
      </c>
      <c r="C23" s="49" t="s">
        <v>140</v>
      </c>
      <c r="D23" s="50" t="s">
        <v>23</v>
      </c>
      <c r="E23" s="51" t="s">
        <v>499</v>
      </c>
      <c r="F23" s="3">
        <v>12.99</v>
      </c>
      <c r="G23" s="52">
        <v>0.15</v>
      </c>
      <c r="H23" s="13">
        <f t="shared" si="0"/>
        <v>11.041499999999999</v>
      </c>
      <c r="I23" s="4">
        <f t="shared" si="2"/>
        <v>670.74532710280369</v>
      </c>
      <c r="J23" s="13">
        <f t="shared" si="1"/>
        <v>717.69749999999999</v>
      </c>
      <c r="K23" s="60" t="s">
        <v>1299</v>
      </c>
      <c r="L23" s="1"/>
      <c r="M23" s="20"/>
    </row>
    <row r="24" spans="1:13" x14ac:dyDescent="0.25">
      <c r="A24" s="41">
        <v>19</v>
      </c>
      <c r="B24" s="42" t="s">
        <v>141</v>
      </c>
      <c r="C24" s="43" t="s">
        <v>142</v>
      </c>
      <c r="D24" s="44" t="s">
        <v>27</v>
      </c>
      <c r="E24" s="45" t="s">
        <v>500</v>
      </c>
      <c r="F24" s="5">
        <v>9.9499999999999993</v>
      </c>
      <c r="G24" s="46">
        <v>0.15</v>
      </c>
      <c r="H24" s="12">
        <f t="shared" si="0"/>
        <v>8.4574999999999996</v>
      </c>
      <c r="I24" s="6">
        <f t="shared" si="2"/>
        <v>513.77336448598123</v>
      </c>
      <c r="J24" s="12">
        <f t="shared" si="1"/>
        <v>549.73749999999995</v>
      </c>
      <c r="K24" s="60" t="s">
        <v>1299</v>
      </c>
      <c r="L24" s="2"/>
      <c r="M24" s="20"/>
    </row>
    <row r="25" spans="1:13" x14ac:dyDescent="0.25">
      <c r="A25" s="47">
        <v>20</v>
      </c>
      <c r="B25" s="48" t="s">
        <v>143</v>
      </c>
      <c r="C25" s="49" t="s">
        <v>102</v>
      </c>
      <c r="D25" s="50" t="s">
        <v>27</v>
      </c>
      <c r="E25" s="51" t="s">
        <v>501</v>
      </c>
      <c r="F25" s="3">
        <v>8.9499999999999993</v>
      </c>
      <c r="G25" s="52">
        <v>0.15</v>
      </c>
      <c r="H25" s="13">
        <f t="shared" si="0"/>
        <v>7.607499999999999</v>
      </c>
      <c r="I25" s="4">
        <f t="shared" si="2"/>
        <v>462.13785046728964</v>
      </c>
      <c r="J25" s="13">
        <f t="shared" si="1"/>
        <v>494.48749999999995</v>
      </c>
      <c r="K25" s="60" t="s">
        <v>1299</v>
      </c>
      <c r="L25" s="1" t="s">
        <v>1308</v>
      </c>
      <c r="M25" s="20"/>
    </row>
    <row r="26" spans="1:13" x14ac:dyDescent="0.25">
      <c r="A26" s="53"/>
      <c r="E26" s="54" t="s">
        <v>5</v>
      </c>
      <c r="F26" s="7"/>
      <c r="H26" s="7"/>
      <c r="I26" s="7"/>
      <c r="J26" s="7"/>
      <c r="K26" s="7"/>
      <c r="L26" s="55"/>
      <c r="M26" s="20"/>
    </row>
    <row r="27" spans="1:13" ht="15.75" thickBot="1" x14ac:dyDescent="0.3">
      <c r="A27" s="56"/>
      <c r="B27" s="57"/>
      <c r="C27" s="57"/>
      <c r="D27" s="57"/>
      <c r="E27" s="58" t="s">
        <v>54</v>
      </c>
      <c r="F27" s="8">
        <f>SUM(F6:F25)</f>
        <v>210.20000000000005</v>
      </c>
      <c r="G27" s="57"/>
      <c r="H27" s="9">
        <f>SUM(H6:H25)</f>
        <v>188.81100000000004</v>
      </c>
      <c r="I27" s="10">
        <f>ROUND(SUM(I6:I25),2)</f>
        <v>11469.83</v>
      </c>
      <c r="J27" s="9">
        <f>ROUND(SUM(J6:J25),2)</f>
        <v>12272.72</v>
      </c>
      <c r="K27" s="57"/>
      <c r="L27" s="59"/>
      <c r="M27" s="20"/>
    </row>
    <row r="28" spans="1:13" x14ac:dyDescent="0.25">
      <c r="M28" s="20"/>
    </row>
    <row r="29" spans="1:13" ht="24" thickBot="1" x14ac:dyDescent="0.4">
      <c r="A29" s="31" t="s">
        <v>674</v>
      </c>
      <c r="K29" s="30" t="s">
        <v>8</v>
      </c>
      <c r="L29" s="32">
        <v>38</v>
      </c>
      <c r="M29" s="20"/>
    </row>
    <row r="30" spans="1:13" ht="45" x14ac:dyDescent="0.25">
      <c r="A30" s="33" t="s">
        <v>0</v>
      </c>
      <c r="B30" s="34" t="s">
        <v>1</v>
      </c>
      <c r="C30" s="35" t="s">
        <v>2</v>
      </c>
      <c r="D30" s="36" t="s">
        <v>3</v>
      </c>
      <c r="E30" s="37" t="s">
        <v>4</v>
      </c>
      <c r="F30" s="38" t="s">
        <v>1293</v>
      </c>
      <c r="G30" s="39" t="s">
        <v>7</v>
      </c>
      <c r="H30" s="38" t="s">
        <v>1286</v>
      </c>
      <c r="I30" s="38" t="s">
        <v>1285</v>
      </c>
      <c r="J30" s="38" t="s">
        <v>1287</v>
      </c>
      <c r="K30" s="39" t="s">
        <v>17</v>
      </c>
      <c r="L30" s="40" t="s">
        <v>6</v>
      </c>
      <c r="M30" s="20"/>
    </row>
    <row r="31" spans="1:13" x14ac:dyDescent="0.25">
      <c r="A31" s="41">
        <v>1</v>
      </c>
      <c r="B31" s="42" t="s">
        <v>322</v>
      </c>
      <c r="C31" s="43" t="s">
        <v>323</v>
      </c>
      <c r="D31" s="44" t="s">
        <v>18</v>
      </c>
      <c r="E31" s="45" t="s">
        <v>586</v>
      </c>
      <c r="F31" s="5">
        <v>12</v>
      </c>
      <c r="G31" s="46">
        <v>0</v>
      </c>
      <c r="H31" s="12">
        <f>IFERROR(F31*(1-G31),F31)</f>
        <v>12</v>
      </c>
      <c r="I31" s="6">
        <f t="shared" ref="I31:I45" si="3">J31/1.07</f>
        <v>426.1682242990654</v>
      </c>
      <c r="J31" s="12">
        <f>H31*$L$29</f>
        <v>456</v>
      </c>
      <c r="K31" s="60" t="s">
        <v>1299</v>
      </c>
      <c r="L31" s="2"/>
      <c r="M31" s="20"/>
    </row>
    <row r="32" spans="1:13" x14ac:dyDescent="0.25">
      <c r="A32" s="47">
        <v>2</v>
      </c>
      <c r="B32" s="48" t="s">
        <v>324</v>
      </c>
      <c r="C32" s="49" t="s">
        <v>325</v>
      </c>
      <c r="D32" s="50" t="s">
        <v>18</v>
      </c>
      <c r="E32" s="51" t="s">
        <v>587</v>
      </c>
      <c r="F32" s="3">
        <v>16</v>
      </c>
      <c r="G32" s="52">
        <v>0</v>
      </c>
      <c r="H32" s="13">
        <f t="shared" ref="H32:H45" si="4">IFERROR(F32*(1-G32),F32)</f>
        <v>16</v>
      </c>
      <c r="I32" s="4">
        <f t="shared" si="3"/>
        <v>568.2242990654205</v>
      </c>
      <c r="J32" s="13">
        <f t="shared" ref="J32:J45" si="5">H32*$L$29</f>
        <v>608</v>
      </c>
      <c r="K32" s="60" t="s">
        <v>1299</v>
      </c>
      <c r="L32" s="1"/>
      <c r="M32" s="20"/>
    </row>
    <row r="33" spans="1:13" x14ac:dyDescent="0.25">
      <c r="A33" s="41">
        <v>3</v>
      </c>
      <c r="B33" s="42" t="s">
        <v>326</v>
      </c>
      <c r="C33" s="43" t="s">
        <v>327</v>
      </c>
      <c r="D33" s="44" t="s">
        <v>33</v>
      </c>
      <c r="E33" s="45" t="s">
        <v>588</v>
      </c>
      <c r="F33" s="5">
        <v>14</v>
      </c>
      <c r="G33" s="46">
        <v>0.05</v>
      </c>
      <c r="H33" s="12">
        <f t="shared" si="4"/>
        <v>13.299999999999999</v>
      </c>
      <c r="I33" s="6">
        <f t="shared" si="3"/>
        <v>472.3364485981308</v>
      </c>
      <c r="J33" s="12">
        <f t="shared" si="5"/>
        <v>505.4</v>
      </c>
      <c r="K33" s="60" t="s">
        <v>1301</v>
      </c>
      <c r="L33" s="2"/>
      <c r="M33" s="20"/>
    </row>
    <row r="34" spans="1:13" x14ac:dyDescent="0.25">
      <c r="A34" s="47">
        <v>4</v>
      </c>
      <c r="B34" s="48" t="s">
        <v>328</v>
      </c>
      <c r="C34" s="49" t="s">
        <v>329</v>
      </c>
      <c r="D34" s="50" t="s">
        <v>19</v>
      </c>
      <c r="E34" s="51" t="s">
        <v>589</v>
      </c>
      <c r="F34" s="3">
        <v>12</v>
      </c>
      <c r="G34" s="52">
        <v>0.1</v>
      </c>
      <c r="H34" s="13">
        <f t="shared" si="4"/>
        <v>10.8</v>
      </c>
      <c r="I34" s="4">
        <f t="shared" si="3"/>
        <v>383.55140186915889</v>
      </c>
      <c r="J34" s="13">
        <f t="shared" si="5"/>
        <v>410.40000000000003</v>
      </c>
      <c r="K34" s="60" t="s">
        <v>1301</v>
      </c>
      <c r="L34" s="1"/>
      <c r="M34" s="20"/>
    </row>
    <row r="35" spans="1:13" x14ac:dyDescent="0.25">
      <c r="A35" s="41">
        <v>5</v>
      </c>
      <c r="B35" s="42" t="s">
        <v>330</v>
      </c>
      <c r="C35" s="43" t="s">
        <v>331</v>
      </c>
      <c r="D35" s="44" t="s">
        <v>19</v>
      </c>
      <c r="E35" s="45" t="s">
        <v>590</v>
      </c>
      <c r="F35" s="5">
        <v>12</v>
      </c>
      <c r="G35" s="46">
        <v>0.1</v>
      </c>
      <c r="H35" s="12">
        <f t="shared" si="4"/>
        <v>10.8</v>
      </c>
      <c r="I35" s="6">
        <f t="shared" si="3"/>
        <v>383.55140186915889</v>
      </c>
      <c r="J35" s="12">
        <f t="shared" si="5"/>
        <v>410.40000000000003</v>
      </c>
      <c r="K35" s="60" t="s">
        <v>1301</v>
      </c>
      <c r="L35" s="2"/>
      <c r="M35" s="20"/>
    </row>
    <row r="36" spans="1:13" x14ac:dyDescent="0.25">
      <c r="A36" s="47">
        <v>6</v>
      </c>
      <c r="B36" s="48" t="s">
        <v>332</v>
      </c>
      <c r="C36" s="49" t="s">
        <v>333</v>
      </c>
      <c r="D36" s="50" t="s">
        <v>19</v>
      </c>
      <c r="E36" s="51" t="s">
        <v>591</v>
      </c>
      <c r="F36" s="3">
        <v>12</v>
      </c>
      <c r="G36" s="52">
        <v>0.1</v>
      </c>
      <c r="H36" s="13">
        <f t="shared" si="4"/>
        <v>10.8</v>
      </c>
      <c r="I36" s="4">
        <f t="shared" si="3"/>
        <v>383.55140186915889</v>
      </c>
      <c r="J36" s="13">
        <f t="shared" si="5"/>
        <v>410.40000000000003</v>
      </c>
      <c r="K36" s="60" t="s">
        <v>1301</v>
      </c>
      <c r="L36" s="1"/>
      <c r="M36" s="20"/>
    </row>
    <row r="37" spans="1:13" x14ac:dyDescent="0.25">
      <c r="A37" s="41">
        <v>7</v>
      </c>
      <c r="B37" s="42" t="s">
        <v>334</v>
      </c>
      <c r="C37" s="43" t="s">
        <v>335</v>
      </c>
      <c r="D37" s="44" t="s">
        <v>35</v>
      </c>
      <c r="E37" s="45" t="s">
        <v>592</v>
      </c>
      <c r="F37" s="5">
        <v>17</v>
      </c>
      <c r="G37" s="46">
        <v>7.4999999999999997E-2</v>
      </c>
      <c r="H37" s="12">
        <f t="shared" si="4"/>
        <v>15.725000000000001</v>
      </c>
      <c r="I37" s="6">
        <f t="shared" si="3"/>
        <v>558.45794392523362</v>
      </c>
      <c r="J37" s="12">
        <f t="shared" si="5"/>
        <v>597.55000000000007</v>
      </c>
      <c r="K37" s="60" t="s">
        <v>1297</v>
      </c>
      <c r="L37" s="2" t="s">
        <v>1298</v>
      </c>
      <c r="M37" s="20"/>
    </row>
    <row r="38" spans="1:13" x14ac:dyDescent="0.25">
      <c r="A38" s="47">
        <v>8</v>
      </c>
      <c r="B38" s="48" t="s">
        <v>336</v>
      </c>
      <c r="C38" s="49" t="s">
        <v>337</v>
      </c>
      <c r="D38" s="50" t="s">
        <v>14</v>
      </c>
      <c r="E38" s="51" t="s">
        <v>593</v>
      </c>
      <c r="F38" s="3">
        <v>22</v>
      </c>
      <c r="G38" s="52">
        <v>0.05</v>
      </c>
      <c r="H38" s="13">
        <f t="shared" si="4"/>
        <v>20.9</v>
      </c>
      <c r="I38" s="4">
        <f t="shared" si="3"/>
        <v>742.24299065420553</v>
      </c>
      <c r="J38" s="13">
        <f t="shared" si="5"/>
        <v>794.19999999999993</v>
      </c>
      <c r="K38" s="60" t="s">
        <v>1299</v>
      </c>
      <c r="L38" s="1"/>
      <c r="M38" s="20"/>
    </row>
    <row r="39" spans="1:13" x14ac:dyDescent="0.25">
      <c r="A39" s="41">
        <v>9</v>
      </c>
      <c r="B39" s="42" t="s">
        <v>338</v>
      </c>
      <c r="C39" s="43" t="s">
        <v>339</v>
      </c>
      <c r="D39" s="44" t="s">
        <v>37</v>
      </c>
      <c r="E39" s="45" t="s">
        <v>594</v>
      </c>
      <c r="F39" s="5">
        <v>12</v>
      </c>
      <c r="G39" s="46">
        <v>0</v>
      </c>
      <c r="H39" s="12">
        <f t="shared" si="4"/>
        <v>12</v>
      </c>
      <c r="I39" s="6">
        <f t="shared" si="3"/>
        <v>426.1682242990654</v>
      </c>
      <c r="J39" s="12">
        <f t="shared" si="5"/>
        <v>456</v>
      </c>
      <c r="K39" s="60" t="s">
        <v>1299</v>
      </c>
      <c r="L39" s="2"/>
      <c r="M39" s="20"/>
    </row>
    <row r="40" spans="1:13" x14ac:dyDescent="0.25">
      <c r="A40" s="47">
        <v>10</v>
      </c>
      <c r="B40" s="48" t="s">
        <v>340</v>
      </c>
      <c r="C40" s="49" t="s">
        <v>341</v>
      </c>
      <c r="D40" s="50" t="s">
        <v>26</v>
      </c>
      <c r="E40" s="51" t="s">
        <v>595</v>
      </c>
      <c r="F40" s="3">
        <v>12</v>
      </c>
      <c r="G40" s="52">
        <v>0</v>
      </c>
      <c r="H40" s="13">
        <f t="shared" si="4"/>
        <v>12</v>
      </c>
      <c r="I40" s="4">
        <f t="shared" si="3"/>
        <v>426.1682242990654</v>
      </c>
      <c r="J40" s="13">
        <f t="shared" si="5"/>
        <v>456</v>
      </c>
      <c r="K40" s="60" t="s">
        <v>1297</v>
      </c>
      <c r="L40" s="1" t="s">
        <v>1300</v>
      </c>
      <c r="M40" s="20"/>
    </row>
    <row r="41" spans="1:13" x14ac:dyDescent="0.25">
      <c r="A41" s="41">
        <v>11</v>
      </c>
      <c r="B41" s="42" t="s">
        <v>342</v>
      </c>
      <c r="C41" s="43" t="s">
        <v>47</v>
      </c>
      <c r="D41" s="44" t="s">
        <v>26</v>
      </c>
      <c r="E41" s="45" t="s">
        <v>596</v>
      </c>
      <c r="F41" s="5">
        <v>16</v>
      </c>
      <c r="G41" s="46">
        <v>0</v>
      </c>
      <c r="H41" s="12">
        <f t="shared" si="4"/>
        <v>16</v>
      </c>
      <c r="I41" s="6">
        <f t="shared" si="3"/>
        <v>568.2242990654205</v>
      </c>
      <c r="J41" s="12">
        <f t="shared" si="5"/>
        <v>608</v>
      </c>
      <c r="K41" s="60" t="s">
        <v>1297</v>
      </c>
      <c r="L41" s="2" t="s">
        <v>1300</v>
      </c>
      <c r="M41" s="20"/>
    </row>
    <row r="42" spans="1:13" x14ac:dyDescent="0.25">
      <c r="A42" s="47">
        <v>12</v>
      </c>
      <c r="B42" s="48" t="s">
        <v>343</v>
      </c>
      <c r="C42" s="49" t="s">
        <v>344</v>
      </c>
      <c r="D42" s="50" t="s">
        <v>26</v>
      </c>
      <c r="E42" s="51" t="s">
        <v>597</v>
      </c>
      <c r="F42" s="3">
        <v>13</v>
      </c>
      <c r="G42" s="52">
        <v>0</v>
      </c>
      <c r="H42" s="13">
        <f t="shared" si="4"/>
        <v>13</v>
      </c>
      <c r="I42" s="4">
        <f t="shared" si="3"/>
        <v>461.68224299065417</v>
      </c>
      <c r="J42" s="13">
        <f t="shared" si="5"/>
        <v>494</v>
      </c>
      <c r="K42" s="60" t="s">
        <v>1297</v>
      </c>
      <c r="L42" s="1" t="s">
        <v>1300</v>
      </c>
      <c r="M42" s="20"/>
    </row>
    <row r="43" spans="1:13" x14ac:dyDescent="0.25">
      <c r="A43" s="41">
        <v>13</v>
      </c>
      <c r="B43" s="42" t="s">
        <v>345</v>
      </c>
      <c r="C43" s="43" t="s">
        <v>48</v>
      </c>
      <c r="D43" s="44" t="s">
        <v>31</v>
      </c>
      <c r="E43" s="45" t="s">
        <v>598</v>
      </c>
      <c r="F43" s="5">
        <v>14</v>
      </c>
      <c r="G43" s="46">
        <v>0.05</v>
      </c>
      <c r="H43" s="12">
        <f t="shared" si="4"/>
        <v>13.299999999999999</v>
      </c>
      <c r="I43" s="6">
        <f t="shared" si="3"/>
        <v>472.3364485981308</v>
      </c>
      <c r="J43" s="12">
        <f t="shared" si="5"/>
        <v>505.4</v>
      </c>
      <c r="K43" s="60" t="s">
        <v>1301</v>
      </c>
      <c r="L43" s="2"/>
      <c r="M43" s="20"/>
    </row>
    <row r="44" spans="1:13" x14ac:dyDescent="0.25">
      <c r="A44" s="47">
        <v>14</v>
      </c>
      <c r="B44" s="48" t="s">
        <v>346</v>
      </c>
      <c r="C44" s="49" t="s">
        <v>48</v>
      </c>
      <c r="D44" s="50" t="s">
        <v>31</v>
      </c>
      <c r="E44" s="51" t="s">
        <v>599</v>
      </c>
      <c r="F44" s="3">
        <v>14</v>
      </c>
      <c r="G44" s="52">
        <v>0.05</v>
      </c>
      <c r="H44" s="13">
        <f t="shared" si="4"/>
        <v>13.299999999999999</v>
      </c>
      <c r="I44" s="4">
        <f t="shared" si="3"/>
        <v>472.3364485981308</v>
      </c>
      <c r="J44" s="13">
        <f t="shared" si="5"/>
        <v>505.4</v>
      </c>
      <c r="K44" s="60" t="s">
        <v>1301</v>
      </c>
      <c r="L44" s="1"/>
      <c r="M44" s="20"/>
    </row>
    <row r="45" spans="1:13" x14ac:dyDescent="0.25">
      <c r="A45" s="41">
        <v>15</v>
      </c>
      <c r="B45" s="42" t="s">
        <v>347</v>
      </c>
      <c r="C45" s="43" t="s">
        <v>348</v>
      </c>
      <c r="D45" s="44" t="s">
        <v>38</v>
      </c>
      <c r="E45" s="45" t="s">
        <v>600</v>
      </c>
      <c r="F45" s="5">
        <v>15</v>
      </c>
      <c r="G45" s="46">
        <v>0</v>
      </c>
      <c r="H45" s="12">
        <f t="shared" si="4"/>
        <v>15</v>
      </c>
      <c r="I45" s="6">
        <f t="shared" si="3"/>
        <v>532.71028037383178</v>
      </c>
      <c r="J45" s="12">
        <f t="shared" si="5"/>
        <v>570</v>
      </c>
      <c r="K45" s="60" t="s">
        <v>1299</v>
      </c>
      <c r="L45" s="2"/>
      <c r="M45" s="20"/>
    </row>
    <row r="46" spans="1:13" x14ac:dyDescent="0.25">
      <c r="A46" s="53"/>
      <c r="E46" s="54" t="s">
        <v>5</v>
      </c>
      <c r="F46" s="7"/>
      <c r="H46" s="7"/>
      <c r="I46" s="7"/>
      <c r="J46" s="7"/>
      <c r="K46" s="7"/>
      <c r="L46" s="55"/>
      <c r="M46" s="20"/>
    </row>
    <row r="47" spans="1:13" ht="15.75" thickBot="1" x14ac:dyDescent="0.3">
      <c r="A47" s="56"/>
      <c r="B47" s="57"/>
      <c r="C47" s="57"/>
      <c r="D47" s="57"/>
      <c r="E47" s="58" t="s">
        <v>54</v>
      </c>
      <c r="F47" s="8">
        <f>SUM(F31:F45)</f>
        <v>213</v>
      </c>
      <c r="G47" s="57"/>
      <c r="H47" s="9">
        <f>SUM(H31:H45)</f>
        <v>204.92500000000001</v>
      </c>
      <c r="I47" s="10">
        <f>ROUND(SUM(I31:I45),2)</f>
        <v>7277.71</v>
      </c>
      <c r="J47" s="9">
        <f>ROUND(SUM(J31:J45),2)</f>
        <v>7787.15</v>
      </c>
      <c r="K47" s="57"/>
      <c r="L47" s="59"/>
      <c r="M47" s="20"/>
    </row>
    <row r="48" spans="1:13" x14ac:dyDescent="0.25">
      <c r="M48" s="20"/>
    </row>
    <row r="49" spans="1:13" ht="24" thickBot="1" x14ac:dyDescent="0.4">
      <c r="A49" s="31" t="s">
        <v>678</v>
      </c>
      <c r="K49" s="30" t="s">
        <v>8</v>
      </c>
      <c r="L49" s="32">
        <v>129</v>
      </c>
      <c r="M49" s="20"/>
    </row>
    <row r="50" spans="1:13" ht="45" x14ac:dyDescent="0.25">
      <c r="A50" s="33" t="s">
        <v>0</v>
      </c>
      <c r="B50" s="34" t="s">
        <v>1</v>
      </c>
      <c r="C50" s="35" t="s">
        <v>2</v>
      </c>
      <c r="D50" s="36" t="s">
        <v>3</v>
      </c>
      <c r="E50" s="37" t="s">
        <v>4</v>
      </c>
      <c r="F50" s="38" t="s">
        <v>1293</v>
      </c>
      <c r="G50" s="39" t="s">
        <v>7</v>
      </c>
      <c r="H50" s="38" t="s">
        <v>1286</v>
      </c>
      <c r="I50" s="38" t="s">
        <v>1285</v>
      </c>
      <c r="J50" s="38" t="s">
        <v>1287</v>
      </c>
      <c r="K50" s="39" t="s">
        <v>17</v>
      </c>
      <c r="L50" s="40" t="s">
        <v>6</v>
      </c>
      <c r="M50" s="20"/>
    </row>
    <row r="51" spans="1:13" x14ac:dyDescent="0.25">
      <c r="A51" s="41">
        <v>1</v>
      </c>
      <c r="B51" s="42" t="s">
        <v>442</v>
      </c>
      <c r="C51" s="43" t="s">
        <v>443</v>
      </c>
      <c r="D51" s="44" t="s">
        <v>18</v>
      </c>
      <c r="E51" s="45" t="s">
        <v>641</v>
      </c>
      <c r="F51" s="5">
        <v>11</v>
      </c>
      <c r="G51" s="46">
        <v>0.15</v>
      </c>
      <c r="H51" s="12">
        <f t="shared" ref="H51:H65" si="6">IFERROR(F51*(1-G51),F51)</f>
        <v>9.35</v>
      </c>
      <c r="I51" s="6">
        <f t="shared" ref="I51:I65" si="7">J51/1.07</f>
        <v>1127.2429906542054</v>
      </c>
      <c r="J51" s="12">
        <f t="shared" ref="J51:J65" si="8">H51*$L$49</f>
        <v>1206.1499999999999</v>
      </c>
      <c r="K51" s="60" t="s">
        <v>1299</v>
      </c>
      <c r="L51" s="2"/>
      <c r="M51" s="20"/>
    </row>
    <row r="52" spans="1:13" x14ac:dyDescent="0.25">
      <c r="A52" s="47">
        <v>2</v>
      </c>
      <c r="B52" s="48" t="s">
        <v>444</v>
      </c>
      <c r="C52" s="49" t="s">
        <v>325</v>
      </c>
      <c r="D52" s="50" t="s">
        <v>18</v>
      </c>
      <c r="E52" s="51" t="s">
        <v>642</v>
      </c>
      <c r="F52" s="3">
        <v>11</v>
      </c>
      <c r="G52" s="52">
        <v>0.15</v>
      </c>
      <c r="H52" s="13">
        <f t="shared" si="6"/>
        <v>9.35</v>
      </c>
      <c r="I52" s="4">
        <f t="shared" si="7"/>
        <v>1127.2429906542054</v>
      </c>
      <c r="J52" s="13">
        <f t="shared" si="8"/>
        <v>1206.1499999999999</v>
      </c>
      <c r="K52" s="60" t="s">
        <v>1299</v>
      </c>
      <c r="L52" s="1"/>
      <c r="M52" s="20"/>
    </row>
    <row r="53" spans="1:13" x14ac:dyDescent="0.25">
      <c r="A53" s="41">
        <v>3</v>
      </c>
      <c r="B53" s="42" t="s">
        <v>445</v>
      </c>
      <c r="C53" s="43" t="s">
        <v>325</v>
      </c>
      <c r="D53" s="44" t="s">
        <v>18</v>
      </c>
      <c r="E53" s="45" t="s">
        <v>643</v>
      </c>
      <c r="F53" s="5">
        <v>11</v>
      </c>
      <c r="G53" s="46">
        <v>0.15</v>
      </c>
      <c r="H53" s="12">
        <f t="shared" si="6"/>
        <v>9.35</v>
      </c>
      <c r="I53" s="6">
        <f t="shared" si="7"/>
        <v>1127.2429906542054</v>
      </c>
      <c r="J53" s="12">
        <f t="shared" si="8"/>
        <v>1206.1499999999999</v>
      </c>
      <c r="K53" s="60" t="s">
        <v>1299</v>
      </c>
      <c r="L53" s="2"/>
      <c r="M53" s="20"/>
    </row>
    <row r="54" spans="1:13" x14ac:dyDescent="0.25">
      <c r="A54" s="47">
        <v>4</v>
      </c>
      <c r="B54" s="48" t="s">
        <v>446</v>
      </c>
      <c r="C54" s="49" t="s">
        <v>325</v>
      </c>
      <c r="D54" s="50" t="s">
        <v>18</v>
      </c>
      <c r="E54" s="51" t="s">
        <v>644</v>
      </c>
      <c r="F54" s="3">
        <v>11</v>
      </c>
      <c r="G54" s="52">
        <v>0.15</v>
      </c>
      <c r="H54" s="13">
        <f t="shared" si="6"/>
        <v>9.35</v>
      </c>
      <c r="I54" s="4">
        <f t="shared" si="7"/>
        <v>1127.2429906542054</v>
      </c>
      <c r="J54" s="13">
        <f t="shared" si="8"/>
        <v>1206.1499999999999</v>
      </c>
      <c r="K54" s="60" t="s">
        <v>1299</v>
      </c>
      <c r="L54" s="1"/>
      <c r="M54" s="20"/>
    </row>
    <row r="55" spans="1:13" x14ac:dyDescent="0.25">
      <c r="A55" s="41">
        <v>5</v>
      </c>
      <c r="B55" s="42" t="s">
        <v>679</v>
      </c>
      <c r="C55" s="43" t="s">
        <v>325</v>
      </c>
      <c r="D55" s="44" t="s">
        <v>18</v>
      </c>
      <c r="E55" s="45" t="s">
        <v>680</v>
      </c>
      <c r="F55" s="5">
        <v>11</v>
      </c>
      <c r="G55" s="46">
        <v>0.15</v>
      </c>
      <c r="H55" s="12">
        <f t="shared" si="6"/>
        <v>9.35</v>
      </c>
      <c r="I55" s="6">
        <f t="shared" si="7"/>
        <v>1127.2429906542054</v>
      </c>
      <c r="J55" s="12">
        <f t="shared" si="8"/>
        <v>1206.1499999999999</v>
      </c>
      <c r="K55" s="60" t="s">
        <v>1299</v>
      </c>
      <c r="L55" s="2"/>
      <c r="M55" s="20"/>
    </row>
    <row r="56" spans="1:13" x14ac:dyDescent="0.25">
      <c r="A56" s="47">
        <v>6</v>
      </c>
      <c r="B56" s="48" t="s">
        <v>447</v>
      </c>
      <c r="C56" s="49" t="s">
        <v>448</v>
      </c>
      <c r="D56" s="50" t="s">
        <v>449</v>
      </c>
      <c r="E56" s="51" t="s">
        <v>664</v>
      </c>
      <c r="F56" s="3">
        <v>21.9</v>
      </c>
      <c r="G56" s="52">
        <v>0</v>
      </c>
      <c r="H56" s="13">
        <f t="shared" si="6"/>
        <v>21.9</v>
      </c>
      <c r="I56" s="4">
        <f t="shared" si="7"/>
        <v>2640.2803738317753</v>
      </c>
      <c r="J56" s="13">
        <f t="shared" si="8"/>
        <v>2825.1</v>
      </c>
      <c r="K56" s="60" t="s">
        <v>1299</v>
      </c>
      <c r="L56" s="1"/>
      <c r="M56" s="20"/>
    </row>
    <row r="57" spans="1:13" x14ac:dyDescent="0.25">
      <c r="A57" s="41">
        <v>7</v>
      </c>
      <c r="B57" s="42" t="s">
        <v>450</v>
      </c>
      <c r="C57" s="43" t="s">
        <v>448</v>
      </c>
      <c r="D57" s="44" t="s">
        <v>449</v>
      </c>
      <c r="E57" s="45" t="s">
        <v>1302</v>
      </c>
      <c r="F57" s="5">
        <v>21.9</v>
      </c>
      <c r="G57" s="46">
        <v>0</v>
      </c>
      <c r="H57" s="12">
        <f t="shared" si="6"/>
        <v>21.9</v>
      </c>
      <c r="I57" s="6">
        <f t="shared" si="7"/>
        <v>2640.2803738317753</v>
      </c>
      <c r="J57" s="12">
        <f t="shared" si="8"/>
        <v>2825.1</v>
      </c>
      <c r="K57" s="60" t="s">
        <v>1299</v>
      </c>
      <c r="L57" s="2" t="s">
        <v>1306</v>
      </c>
      <c r="M57" s="20"/>
    </row>
    <row r="58" spans="1:13" x14ac:dyDescent="0.25">
      <c r="A58" s="47">
        <v>8</v>
      </c>
      <c r="B58" s="48" t="s">
        <v>451</v>
      </c>
      <c r="C58" s="49" t="s">
        <v>448</v>
      </c>
      <c r="D58" s="50" t="s">
        <v>449</v>
      </c>
      <c r="E58" s="51" t="s">
        <v>1305</v>
      </c>
      <c r="F58" s="3">
        <v>21.9</v>
      </c>
      <c r="G58" s="52">
        <v>0</v>
      </c>
      <c r="H58" s="13">
        <f t="shared" si="6"/>
        <v>21.9</v>
      </c>
      <c r="I58" s="4">
        <f t="shared" si="7"/>
        <v>2640.2803738317753</v>
      </c>
      <c r="J58" s="13">
        <f t="shared" si="8"/>
        <v>2825.1</v>
      </c>
      <c r="K58" s="60" t="s">
        <v>1299</v>
      </c>
      <c r="L58" s="1" t="s">
        <v>1306</v>
      </c>
      <c r="M58" s="20"/>
    </row>
    <row r="59" spans="1:13" x14ac:dyDescent="0.25">
      <c r="A59" s="41">
        <v>9</v>
      </c>
      <c r="B59" s="42" t="s">
        <v>452</v>
      </c>
      <c r="C59" s="43" t="s">
        <v>448</v>
      </c>
      <c r="D59" s="44" t="s">
        <v>449</v>
      </c>
      <c r="E59" s="45" t="s">
        <v>645</v>
      </c>
      <c r="F59" s="5">
        <v>21.9</v>
      </c>
      <c r="G59" s="46">
        <v>0</v>
      </c>
      <c r="H59" s="12">
        <f t="shared" si="6"/>
        <v>21.9</v>
      </c>
      <c r="I59" s="6">
        <f t="shared" si="7"/>
        <v>2640.2803738317753</v>
      </c>
      <c r="J59" s="12">
        <f t="shared" si="8"/>
        <v>2825.1</v>
      </c>
      <c r="K59" s="60" t="s">
        <v>1303</v>
      </c>
      <c r="L59" s="2" t="s">
        <v>1304</v>
      </c>
      <c r="M59" s="20"/>
    </row>
    <row r="60" spans="1:13" x14ac:dyDescent="0.25">
      <c r="A60" s="47">
        <v>10</v>
      </c>
      <c r="B60" s="48" t="s">
        <v>453</v>
      </c>
      <c r="C60" s="49" t="s">
        <v>454</v>
      </c>
      <c r="D60" s="50" t="s">
        <v>449</v>
      </c>
      <c r="E60" s="51" t="s">
        <v>646</v>
      </c>
      <c r="F60" s="3">
        <v>21.9</v>
      </c>
      <c r="G60" s="52">
        <v>0</v>
      </c>
      <c r="H60" s="13">
        <f t="shared" si="6"/>
        <v>21.9</v>
      </c>
      <c r="I60" s="4">
        <f t="shared" si="7"/>
        <v>2640.2803738317753</v>
      </c>
      <c r="J60" s="13">
        <f t="shared" si="8"/>
        <v>2825.1</v>
      </c>
      <c r="K60" s="60" t="s">
        <v>1299</v>
      </c>
      <c r="L60" s="1"/>
      <c r="M60" s="20"/>
    </row>
    <row r="61" spans="1:13" x14ac:dyDescent="0.25">
      <c r="A61" s="41">
        <v>11</v>
      </c>
      <c r="B61" s="42" t="s">
        <v>455</v>
      </c>
      <c r="C61" s="43" t="s">
        <v>454</v>
      </c>
      <c r="D61" s="44" t="s">
        <v>449</v>
      </c>
      <c r="E61" s="45" t="s">
        <v>647</v>
      </c>
      <c r="F61" s="5">
        <v>21.9</v>
      </c>
      <c r="G61" s="46">
        <v>0</v>
      </c>
      <c r="H61" s="12">
        <f t="shared" si="6"/>
        <v>21.9</v>
      </c>
      <c r="I61" s="6">
        <f t="shared" si="7"/>
        <v>2640.2803738317753</v>
      </c>
      <c r="J61" s="12">
        <f t="shared" si="8"/>
        <v>2825.1</v>
      </c>
      <c r="K61" s="60" t="s">
        <v>1303</v>
      </c>
      <c r="L61" s="2" t="s">
        <v>1304</v>
      </c>
      <c r="M61" s="20"/>
    </row>
    <row r="62" spans="1:13" x14ac:dyDescent="0.25">
      <c r="A62" s="47">
        <v>12</v>
      </c>
      <c r="B62" s="48" t="s">
        <v>456</v>
      </c>
      <c r="C62" s="49" t="s">
        <v>454</v>
      </c>
      <c r="D62" s="50" t="s">
        <v>449</v>
      </c>
      <c r="E62" s="51" t="s">
        <v>648</v>
      </c>
      <c r="F62" s="3">
        <v>21.9</v>
      </c>
      <c r="G62" s="52">
        <v>0</v>
      </c>
      <c r="H62" s="13">
        <f t="shared" si="6"/>
        <v>21.9</v>
      </c>
      <c r="I62" s="4">
        <f t="shared" si="7"/>
        <v>2640.2803738317753</v>
      </c>
      <c r="J62" s="13">
        <f t="shared" si="8"/>
        <v>2825.1</v>
      </c>
      <c r="K62" s="60" t="s">
        <v>1299</v>
      </c>
      <c r="L62" s="1"/>
      <c r="M62" s="20"/>
    </row>
    <row r="63" spans="1:13" x14ac:dyDescent="0.25">
      <c r="A63" s="41">
        <v>13</v>
      </c>
      <c r="B63" s="42" t="s">
        <v>457</v>
      </c>
      <c r="C63" s="43" t="s">
        <v>454</v>
      </c>
      <c r="D63" s="44" t="s">
        <v>449</v>
      </c>
      <c r="E63" s="45" t="s">
        <v>649</v>
      </c>
      <c r="F63" s="5">
        <v>21.9</v>
      </c>
      <c r="G63" s="46">
        <v>0</v>
      </c>
      <c r="H63" s="12">
        <f t="shared" si="6"/>
        <v>21.9</v>
      </c>
      <c r="I63" s="6">
        <f t="shared" si="7"/>
        <v>2640.2803738317753</v>
      </c>
      <c r="J63" s="12">
        <f t="shared" si="8"/>
        <v>2825.1</v>
      </c>
      <c r="K63" s="60" t="s">
        <v>1299</v>
      </c>
      <c r="L63" s="2"/>
      <c r="M63" s="20"/>
    </row>
    <row r="64" spans="1:13" x14ac:dyDescent="0.25">
      <c r="A64" s="47">
        <v>14</v>
      </c>
      <c r="B64" s="48" t="s">
        <v>458</v>
      </c>
      <c r="C64" s="49" t="s">
        <v>459</v>
      </c>
      <c r="D64" s="50" t="s">
        <v>19</v>
      </c>
      <c r="E64" s="51" t="s">
        <v>650</v>
      </c>
      <c r="F64" s="3">
        <v>15</v>
      </c>
      <c r="G64" s="52">
        <v>0.2</v>
      </c>
      <c r="H64" s="13">
        <f t="shared" si="6"/>
        <v>12</v>
      </c>
      <c r="I64" s="4">
        <f t="shared" si="7"/>
        <v>1446.7289719626167</v>
      </c>
      <c r="J64" s="13">
        <f t="shared" si="8"/>
        <v>1548</v>
      </c>
      <c r="K64" s="60" t="s">
        <v>1301</v>
      </c>
      <c r="L64" s="1"/>
      <c r="M64" s="20"/>
    </row>
    <row r="65" spans="1:13" x14ac:dyDescent="0.25">
      <c r="A65" s="41">
        <v>15</v>
      </c>
      <c r="B65" s="42" t="s">
        <v>460</v>
      </c>
      <c r="C65" s="43" t="s">
        <v>461</v>
      </c>
      <c r="D65" s="44" t="s">
        <v>19</v>
      </c>
      <c r="E65" s="45" t="s">
        <v>651</v>
      </c>
      <c r="F65" s="5">
        <v>29</v>
      </c>
      <c r="G65" s="46">
        <v>0.2</v>
      </c>
      <c r="H65" s="12">
        <f t="shared" si="6"/>
        <v>23.200000000000003</v>
      </c>
      <c r="I65" s="6">
        <f t="shared" si="7"/>
        <v>2797.0093457943926</v>
      </c>
      <c r="J65" s="12">
        <f t="shared" si="8"/>
        <v>2992.8</v>
      </c>
      <c r="K65" s="60" t="s">
        <v>1301</v>
      </c>
      <c r="L65" s="2"/>
      <c r="M65" s="20"/>
    </row>
    <row r="66" spans="1:13" x14ac:dyDescent="0.25">
      <c r="A66" s="53"/>
      <c r="E66" s="54" t="s">
        <v>5</v>
      </c>
      <c r="F66" s="7"/>
      <c r="H66" s="7"/>
      <c r="I66" s="7"/>
      <c r="J66" s="7"/>
      <c r="K66" s="7"/>
      <c r="L66" s="55"/>
      <c r="M66" s="20"/>
    </row>
    <row r="67" spans="1:13" ht="15.75" thickBot="1" x14ac:dyDescent="0.3">
      <c r="A67" s="56"/>
      <c r="B67" s="57"/>
      <c r="C67" s="57"/>
      <c r="D67" s="57"/>
      <c r="E67" s="58" t="s">
        <v>54</v>
      </c>
      <c r="F67" s="8">
        <f>SUM(F51:F65)</f>
        <v>274.20000000000005</v>
      </c>
      <c r="G67" s="57"/>
      <c r="H67" s="9">
        <f>SUM(H51:H65)</f>
        <v>257.15000000000003</v>
      </c>
      <c r="I67" s="10">
        <f>ROUND(SUM(I51:I65),2)</f>
        <v>31002.2</v>
      </c>
      <c r="J67" s="9">
        <f>ROUND(SUM(J51:J65),2)</f>
        <v>33172.35</v>
      </c>
      <c r="K67" s="57"/>
      <c r="L67" s="59"/>
      <c r="M67" s="20"/>
    </row>
  </sheetData>
  <sheetProtection algorithmName="SHA-512" hashValue="CT/TDfQ/Dm+pIdUNrJ2La18K51TUk+zHQqwxCmu03Fa9jhWtHuyRaaktI1/LZkMj2k9YQfEVC3YQjR7s4AFBXg==" saltValue="+E+55MojJUsnyXet1+5ziQ==" spinCount="100000" sheet="1" objects="1" scenarios="1"/>
  <conditionalFormatting sqref="H2">
    <cfRule type="cellIs" dxfId="29" priority="7" operator="equal">
      <formula>"reserviert"</formula>
    </cfRule>
    <cfRule type="cellIs" dxfId="28" priority="8" operator="equal">
      <formula>"verfügbar"</formula>
    </cfRule>
  </conditionalFormatting>
  <conditionalFormatting sqref="K1">
    <cfRule type="cellIs" dxfId="27" priority="11" operator="equal">
      <formula>"reserviert"</formula>
    </cfRule>
    <cfRule type="cellIs" dxfId="26" priority="12" operator="equal">
      <formula>"verfügbar"</formula>
    </cfRule>
  </conditionalFormatting>
  <conditionalFormatting sqref="K3:K1048576">
    <cfRule type="cellIs" dxfId="25" priority="1" operator="equal">
      <formula>"reserviert"</formula>
    </cfRule>
    <cfRule type="cellIs" dxfId="24" priority="2" operator="equal">
      <formula>"verfügbar"</formula>
    </cfRule>
  </conditionalFormatting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rowBreaks count="1" manualBreakCount="1">
    <brk id="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53D4-CB20-40D7-8C8C-E14DBB18E009}">
  <sheetPr>
    <pageSetUpPr fitToPage="1"/>
  </sheetPr>
  <dimension ref="A1:M76"/>
  <sheetViews>
    <sheetView view="pageBreakPreview" zoomScale="85" zoomScaleNormal="70" zoomScaleSheetLayoutView="85" workbookViewId="0">
      <pane ySplit="2" topLeftCell="A3" activePane="bottomLeft" state="frozen"/>
      <selection sqref="A1:XFD1048576"/>
      <selection pane="bottomLeft" activeCell="L6" sqref="L6"/>
    </sheetView>
  </sheetViews>
  <sheetFormatPr baseColWidth="10" defaultColWidth="11.42578125" defaultRowHeight="15" x14ac:dyDescent="0.25"/>
  <cols>
    <col min="1" max="1" width="5.28515625" style="15" bestFit="1" customWidth="1"/>
    <col min="2" max="2" width="71.5703125" style="15" customWidth="1"/>
    <col min="3" max="3" width="37.140625" style="15" customWidth="1"/>
    <col min="4" max="4" width="23.28515625" style="15" bestFit="1" customWidth="1"/>
    <col min="5" max="5" width="20.7109375" style="15" customWidth="1"/>
    <col min="6" max="6" width="19.7109375" style="20" customWidth="1"/>
    <col min="7" max="7" width="10.140625" style="20" customWidth="1"/>
    <col min="8" max="11" width="19" style="20" customWidth="1"/>
    <col min="12" max="12" width="39" style="15" bestFit="1" customWidth="1"/>
    <col min="13" max="16384" width="11.42578125" style="15"/>
  </cols>
  <sheetData>
    <row r="1" spans="1:13" x14ac:dyDescent="0.25">
      <c r="A1" s="14" t="s">
        <v>1321</v>
      </c>
      <c r="G1" s="15"/>
      <c r="H1" s="15"/>
      <c r="I1" s="15"/>
      <c r="J1" s="15"/>
      <c r="K1" s="15"/>
      <c r="L1" s="16">
        <f>Losübersicht!$E$1</f>
        <v>46286</v>
      </c>
    </row>
    <row r="2" spans="1:13" x14ac:dyDescent="0.25">
      <c r="A2" s="14"/>
      <c r="G2" s="15"/>
      <c r="H2" s="29" t="s">
        <v>1288</v>
      </c>
      <c r="I2" s="18">
        <f>SUMIFS(I:I,$E:$E,"Gesamt")</f>
        <v>47572.02</v>
      </c>
      <c r="J2" s="19">
        <f>SUMIFS(J:J,$E:$E,"Gesamt")</f>
        <v>50902.060000000005</v>
      </c>
    </row>
    <row r="3" spans="1:13" x14ac:dyDescent="0.25">
      <c r="A3" s="14"/>
      <c r="G3" s="15"/>
      <c r="H3" s="29"/>
      <c r="I3" s="29"/>
      <c r="J3" s="29"/>
      <c r="K3" s="29"/>
      <c r="L3" s="30"/>
    </row>
    <row r="4" spans="1:13" ht="24" thickBot="1" x14ac:dyDescent="0.4">
      <c r="A4" s="31" t="s">
        <v>670</v>
      </c>
      <c r="K4" s="30" t="s">
        <v>8</v>
      </c>
      <c r="L4" s="32">
        <v>115</v>
      </c>
      <c r="M4" s="20"/>
    </row>
    <row r="5" spans="1:13" ht="45" x14ac:dyDescent="0.25">
      <c r="A5" s="33" t="s">
        <v>0</v>
      </c>
      <c r="B5" s="34" t="s">
        <v>1</v>
      </c>
      <c r="C5" s="35" t="s">
        <v>2</v>
      </c>
      <c r="D5" s="36" t="s">
        <v>3</v>
      </c>
      <c r="E5" s="37" t="s">
        <v>4</v>
      </c>
      <c r="F5" s="38" t="s">
        <v>1293</v>
      </c>
      <c r="G5" s="39" t="s">
        <v>7</v>
      </c>
      <c r="H5" s="38" t="s">
        <v>1286</v>
      </c>
      <c r="I5" s="38" t="s">
        <v>1285</v>
      </c>
      <c r="J5" s="38" t="s">
        <v>1287</v>
      </c>
      <c r="K5" s="39" t="s">
        <v>17</v>
      </c>
      <c r="L5" s="40" t="s">
        <v>6</v>
      </c>
      <c r="M5" s="20"/>
    </row>
    <row r="6" spans="1:13" x14ac:dyDescent="0.25">
      <c r="A6" s="41">
        <v>1</v>
      </c>
      <c r="B6" s="42" t="s">
        <v>185</v>
      </c>
      <c r="C6" s="43" t="s">
        <v>186</v>
      </c>
      <c r="D6" s="44" t="s">
        <v>187</v>
      </c>
      <c r="E6" s="45" t="s">
        <v>522</v>
      </c>
      <c r="F6" s="5">
        <v>16</v>
      </c>
      <c r="G6" s="46">
        <v>0</v>
      </c>
      <c r="H6" s="12">
        <f t="shared" ref="H6:H16" si="0">IFERROR(F6*(1-G6),F6)</f>
        <v>16</v>
      </c>
      <c r="I6" s="6">
        <f>J6/1.07</f>
        <v>1719.6261682242989</v>
      </c>
      <c r="J6" s="12">
        <f t="shared" ref="J6:J16" si="1">H6*$L$4</f>
        <v>1840</v>
      </c>
      <c r="K6" s="60" t="s">
        <v>1299</v>
      </c>
      <c r="L6" s="2"/>
      <c r="M6" s="20"/>
    </row>
    <row r="7" spans="1:13" x14ac:dyDescent="0.25">
      <c r="A7" s="47">
        <v>2</v>
      </c>
      <c r="B7" s="48" t="s">
        <v>188</v>
      </c>
      <c r="C7" s="49"/>
      <c r="D7" s="50" t="s">
        <v>18</v>
      </c>
      <c r="E7" s="51" t="s">
        <v>523</v>
      </c>
      <c r="F7" s="3">
        <v>10</v>
      </c>
      <c r="G7" s="52">
        <v>0.15</v>
      </c>
      <c r="H7" s="13">
        <f t="shared" si="0"/>
        <v>8.5</v>
      </c>
      <c r="I7" s="4">
        <f t="shared" ref="I7:I16" si="2">J7/1.07</f>
        <v>913.55140186915878</v>
      </c>
      <c r="J7" s="13">
        <f t="shared" si="1"/>
        <v>977.5</v>
      </c>
      <c r="K7" s="60" t="s">
        <v>1299</v>
      </c>
      <c r="L7" s="1"/>
      <c r="M7" s="20"/>
    </row>
    <row r="8" spans="1:13" x14ac:dyDescent="0.25">
      <c r="A8" s="41">
        <v>3</v>
      </c>
      <c r="B8" s="42" t="s">
        <v>189</v>
      </c>
      <c r="C8" s="43" t="s">
        <v>190</v>
      </c>
      <c r="D8" s="44" t="s">
        <v>12</v>
      </c>
      <c r="E8" s="45" t="s">
        <v>524</v>
      </c>
      <c r="F8" s="5">
        <v>18</v>
      </c>
      <c r="G8" s="46">
        <v>0.15</v>
      </c>
      <c r="H8" s="12">
        <f t="shared" si="0"/>
        <v>15.299999999999999</v>
      </c>
      <c r="I8" s="6">
        <f t="shared" si="2"/>
        <v>1644.3925233644857</v>
      </c>
      <c r="J8" s="12">
        <f t="shared" si="1"/>
        <v>1759.4999999999998</v>
      </c>
      <c r="K8" s="60" t="s">
        <v>1299</v>
      </c>
      <c r="L8" s="2"/>
      <c r="M8" s="20"/>
    </row>
    <row r="9" spans="1:13" x14ac:dyDescent="0.25">
      <c r="A9" s="47">
        <v>4</v>
      </c>
      <c r="B9" s="48" t="s">
        <v>191</v>
      </c>
      <c r="C9" s="49" t="s">
        <v>192</v>
      </c>
      <c r="D9" s="50" t="s">
        <v>16</v>
      </c>
      <c r="E9" s="51" t="s">
        <v>525</v>
      </c>
      <c r="F9" s="3">
        <v>16</v>
      </c>
      <c r="G9" s="52">
        <v>0.17499999999999999</v>
      </c>
      <c r="H9" s="13">
        <f t="shared" si="0"/>
        <v>13.2</v>
      </c>
      <c r="I9" s="4">
        <f t="shared" si="2"/>
        <v>1418.6915887850466</v>
      </c>
      <c r="J9" s="13">
        <f t="shared" si="1"/>
        <v>1518</v>
      </c>
      <c r="K9" s="60" t="s">
        <v>1299</v>
      </c>
      <c r="L9" s="1"/>
      <c r="M9" s="20"/>
    </row>
    <row r="10" spans="1:13" x14ac:dyDescent="0.25">
      <c r="A10" s="41">
        <v>5</v>
      </c>
      <c r="B10" s="42" t="s">
        <v>193</v>
      </c>
      <c r="C10" s="43" t="s">
        <v>194</v>
      </c>
      <c r="D10" s="44" t="s">
        <v>19</v>
      </c>
      <c r="E10" s="45" t="s">
        <v>526</v>
      </c>
      <c r="F10" s="5">
        <v>15</v>
      </c>
      <c r="G10" s="46">
        <v>0.2</v>
      </c>
      <c r="H10" s="12">
        <f t="shared" si="0"/>
        <v>12</v>
      </c>
      <c r="I10" s="6">
        <f t="shared" si="2"/>
        <v>1289.7196261682243</v>
      </c>
      <c r="J10" s="12">
        <f t="shared" si="1"/>
        <v>1380</v>
      </c>
      <c r="K10" s="60" t="s">
        <v>1301</v>
      </c>
      <c r="L10" s="2"/>
      <c r="M10" s="20"/>
    </row>
    <row r="11" spans="1:13" x14ac:dyDescent="0.25">
      <c r="A11" s="47">
        <v>6</v>
      </c>
      <c r="B11" s="48" t="s">
        <v>195</v>
      </c>
      <c r="C11" s="49" t="s">
        <v>196</v>
      </c>
      <c r="D11" s="50" t="s">
        <v>19</v>
      </c>
      <c r="E11" s="51" t="s">
        <v>527</v>
      </c>
      <c r="F11" s="3">
        <v>12</v>
      </c>
      <c r="G11" s="52">
        <v>0.2</v>
      </c>
      <c r="H11" s="13">
        <f t="shared" si="0"/>
        <v>9.6000000000000014</v>
      </c>
      <c r="I11" s="4">
        <f t="shared" si="2"/>
        <v>1031.7757009345796</v>
      </c>
      <c r="J11" s="13">
        <f t="shared" si="1"/>
        <v>1104.0000000000002</v>
      </c>
      <c r="K11" s="60" t="s">
        <v>1301</v>
      </c>
      <c r="L11" s="1"/>
      <c r="M11" s="20"/>
    </row>
    <row r="12" spans="1:13" x14ac:dyDescent="0.25">
      <c r="A12" s="41">
        <v>7</v>
      </c>
      <c r="B12" s="42" t="s">
        <v>682</v>
      </c>
      <c r="C12" s="43" t="s">
        <v>206</v>
      </c>
      <c r="D12" s="44" t="s">
        <v>14</v>
      </c>
      <c r="E12" s="45" t="s">
        <v>683</v>
      </c>
      <c r="F12" s="5">
        <v>15</v>
      </c>
      <c r="G12" s="46">
        <v>0.1</v>
      </c>
      <c r="H12" s="12">
        <f t="shared" si="0"/>
        <v>13.5</v>
      </c>
      <c r="I12" s="6">
        <f t="shared" si="2"/>
        <v>1450.9345794392523</v>
      </c>
      <c r="J12" s="12">
        <f t="shared" si="1"/>
        <v>1552.5</v>
      </c>
      <c r="K12" s="60" t="s">
        <v>1299</v>
      </c>
      <c r="L12" s="2"/>
      <c r="M12" s="20"/>
    </row>
    <row r="13" spans="1:13" x14ac:dyDescent="0.25">
      <c r="A13" s="47">
        <v>8</v>
      </c>
      <c r="B13" s="48" t="s">
        <v>207</v>
      </c>
      <c r="C13" s="49" t="s">
        <v>208</v>
      </c>
      <c r="D13" s="50" t="s">
        <v>209</v>
      </c>
      <c r="E13" s="51" t="s">
        <v>528</v>
      </c>
      <c r="F13" s="3">
        <v>18</v>
      </c>
      <c r="G13" s="52">
        <v>0</v>
      </c>
      <c r="H13" s="13">
        <f t="shared" si="0"/>
        <v>18</v>
      </c>
      <c r="I13" s="4">
        <f t="shared" si="2"/>
        <v>1934.5794392523364</v>
      </c>
      <c r="J13" s="13">
        <f t="shared" si="1"/>
        <v>2070</v>
      </c>
      <c r="K13" s="60" t="s">
        <v>1299</v>
      </c>
      <c r="L13" s="1"/>
      <c r="M13" s="20"/>
    </row>
    <row r="14" spans="1:13" x14ac:dyDescent="0.25">
      <c r="A14" s="41">
        <v>9</v>
      </c>
      <c r="B14" s="42" t="s">
        <v>210</v>
      </c>
      <c r="C14" s="43" t="s">
        <v>211</v>
      </c>
      <c r="D14" s="44" t="s">
        <v>212</v>
      </c>
      <c r="E14" s="45" t="s">
        <v>529</v>
      </c>
      <c r="F14" s="5">
        <v>19</v>
      </c>
      <c r="G14" s="46">
        <v>0</v>
      </c>
      <c r="H14" s="12">
        <f t="shared" si="0"/>
        <v>19</v>
      </c>
      <c r="I14" s="6">
        <f t="shared" si="2"/>
        <v>2042.0560747663551</v>
      </c>
      <c r="J14" s="12">
        <f t="shared" si="1"/>
        <v>2185</v>
      </c>
      <c r="K14" s="60" t="s">
        <v>1301</v>
      </c>
      <c r="L14" s="2"/>
      <c r="M14" s="20"/>
    </row>
    <row r="15" spans="1:13" x14ac:dyDescent="0.25">
      <c r="A15" s="47">
        <v>10</v>
      </c>
      <c r="B15" s="48" t="s">
        <v>213</v>
      </c>
      <c r="C15" s="49" t="s">
        <v>214</v>
      </c>
      <c r="D15" s="50" t="s">
        <v>23</v>
      </c>
      <c r="E15" s="51" t="s">
        <v>530</v>
      </c>
      <c r="F15" s="3">
        <v>18.989999999999998</v>
      </c>
      <c r="G15" s="52">
        <v>0.2</v>
      </c>
      <c r="H15" s="13">
        <f t="shared" si="0"/>
        <v>15.192</v>
      </c>
      <c r="I15" s="4">
        <f t="shared" si="2"/>
        <v>1632.7850467289718</v>
      </c>
      <c r="J15" s="13">
        <f t="shared" si="1"/>
        <v>1747.08</v>
      </c>
      <c r="K15" s="60" t="s">
        <v>1299</v>
      </c>
      <c r="L15" s="1"/>
      <c r="M15" s="20"/>
    </row>
    <row r="16" spans="1:13" x14ac:dyDescent="0.25">
      <c r="A16" s="41">
        <v>11</v>
      </c>
      <c r="B16" s="42" t="s">
        <v>215</v>
      </c>
      <c r="C16" s="43" t="s">
        <v>216</v>
      </c>
      <c r="D16" s="44" t="s">
        <v>11</v>
      </c>
      <c r="E16" s="45" t="s">
        <v>531</v>
      </c>
      <c r="F16" s="5">
        <v>9.9499999999999993</v>
      </c>
      <c r="G16" s="46">
        <v>0.12</v>
      </c>
      <c r="H16" s="12">
        <f t="shared" si="0"/>
        <v>8.7560000000000002</v>
      </c>
      <c r="I16" s="6">
        <f t="shared" si="2"/>
        <v>941.06542056074761</v>
      </c>
      <c r="J16" s="12">
        <f t="shared" si="1"/>
        <v>1006.94</v>
      </c>
      <c r="K16" s="60" t="s">
        <v>1297</v>
      </c>
      <c r="L16" s="2"/>
      <c r="M16" s="20"/>
    </row>
    <row r="17" spans="1:13" x14ac:dyDescent="0.25">
      <c r="A17" s="53"/>
      <c r="E17" s="54" t="s">
        <v>5</v>
      </c>
      <c r="F17" s="7"/>
      <c r="H17" s="7"/>
      <c r="I17" s="7"/>
      <c r="J17" s="7"/>
      <c r="K17" s="7"/>
      <c r="L17" s="55"/>
      <c r="M17" s="20"/>
    </row>
    <row r="18" spans="1:13" ht="15.75" thickBot="1" x14ac:dyDescent="0.3">
      <c r="A18" s="56"/>
      <c r="B18" s="57"/>
      <c r="C18" s="57"/>
      <c r="D18" s="57"/>
      <c r="E18" s="58" t="s">
        <v>54</v>
      </c>
      <c r="F18" s="8">
        <f>SUM(F6:F16)</f>
        <v>167.94</v>
      </c>
      <c r="G18" s="57"/>
      <c r="H18" s="9">
        <f>SUM(H6:H16)</f>
        <v>149.048</v>
      </c>
      <c r="I18" s="10">
        <f>ROUND(SUM(I6:I16),2)</f>
        <v>16019.18</v>
      </c>
      <c r="J18" s="9">
        <f>ROUND(SUM(J6:J16),2)</f>
        <v>17140.52</v>
      </c>
      <c r="K18" s="57"/>
      <c r="L18" s="59"/>
      <c r="M18" s="20"/>
    </row>
    <row r="19" spans="1:13" x14ac:dyDescent="0.25">
      <c r="M19" s="20"/>
    </row>
    <row r="20" spans="1:13" ht="24" thickBot="1" x14ac:dyDescent="0.4">
      <c r="A20" s="31" t="s">
        <v>671</v>
      </c>
      <c r="K20" s="30" t="s">
        <v>8</v>
      </c>
      <c r="L20" s="32">
        <v>42</v>
      </c>
      <c r="M20" s="20"/>
    </row>
    <row r="21" spans="1:13" ht="45" x14ac:dyDescent="0.25">
      <c r="A21" s="33" t="s">
        <v>0</v>
      </c>
      <c r="B21" s="34" t="s">
        <v>1</v>
      </c>
      <c r="C21" s="35" t="s">
        <v>2</v>
      </c>
      <c r="D21" s="36" t="s">
        <v>3</v>
      </c>
      <c r="E21" s="37" t="s">
        <v>4</v>
      </c>
      <c r="F21" s="38" t="s">
        <v>1293</v>
      </c>
      <c r="G21" s="39" t="s">
        <v>7</v>
      </c>
      <c r="H21" s="38" t="s">
        <v>1286</v>
      </c>
      <c r="I21" s="38" t="s">
        <v>1285</v>
      </c>
      <c r="J21" s="38" t="s">
        <v>1287</v>
      </c>
      <c r="K21" s="39" t="s">
        <v>17</v>
      </c>
      <c r="L21" s="40" t="s">
        <v>6</v>
      </c>
      <c r="M21" s="20"/>
    </row>
    <row r="22" spans="1:13" x14ac:dyDescent="0.25">
      <c r="A22" s="41">
        <v>1</v>
      </c>
      <c r="B22" s="42" t="s">
        <v>217</v>
      </c>
      <c r="C22" s="43" t="s">
        <v>218</v>
      </c>
      <c r="D22" s="44" t="s">
        <v>18</v>
      </c>
      <c r="E22" s="45" t="s">
        <v>532</v>
      </c>
      <c r="F22" s="5">
        <v>10</v>
      </c>
      <c r="G22" s="46">
        <v>0</v>
      </c>
      <c r="H22" s="12">
        <f>IFERROR(F22*(1-G22),F22)</f>
        <v>10</v>
      </c>
      <c r="I22" s="6">
        <f t="shared" ref="I22:I41" si="3">J22/1.07</f>
        <v>392.52336448598129</v>
      </c>
      <c r="J22" s="12">
        <f>H22*$L$20</f>
        <v>420</v>
      </c>
      <c r="K22" s="60" t="s">
        <v>1299</v>
      </c>
      <c r="L22" s="2"/>
      <c r="M22" s="20"/>
    </row>
    <row r="23" spans="1:13" x14ac:dyDescent="0.25">
      <c r="A23" s="47">
        <v>2</v>
      </c>
      <c r="B23" s="48" t="s">
        <v>219</v>
      </c>
      <c r="C23" s="49" t="s">
        <v>220</v>
      </c>
      <c r="D23" s="50" t="s">
        <v>18</v>
      </c>
      <c r="E23" s="51" t="s">
        <v>533</v>
      </c>
      <c r="F23" s="3">
        <v>10</v>
      </c>
      <c r="G23" s="52">
        <v>0</v>
      </c>
      <c r="H23" s="13">
        <f t="shared" ref="H23:H41" si="4">IFERROR(F23*(1-G23),F23)</f>
        <v>10</v>
      </c>
      <c r="I23" s="4">
        <f t="shared" si="3"/>
        <v>392.52336448598129</v>
      </c>
      <c r="J23" s="13">
        <f t="shared" ref="J23:J41" si="5">H23*$L$20</f>
        <v>420</v>
      </c>
      <c r="K23" s="60" t="s">
        <v>1299</v>
      </c>
      <c r="L23" s="1"/>
      <c r="M23" s="20"/>
    </row>
    <row r="24" spans="1:13" x14ac:dyDescent="0.25">
      <c r="A24" s="41">
        <v>3</v>
      </c>
      <c r="B24" s="42" t="s">
        <v>221</v>
      </c>
      <c r="C24" s="43" t="s">
        <v>106</v>
      </c>
      <c r="D24" s="44" t="s">
        <v>19</v>
      </c>
      <c r="E24" s="45" t="s">
        <v>534</v>
      </c>
      <c r="F24" s="5">
        <v>10</v>
      </c>
      <c r="G24" s="46">
        <v>0.1</v>
      </c>
      <c r="H24" s="12">
        <f t="shared" si="4"/>
        <v>9</v>
      </c>
      <c r="I24" s="6">
        <f t="shared" si="3"/>
        <v>353.27102803738313</v>
      </c>
      <c r="J24" s="12">
        <f t="shared" si="5"/>
        <v>378</v>
      </c>
      <c r="K24" s="60" t="s">
        <v>1301</v>
      </c>
      <c r="L24" s="2"/>
      <c r="M24" s="20"/>
    </row>
    <row r="25" spans="1:13" x14ac:dyDescent="0.25">
      <c r="A25" s="47">
        <v>4</v>
      </c>
      <c r="B25" s="48" t="s">
        <v>222</v>
      </c>
      <c r="C25" s="49" t="s">
        <v>223</v>
      </c>
      <c r="D25" s="50" t="s">
        <v>224</v>
      </c>
      <c r="E25" s="51" t="s">
        <v>535</v>
      </c>
      <c r="F25" s="3">
        <v>14</v>
      </c>
      <c r="G25" s="52">
        <v>0.1</v>
      </c>
      <c r="H25" s="13">
        <f t="shared" si="4"/>
        <v>12.6</v>
      </c>
      <c r="I25" s="4">
        <f t="shared" si="3"/>
        <v>494.57943925233633</v>
      </c>
      <c r="J25" s="13">
        <f t="shared" si="5"/>
        <v>529.19999999999993</v>
      </c>
      <c r="K25" s="60" t="s">
        <v>1299</v>
      </c>
      <c r="L25" s="1"/>
      <c r="M25" s="20"/>
    </row>
    <row r="26" spans="1:13" x14ac:dyDescent="0.25">
      <c r="A26" s="41">
        <v>5</v>
      </c>
      <c r="B26" s="42" t="s">
        <v>225</v>
      </c>
      <c r="C26" s="43" t="s">
        <v>226</v>
      </c>
      <c r="D26" s="44" t="s">
        <v>41</v>
      </c>
      <c r="E26" s="45" t="s">
        <v>536</v>
      </c>
      <c r="F26" s="5">
        <v>16.989999999999998</v>
      </c>
      <c r="G26" s="46">
        <v>0</v>
      </c>
      <c r="H26" s="12">
        <f t="shared" si="4"/>
        <v>16.989999999999998</v>
      </c>
      <c r="I26" s="6">
        <f t="shared" si="3"/>
        <v>666.8971962616821</v>
      </c>
      <c r="J26" s="12">
        <f t="shared" si="5"/>
        <v>713.57999999999993</v>
      </c>
      <c r="K26" s="60" t="s">
        <v>1297</v>
      </c>
      <c r="L26" s="2" t="s">
        <v>1298</v>
      </c>
      <c r="M26" s="20"/>
    </row>
    <row r="27" spans="1:13" x14ac:dyDescent="0.25">
      <c r="A27" s="47">
        <v>6</v>
      </c>
      <c r="B27" s="48" t="s">
        <v>227</v>
      </c>
      <c r="C27" s="49" t="s">
        <v>228</v>
      </c>
      <c r="D27" s="50" t="s">
        <v>86</v>
      </c>
      <c r="E27" s="51" t="s">
        <v>537</v>
      </c>
      <c r="F27" s="3">
        <v>12</v>
      </c>
      <c r="G27" s="52">
        <v>0.1</v>
      </c>
      <c r="H27" s="13">
        <f t="shared" si="4"/>
        <v>10.8</v>
      </c>
      <c r="I27" s="4">
        <f t="shared" si="3"/>
        <v>423.92523364485982</v>
      </c>
      <c r="J27" s="13">
        <f t="shared" si="5"/>
        <v>453.6</v>
      </c>
      <c r="K27" s="60" t="s">
        <v>1299</v>
      </c>
      <c r="L27" s="1"/>
      <c r="M27" s="20"/>
    </row>
    <row r="28" spans="1:13" x14ac:dyDescent="0.25">
      <c r="A28" s="41">
        <v>7</v>
      </c>
      <c r="B28" s="42" t="s">
        <v>229</v>
      </c>
      <c r="C28" s="43" t="s">
        <v>230</v>
      </c>
      <c r="D28" s="44" t="s">
        <v>86</v>
      </c>
      <c r="E28" s="45" t="s">
        <v>538</v>
      </c>
      <c r="F28" s="5">
        <v>12</v>
      </c>
      <c r="G28" s="46">
        <v>0.1</v>
      </c>
      <c r="H28" s="12">
        <f t="shared" si="4"/>
        <v>10.8</v>
      </c>
      <c r="I28" s="6">
        <f t="shared" si="3"/>
        <v>423.92523364485982</v>
      </c>
      <c r="J28" s="12">
        <f t="shared" si="5"/>
        <v>453.6</v>
      </c>
      <c r="K28" s="60" t="s">
        <v>1299</v>
      </c>
      <c r="L28" s="2"/>
      <c r="M28" s="20"/>
    </row>
    <row r="29" spans="1:13" x14ac:dyDescent="0.25">
      <c r="A29" s="47">
        <v>8</v>
      </c>
      <c r="B29" s="48" t="s">
        <v>231</v>
      </c>
      <c r="C29" s="49" t="s">
        <v>232</v>
      </c>
      <c r="D29" s="50" t="s">
        <v>86</v>
      </c>
      <c r="E29" s="51" t="s">
        <v>539</v>
      </c>
      <c r="F29" s="3">
        <v>13</v>
      </c>
      <c r="G29" s="52">
        <v>0.1</v>
      </c>
      <c r="H29" s="13">
        <f t="shared" si="4"/>
        <v>11.700000000000001</v>
      </c>
      <c r="I29" s="4">
        <f t="shared" si="3"/>
        <v>459.25233644859816</v>
      </c>
      <c r="J29" s="13">
        <f t="shared" si="5"/>
        <v>491.40000000000003</v>
      </c>
      <c r="K29" s="60" t="s">
        <v>1299</v>
      </c>
      <c r="L29" s="1"/>
      <c r="M29" s="20"/>
    </row>
    <row r="30" spans="1:13" x14ac:dyDescent="0.25">
      <c r="A30" s="41">
        <v>9</v>
      </c>
      <c r="B30" s="42" t="s">
        <v>233</v>
      </c>
      <c r="C30" s="43" t="s">
        <v>234</v>
      </c>
      <c r="D30" s="44" t="s">
        <v>86</v>
      </c>
      <c r="E30" s="45" t="s">
        <v>540</v>
      </c>
      <c r="F30" s="5">
        <v>15</v>
      </c>
      <c r="G30" s="46">
        <v>0.1</v>
      </c>
      <c r="H30" s="12">
        <f t="shared" si="4"/>
        <v>13.5</v>
      </c>
      <c r="I30" s="6">
        <f t="shared" si="3"/>
        <v>529.90654205607473</v>
      </c>
      <c r="J30" s="12">
        <f t="shared" si="5"/>
        <v>567</v>
      </c>
      <c r="K30" s="60" t="s">
        <v>1299</v>
      </c>
      <c r="L30" s="2"/>
      <c r="M30" s="20"/>
    </row>
    <row r="31" spans="1:13" x14ac:dyDescent="0.25">
      <c r="A31" s="47">
        <v>10</v>
      </c>
      <c r="B31" s="48" t="s">
        <v>235</v>
      </c>
      <c r="C31" s="49" t="s">
        <v>236</v>
      </c>
      <c r="D31" s="50" t="s">
        <v>86</v>
      </c>
      <c r="E31" s="51" t="s">
        <v>541</v>
      </c>
      <c r="F31" s="3">
        <v>12</v>
      </c>
      <c r="G31" s="52">
        <v>0.1</v>
      </c>
      <c r="H31" s="13">
        <f t="shared" si="4"/>
        <v>10.8</v>
      </c>
      <c r="I31" s="4">
        <f t="shared" si="3"/>
        <v>423.92523364485982</v>
      </c>
      <c r="J31" s="13">
        <f t="shared" si="5"/>
        <v>453.6</v>
      </c>
      <c r="K31" s="60" t="s">
        <v>1299</v>
      </c>
      <c r="L31" s="1"/>
      <c r="M31" s="20"/>
    </row>
    <row r="32" spans="1:13" x14ac:dyDescent="0.25">
      <c r="A32" s="41">
        <v>11</v>
      </c>
      <c r="B32" s="42" t="s">
        <v>237</v>
      </c>
      <c r="C32" s="43" t="s">
        <v>238</v>
      </c>
      <c r="D32" s="44" t="s">
        <v>86</v>
      </c>
      <c r="E32" s="45" t="s">
        <v>542</v>
      </c>
      <c r="F32" s="5">
        <v>12</v>
      </c>
      <c r="G32" s="46">
        <v>0.1</v>
      </c>
      <c r="H32" s="12">
        <f t="shared" si="4"/>
        <v>10.8</v>
      </c>
      <c r="I32" s="6">
        <f t="shared" si="3"/>
        <v>423.92523364485982</v>
      </c>
      <c r="J32" s="12">
        <f t="shared" si="5"/>
        <v>453.6</v>
      </c>
      <c r="K32" s="60" t="s">
        <v>1299</v>
      </c>
      <c r="L32" s="2"/>
      <c r="M32" s="20"/>
    </row>
    <row r="33" spans="1:13" x14ac:dyDescent="0.25">
      <c r="A33" s="47">
        <v>12</v>
      </c>
      <c r="B33" s="48" t="s">
        <v>239</v>
      </c>
      <c r="C33" s="49" t="s">
        <v>240</v>
      </c>
      <c r="D33" s="50" t="s">
        <v>241</v>
      </c>
      <c r="E33" s="51" t="s">
        <v>543</v>
      </c>
      <c r="F33" s="3">
        <v>13</v>
      </c>
      <c r="G33" s="52">
        <v>0.05</v>
      </c>
      <c r="H33" s="13">
        <f t="shared" si="4"/>
        <v>12.35</v>
      </c>
      <c r="I33" s="4">
        <f t="shared" si="3"/>
        <v>484.76635514018682</v>
      </c>
      <c r="J33" s="13">
        <f t="shared" si="5"/>
        <v>518.69999999999993</v>
      </c>
      <c r="K33" s="60" t="s">
        <v>1299</v>
      </c>
      <c r="L33" s="1"/>
      <c r="M33" s="20"/>
    </row>
    <row r="34" spans="1:13" x14ac:dyDescent="0.25">
      <c r="A34" s="41">
        <v>13</v>
      </c>
      <c r="B34" s="42" t="s">
        <v>242</v>
      </c>
      <c r="C34" s="43" t="s">
        <v>243</v>
      </c>
      <c r="D34" s="44" t="s">
        <v>34</v>
      </c>
      <c r="E34" s="45" t="s">
        <v>544</v>
      </c>
      <c r="F34" s="5">
        <v>9.99</v>
      </c>
      <c r="G34" s="46">
        <v>0</v>
      </c>
      <c r="H34" s="12">
        <f t="shared" si="4"/>
        <v>9.99</v>
      </c>
      <c r="I34" s="6">
        <f t="shared" si="3"/>
        <v>392.13084112149528</v>
      </c>
      <c r="J34" s="12">
        <f t="shared" si="5"/>
        <v>419.58</v>
      </c>
      <c r="K34" s="60" t="s">
        <v>1301</v>
      </c>
      <c r="L34" s="2"/>
      <c r="M34" s="20"/>
    </row>
    <row r="35" spans="1:13" x14ac:dyDescent="0.25">
      <c r="A35" s="47">
        <v>14</v>
      </c>
      <c r="B35" s="48" t="s">
        <v>244</v>
      </c>
      <c r="C35" s="49" t="s">
        <v>245</v>
      </c>
      <c r="D35" s="50" t="s">
        <v>22</v>
      </c>
      <c r="E35" s="51" t="s">
        <v>545</v>
      </c>
      <c r="F35" s="3">
        <v>14</v>
      </c>
      <c r="G35" s="52">
        <v>0.1</v>
      </c>
      <c r="H35" s="13">
        <f t="shared" si="4"/>
        <v>12.6</v>
      </c>
      <c r="I35" s="4">
        <f t="shared" si="3"/>
        <v>494.57943925233633</v>
      </c>
      <c r="J35" s="13">
        <f t="shared" si="5"/>
        <v>529.19999999999993</v>
      </c>
      <c r="K35" s="60" t="s">
        <v>1301</v>
      </c>
      <c r="L35" s="1"/>
      <c r="M35" s="20"/>
    </row>
    <row r="36" spans="1:13" x14ac:dyDescent="0.25">
      <c r="A36" s="41">
        <v>15</v>
      </c>
      <c r="B36" s="42" t="s">
        <v>246</v>
      </c>
      <c r="C36" s="43" t="s">
        <v>247</v>
      </c>
      <c r="D36" s="44" t="s">
        <v>23</v>
      </c>
      <c r="E36" s="45" t="s">
        <v>546</v>
      </c>
      <c r="F36" s="5">
        <v>9.99</v>
      </c>
      <c r="G36" s="46">
        <v>0</v>
      </c>
      <c r="H36" s="12">
        <f t="shared" si="4"/>
        <v>9.99</v>
      </c>
      <c r="I36" s="6">
        <f t="shared" si="3"/>
        <v>392.13084112149528</v>
      </c>
      <c r="J36" s="12">
        <f t="shared" si="5"/>
        <v>419.58</v>
      </c>
      <c r="K36" s="60" t="s">
        <v>1299</v>
      </c>
      <c r="L36" s="2"/>
      <c r="M36" s="20"/>
    </row>
    <row r="37" spans="1:13" x14ac:dyDescent="0.25">
      <c r="A37" s="47">
        <v>16</v>
      </c>
      <c r="B37" s="48" t="s">
        <v>248</v>
      </c>
      <c r="C37" s="49" t="s">
        <v>249</v>
      </c>
      <c r="D37" s="50" t="s">
        <v>23</v>
      </c>
      <c r="E37" s="51" t="s">
        <v>547</v>
      </c>
      <c r="F37" s="3">
        <v>8.99</v>
      </c>
      <c r="G37" s="52">
        <v>0</v>
      </c>
      <c r="H37" s="13">
        <f t="shared" si="4"/>
        <v>8.99</v>
      </c>
      <c r="I37" s="4">
        <f t="shared" si="3"/>
        <v>352.87850467289718</v>
      </c>
      <c r="J37" s="13">
        <f t="shared" si="5"/>
        <v>377.58</v>
      </c>
      <c r="K37" s="60" t="s">
        <v>1299</v>
      </c>
      <c r="L37" s="1"/>
      <c r="M37" s="20"/>
    </row>
    <row r="38" spans="1:13" x14ac:dyDescent="0.25">
      <c r="A38" s="41">
        <v>17</v>
      </c>
      <c r="B38" s="42" t="s">
        <v>250</v>
      </c>
      <c r="C38" s="43" t="s">
        <v>251</v>
      </c>
      <c r="D38" s="44" t="s">
        <v>32</v>
      </c>
      <c r="E38" s="45" t="s">
        <v>548</v>
      </c>
      <c r="F38" s="5">
        <v>16</v>
      </c>
      <c r="G38" s="46">
        <v>0.15</v>
      </c>
      <c r="H38" s="12">
        <f t="shared" si="4"/>
        <v>13.6</v>
      </c>
      <c r="I38" s="6">
        <f t="shared" si="3"/>
        <v>533.83177570093449</v>
      </c>
      <c r="J38" s="12">
        <f t="shared" si="5"/>
        <v>571.19999999999993</v>
      </c>
      <c r="K38" s="60" t="s">
        <v>1297</v>
      </c>
      <c r="L38" s="2" t="s">
        <v>1298</v>
      </c>
      <c r="M38" s="20"/>
    </row>
    <row r="39" spans="1:13" x14ac:dyDescent="0.25">
      <c r="A39" s="47">
        <v>18</v>
      </c>
      <c r="B39" s="48" t="s">
        <v>252</v>
      </c>
      <c r="C39" s="49" t="s">
        <v>253</v>
      </c>
      <c r="D39" s="50" t="s">
        <v>254</v>
      </c>
      <c r="E39" s="51" t="s">
        <v>549</v>
      </c>
      <c r="F39" s="3">
        <v>14</v>
      </c>
      <c r="G39" s="52">
        <v>0.05</v>
      </c>
      <c r="H39" s="13">
        <f t="shared" si="4"/>
        <v>13.299999999999999</v>
      </c>
      <c r="I39" s="4">
        <f t="shared" si="3"/>
        <v>522.05607476635498</v>
      </c>
      <c r="J39" s="13">
        <f t="shared" si="5"/>
        <v>558.59999999999991</v>
      </c>
      <c r="K39" s="60" t="s">
        <v>1297</v>
      </c>
      <c r="L39" s="1" t="s">
        <v>1298</v>
      </c>
      <c r="M39" s="20"/>
    </row>
    <row r="40" spans="1:13" x14ac:dyDescent="0.25">
      <c r="A40" s="41">
        <v>19</v>
      </c>
      <c r="B40" s="42" t="s">
        <v>255</v>
      </c>
      <c r="C40" s="43" t="s">
        <v>256</v>
      </c>
      <c r="D40" s="44" t="s">
        <v>45</v>
      </c>
      <c r="E40" s="45" t="s">
        <v>550</v>
      </c>
      <c r="F40" s="5">
        <v>15</v>
      </c>
      <c r="G40" s="46">
        <v>0.05</v>
      </c>
      <c r="H40" s="12">
        <f t="shared" si="4"/>
        <v>14.25</v>
      </c>
      <c r="I40" s="6">
        <f t="shared" si="3"/>
        <v>559.34579439252332</v>
      </c>
      <c r="J40" s="12">
        <f t="shared" si="5"/>
        <v>598.5</v>
      </c>
      <c r="K40" s="60" t="s">
        <v>1299</v>
      </c>
      <c r="L40" s="2"/>
      <c r="M40" s="20"/>
    </row>
    <row r="41" spans="1:13" x14ac:dyDescent="0.25">
      <c r="A41" s="47">
        <v>20</v>
      </c>
      <c r="B41" s="48" t="s">
        <v>257</v>
      </c>
      <c r="C41" s="49" t="s">
        <v>258</v>
      </c>
      <c r="D41" s="50" t="s">
        <v>38</v>
      </c>
      <c r="E41" s="51" t="s">
        <v>551</v>
      </c>
      <c r="F41" s="3">
        <v>14</v>
      </c>
      <c r="G41" s="52">
        <v>0</v>
      </c>
      <c r="H41" s="13">
        <f t="shared" si="4"/>
        <v>14</v>
      </c>
      <c r="I41" s="4">
        <f t="shared" si="3"/>
        <v>549.53271028037375</v>
      </c>
      <c r="J41" s="13">
        <f t="shared" si="5"/>
        <v>588</v>
      </c>
      <c r="K41" s="60" t="s">
        <v>1299</v>
      </c>
      <c r="L41" s="1"/>
      <c r="M41" s="20"/>
    </row>
    <row r="42" spans="1:13" x14ac:dyDescent="0.25">
      <c r="A42" s="53"/>
      <c r="E42" s="54" t="s">
        <v>5</v>
      </c>
      <c r="F42" s="7"/>
      <c r="H42" s="7"/>
      <c r="I42" s="7"/>
      <c r="J42" s="7"/>
      <c r="K42" s="7"/>
      <c r="L42" s="55"/>
      <c r="M42" s="20"/>
    </row>
    <row r="43" spans="1:13" ht="15.75" thickBot="1" x14ac:dyDescent="0.3">
      <c r="A43" s="56"/>
      <c r="B43" s="57"/>
      <c r="C43" s="57"/>
      <c r="D43" s="57"/>
      <c r="E43" s="58" t="s">
        <v>54</v>
      </c>
      <c r="F43" s="8">
        <f>SUM(F22:F41)</f>
        <v>251.96000000000004</v>
      </c>
      <c r="G43" s="57"/>
      <c r="H43" s="9">
        <f>SUM(H22:H41)</f>
        <v>236.06000000000003</v>
      </c>
      <c r="I43" s="10">
        <f>ROUND(SUM(I22:I41),2)</f>
        <v>9265.91</v>
      </c>
      <c r="J43" s="9">
        <f>ROUND(SUM(J22:J41),2)</f>
        <v>9914.52</v>
      </c>
      <c r="K43" s="57"/>
      <c r="L43" s="59"/>
      <c r="M43" s="20"/>
    </row>
    <row r="44" spans="1:13" x14ac:dyDescent="0.25">
      <c r="M44" s="20"/>
    </row>
    <row r="45" spans="1:13" ht="24" thickBot="1" x14ac:dyDescent="0.4">
      <c r="A45" s="31" t="s">
        <v>676</v>
      </c>
      <c r="K45" s="30" t="s">
        <v>8</v>
      </c>
      <c r="L45" s="32">
        <v>71</v>
      </c>
      <c r="M45" s="20"/>
    </row>
    <row r="46" spans="1:13" ht="45" x14ac:dyDescent="0.25">
      <c r="A46" s="33" t="s">
        <v>0</v>
      </c>
      <c r="B46" s="34" t="s">
        <v>1</v>
      </c>
      <c r="C46" s="35" t="s">
        <v>2</v>
      </c>
      <c r="D46" s="36" t="s">
        <v>3</v>
      </c>
      <c r="E46" s="37" t="s">
        <v>4</v>
      </c>
      <c r="F46" s="38" t="s">
        <v>1293</v>
      </c>
      <c r="G46" s="39" t="s">
        <v>7</v>
      </c>
      <c r="H46" s="38" t="s">
        <v>1286</v>
      </c>
      <c r="I46" s="38" t="s">
        <v>1285</v>
      </c>
      <c r="J46" s="38" t="s">
        <v>1287</v>
      </c>
      <c r="K46" s="39" t="s">
        <v>17</v>
      </c>
      <c r="L46" s="40" t="s">
        <v>6</v>
      </c>
      <c r="M46" s="20"/>
    </row>
    <row r="47" spans="1:13" x14ac:dyDescent="0.25">
      <c r="A47" s="41">
        <v>1</v>
      </c>
      <c r="B47" s="42" t="s">
        <v>384</v>
      </c>
      <c r="C47" s="43" t="s">
        <v>385</v>
      </c>
      <c r="D47" s="44" t="s">
        <v>18</v>
      </c>
      <c r="E47" s="45" t="s">
        <v>619</v>
      </c>
      <c r="F47" s="5">
        <v>14</v>
      </c>
      <c r="G47" s="46">
        <v>0.1</v>
      </c>
      <c r="H47" s="12">
        <f>IFERROR(F47*(1-G47),F47)</f>
        <v>12.6</v>
      </c>
      <c r="I47" s="6">
        <f t="shared" ref="I47:I61" si="6">J47/1.07</f>
        <v>836.07476635514013</v>
      </c>
      <c r="J47" s="12">
        <f>H47*$L$45</f>
        <v>894.6</v>
      </c>
      <c r="K47" s="60" t="s">
        <v>1299</v>
      </c>
      <c r="L47" s="2"/>
      <c r="M47" s="20"/>
    </row>
    <row r="48" spans="1:13" x14ac:dyDescent="0.25">
      <c r="A48" s="47">
        <v>2</v>
      </c>
      <c r="B48" s="48" t="s">
        <v>386</v>
      </c>
      <c r="C48" s="49" t="s">
        <v>387</v>
      </c>
      <c r="D48" s="50" t="s">
        <v>12</v>
      </c>
      <c r="E48" s="51" t="s">
        <v>620</v>
      </c>
      <c r="F48" s="3">
        <v>16</v>
      </c>
      <c r="G48" s="52">
        <v>0.125</v>
      </c>
      <c r="H48" s="13">
        <f t="shared" ref="H48:H61" si="7">IFERROR(F48*(1-G48),F48)</f>
        <v>14</v>
      </c>
      <c r="I48" s="4">
        <f t="shared" si="6"/>
        <v>928.97196261682234</v>
      </c>
      <c r="J48" s="13">
        <f t="shared" ref="J48:J61" si="8">H48*$L$45</f>
        <v>994</v>
      </c>
      <c r="K48" s="60" t="s">
        <v>1299</v>
      </c>
      <c r="L48" s="1"/>
      <c r="M48" s="20"/>
    </row>
    <row r="49" spans="1:13" x14ac:dyDescent="0.25">
      <c r="A49" s="41">
        <v>3</v>
      </c>
      <c r="B49" s="42" t="s">
        <v>388</v>
      </c>
      <c r="C49" s="43" t="s">
        <v>389</v>
      </c>
      <c r="D49" s="44" t="s">
        <v>390</v>
      </c>
      <c r="E49" s="45" t="s">
        <v>621</v>
      </c>
      <c r="F49" s="5">
        <v>20</v>
      </c>
      <c r="G49" s="46">
        <v>0.1</v>
      </c>
      <c r="H49" s="12">
        <f t="shared" si="7"/>
        <v>18</v>
      </c>
      <c r="I49" s="6">
        <f t="shared" si="6"/>
        <v>1194.3925233644859</v>
      </c>
      <c r="J49" s="12">
        <f t="shared" si="8"/>
        <v>1278</v>
      </c>
      <c r="K49" s="60" t="s">
        <v>1301</v>
      </c>
      <c r="L49" s="2"/>
      <c r="M49" s="20"/>
    </row>
    <row r="50" spans="1:13" x14ac:dyDescent="0.25">
      <c r="A50" s="47">
        <v>4</v>
      </c>
      <c r="B50" s="48" t="s">
        <v>391</v>
      </c>
      <c r="C50" s="49" t="s">
        <v>392</v>
      </c>
      <c r="D50" s="50" t="s">
        <v>19</v>
      </c>
      <c r="E50" s="51" t="s">
        <v>622</v>
      </c>
      <c r="F50" s="3">
        <v>9</v>
      </c>
      <c r="G50" s="52">
        <v>0.15</v>
      </c>
      <c r="H50" s="13">
        <f t="shared" si="7"/>
        <v>7.6499999999999995</v>
      </c>
      <c r="I50" s="4">
        <f t="shared" si="6"/>
        <v>507.61682242990651</v>
      </c>
      <c r="J50" s="13">
        <f t="shared" si="8"/>
        <v>543.15</v>
      </c>
      <c r="K50" s="60" t="s">
        <v>1301</v>
      </c>
      <c r="L50" s="1"/>
      <c r="M50" s="20"/>
    </row>
    <row r="51" spans="1:13" x14ac:dyDescent="0.25">
      <c r="A51" s="41">
        <v>5</v>
      </c>
      <c r="B51" s="42" t="s">
        <v>393</v>
      </c>
      <c r="C51" s="43" t="s">
        <v>394</v>
      </c>
      <c r="D51" s="44" t="s">
        <v>25</v>
      </c>
      <c r="E51" s="45" t="s">
        <v>623</v>
      </c>
      <c r="F51" s="5">
        <v>13.9</v>
      </c>
      <c r="G51" s="46">
        <v>0.1</v>
      </c>
      <c r="H51" s="12">
        <f t="shared" si="7"/>
        <v>12.51</v>
      </c>
      <c r="I51" s="6">
        <f t="shared" si="6"/>
        <v>830.10280373831779</v>
      </c>
      <c r="J51" s="12">
        <f t="shared" si="8"/>
        <v>888.21</v>
      </c>
      <c r="K51" s="60" t="s">
        <v>1299</v>
      </c>
      <c r="L51" s="2"/>
      <c r="M51" s="20"/>
    </row>
    <row r="52" spans="1:13" x14ac:dyDescent="0.25">
      <c r="A52" s="47">
        <v>6</v>
      </c>
      <c r="B52" s="48" t="s">
        <v>395</v>
      </c>
      <c r="C52" s="49" t="s">
        <v>396</v>
      </c>
      <c r="D52" s="50" t="s">
        <v>25</v>
      </c>
      <c r="E52" s="51" t="s">
        <v>624</v>
      </c>
      <c r="F52" s="3">
        <v>14</v>
      </c>
      <c r="G52" s="52">
        <v>0.1</v>
      </c>
      <c r="H52" s="13">
        <f t="shared" si="7"/>
        <v>12.6</v>
      </c>
      <c r="I52" s="4">
        <f t="shared" si="6"/>
        <v>836.07476635514013</v>
      </c>
      <c r="J52" s="13">
        <f t="shared" si="8"/>
        <v>894.6</v>
      </c>
      <c r="K52" s="60" t="s">
        <v>1299</v>
      </c>
      <c r="L52" s="1"/>
      <c r="M52" s="20"/>
    </row>
    <row r="53" spans="1:13" x14ac:dyDescent="0.25">
      <c r="A53" s="41">
        <v>7</v>
      </c>
      <c r="B53" s="42" t="s">
        <v>397</v>
      </c>
      <c r="C53" s="43" t="s">
        <v>52</v>
      </c>
      <c r="D53" s="44" t="s">
        <v>25</v>
      </c>
      <c r="E53" s="45" t="s">
        <v>625</v>
      </c>
      <c r="F53" s="5">
        <v>14</v>
      </c>
      <c r="G53" s="46">
        <v>0.1</v>
      </c>
      <c r="H53" s="12">
        <f t="shared" si="7"/>
        <v>12.6</v>
      </c>
      <c r="I53" s="6">
        <f t="shared" si="6"/>
        <v>836.07476635514013</v>
      </c>
      <c r="J53" s="12">
        <f t="shared" si="8"/>
        <v>894.6</v>
      </c>
      <c r="K53" s="60" t="s">
        <v>1299</v>
      </c>
      <c r="L53" s="2"/>
      <c r="M53" s="20"/>
    </row>
    <row r="54" spans="1:13" x14ac:dyDescent="0.25">
      <c r="A54" s="47">
        <v>8</v>
      </c>
      <c r="B54" s="48" t="s">
        <v>398</v>
      </c>
      <c r="C54" s="49" t="s">
        <v>399</v>
      </c>
      <c r="D54" s="50" t="s">
        <v>39</v>
      </c>
      <c r="E54" s="51" t="s">
        <v>626</v>
      </c>
      <c r="F54" s="3">
        <v>22</v>
      </c>
      <c r="G54" s="52">
        <v>0.125</v>
      </c>
      <c r="H54" s="13">
        <f t="shared" si="7"/>
        <v>19.25</v>
      </c>
      <c r="I54" s="4">
        <f t="shared" si="6"/>
        <v>1277.3364485981308</v>
      </c>
      <c r="J54" s="13">
        <f t="shared" si="8"/>
        <v>1366.75</v>
      </c>
      <c r="K54" s="60" t="s">
        <v>1299</v>
      </c>
      <c r="L54" s="1"/>
      <c r="M54" s="20"/>
    </row>
    <row r="55" spans="1:13" x14ac:dyDescent="0.25">
      <c r="A55" s="41">
        <v>9</v>
      </c>
      <c r="B55" s="42" t="s">
        <v>400</v>
      </c>
      <c r="C55" s="43" t="s">
        <v>401</v>
      </c>
      <c r="D55" s="44" t="s">
        <v>41</v>
      </c>
      <c r="E55" s="45" t="s">
        <v>627</v>
      </c>
      <c r="F55" s="5">
        <v>14.99</v>
      </c>
      <c r="G55" s="46">
        <v>0.1</v>
      </c>
      <c r="H55" s="12">
        <f t="shared" si="7"/>
        <v>13.491</v>
      </c>
      <c r="I55" s="6">
        <f t="shared" si="6"/>
        <v>895.19719626168217</v>
      </c>
      <c r="J55" s="12">
        <f t="shared" si="8"/>
        <v>957.86099999999999</v>
      </c>
      <c r="K55" s="60" t="s">
        <v>1297</v>
      </c>
      <c r="L55" s="2" t="s">
        <v>1298</v>
      </c>
      <c r="M55" s="20"/>
    </row>
    <row r="56" spans="1:13" x14ac:dyDescent="0.25">
      <c r="A56" s="47">
        <v>10</v>
      </c>
      <c r="B56" s="48" t="s">
        <v>402</v>
      </c>
      <c r="C56" s="49" t="s">
        <v>403</v>
      </c>
      <c r="D56" s="50" t="s">
        <v>404</v>
      </c>
      <c r="E56" s="51" t="s">
        <v>628</v>
      </c>
      <c r="F56" s="3">
        <v>16</v>
      </c>
      <c r="G56" s="52">
        <v>0.1</v>
      </c>
      <c r="H56" s="13">
        <f t="shared" si="7"/>
        <v>14.4</v>
      </c>
      <c r="I56" s="4">
        <f t="shared" si="6"/>
        <v>955.51401869158872</v>
      </c>
      <c r="J56" s="13">
        <f t="shared" si="8"/>
        <v>1022.4</v>
      </c>
      <c r="K56" s="60" t="s">
        <v>1297</v>
      </c>
      <c r="L56" s="1"/>
      <c r="M56" s="20"/>
    </row>
    <row r="57" spans="1:13" x14ac:dyDescent="0.25">
      <c r="A57" s="41">
        <v>11</v>
      </c>
      <c r="B57" s="42" t="s">
        <v>405</v>
      </c>
      <c r="C57" s="43" t="s">
        <v>406</v>
      </c>
      <c r="D57" s="44" t="s">
        <v>37</v>
      </c>
      <c r="E57" s="45" t="s">
        <v>629</v>
      </c>
      <c r="F57" s="5">
        <v>16</v>
      </c>
      <c r="G57" s="46">
        <v>0</v>
      </c>
      <c r="H57" s="12">
        <f t="shared" si="7"/>
        <v>16</v>
      </c>
      <c r="I57" s="6">
        <f t="shared" si="6"/>
        <v>1061.6822429906542</v>
      </c>
      <c r="J57" s="12">
        <f t="shared" si="8"/>
        <v>1136</v>
      </c>
      <c r="K57" s="60" t="s">
        <v>1299</v>
      </c>
      <c r="L57" s="2"/>
      <c r="M57" s="20"/>
    </row>
    <row r="58" spans="1:13" x14ac:dyDescent="0.25">
      <c r="A58" s="47">
        <v>12</v>
      </c>
      <c r="B58" s="48" t="s">
        <v>407</v>
      </c>
      <c r="C58" s="49" t="s">
        <v>408</v>
      </c>
      <c r="D58" s="50" t="s">
        <v>409</v>
      </c>
      <c r="E58" s="51" t="s">
        <v>630</v>
      </c>
      <c r="F58" s="3">
        <v>20</v>
      </c>
      <c r="G58" s="52">
        <v>0.15</v>
      </c>
      <c r="H58" s="13">
        <f t="shared" si="7"/>
        <v>17</v>
      </c>
      <c r="I58" s="4">
        <f t="shared" si="6"/>
        <v>1128.0373831775701</v>
      </c>
      <c r="J58" s="13">
        <f t="shared" si="8"/>
        <v>1207</v>
      </c>
      <c r="K58" s="60" t="s">
        <v>1299</v>
      </c>
      <c r="L58" s="1"/>
      <c r="M58" s="20"/>
    </row>
    <row r="59" spans="1:13" x14ac:dyDescent="0.25">
      <c r="A59" s="41">
        <v>13</v>
      </c>
      <c r="B59" s="42" t="s">
        <v>410</v>
      </c>
      <c r="C59" s="43" t="s">
        <v>411</v>
      </c>
      <c r="D59" s="44" t="s">
        <v>169</v>
      </c>
      <c r="E59" s="45" t="s">
        <v>631</v>
      </c>
      <c r="F59" s="5">
        <v>12</v>
      </c>
      <c r="G59" s="46">
        <v>0.15</v>
      </c>
      <c r="H59" s="12">
        <f t="shared" si="7"/>
        <v>10.199999999999999</v>
      </c>
      <c r="I59" s="6">
        <f t="shared" si="6"/>
        <v>676.82242990654197</v>
      </c>
      <c r="J59" s="12">
        <f t="shared" si="8"/>
        <v>724.19999999999993</v>
      </c>
      <c r="K59" s="60" t="s">
        <v>1299</v>
      </c>
      <c r="L59" s="2"/>
      <c r="M59" s="20"/>
    </row>
    <row r="60" spans="1:13" x14ac:dyDescent="0.25">
      <c r="A60" s="47">
        <v>14</v>
      </c>
      <c r="B60" s="48" t="s">
        <v>412</v>
      </c>
      <c r="C60" s="49" t="s">
        <v>127</v>
      </c>
      <c r="D60" s="50" t="s">
        <v>26</v>
      </c>
      <c r="E60" s="51" t="s">
        <v>657</v>
      </c>
      <c r="F60" s="3">
        <v>15</v>
      </c>
      <c r="G60" s="52">
        <v>0.05</v>
      </c>
      <c r="H60" s="13">
        <f t="shared" si="7"/>
        <v>14.25</v>
      </c>
      <c r="I60" s="4">
        <f t="shared" si="6"/>
        <v>945.5607476635513</v>
      </c>
      <c r="J60" s="13">
        <f t="shared" si="8"/>
        <v>1011.75</v>
      </c>
      <c r="K60" s="60" t="s">
        <v>1297</v>
      </c>
      <c r="L60" s="1" t="s">
        <v>1300</v>
      </c>
      <c r="M60" s="20"/>
    </row>
    <row r="61" spans="1:13" x14ac:dyDescent="0.25">
      <c r="A61" s="41">
        <v>15</v>
      </c>
      <c r="B61" s="42" t="s">
        <v>413</v>
      </c>
      <c r="C61" s="43" t="s">
        <v>414</v>
      </c>
      <c r="D61" s="44" t="s">
        <v>11</v>
      </c>
      <c r="E61" s="45" t="s">
        <v>632</v>
      </c>
      <c r="F61" s="5">
        <v>6.95</v>
      </c>
      <c r="G61" s="46">
        <v>0.1</v>
      </c>
      <c r="H61" s="12">
        <f t="shared" si="7"/>
        <v>6.2549999999999999</v>
      </c>
      <c r="I61" s="6">
        <f t="shared" si="6"/>
        <v>415.05140186915889</v>
      </c>
      <c r="J61" s="12">
        <f t="shared" si="8"/>
        <v>444.10500000000002</v>
      </c>
      <c r="K61" s="60" t="s">
        <v>1297</v>
      </c>
      <c r="L61" s="2"/>
      <c r="M61" s="20"/>
    </row>
    <row r="62" spans="1:13" x14ac:dyDescent="0.25">
      <c r="A62" s="53"/>
      <c r="E62" s="54" t="s">
        <v>5</v>
      </c>
      <c r="F62" s="7"/>
      <c r="H62" s="7"/>
      <c r="I62" s="7"/>
      <c r="J62" s="7"/>
      <c r="K62" s="7"/>
      <c r="L62" s="55"/>
      <c r="M62" s="20"/>
    </row>
    <row r="63" spans="1:13" ht="15.75" thickBot="1" x14ac:dyDescent="0.3">
      <c r="A63" s="56"/>
      <c r="B63" s="57"/>
      <c r="C63" s="57"/>
      <c r="D63" s="57"/>
      <c r="E63" s="58" t="s">
        <v>54</v>
      </c>
      <c r="F63" s="8">
        <f>SUM(F47:F61)</f>
        <v>223.84</v>
      </c>
      <c r="G63" s="57"/>
      <c r="H63" s="9">
        <f>SUM(H47:H61)</f>
        <v>200.80599999999998</v>
      </c>
      <c r="I63" s="10">
        <f>ROUND(SUM(I47:I61),2)</f>
        <v>13324.51</v>
      </c>
      <c r="J63" s="9">
        <f>ROUND(SUM(J47:J61),2)</f>
        <v>14257.23</v>
      </c>
      <c r="K63" s="57"/>
      <c r="L63" s="59"/>
      <c r="M63" s="20"/>
    </row>
    <row r="64" spans="1:13" x14ac:dyDescent="0.25">
      <c r="M64" s="20"/>
    </row>
    <row r="65" spans="1:13" ht="24" thickBot="1" x14ac:dyDescent="0.4">
      <c r="A65" s="31" t="s">
        <v>677</v>
      </c>
      <c r="K65" s="30" t="s">
        <v>8</v>
      </c>
      <c r="L65" s="32">
        <v>137</v>
      </c>
      <c r="M65" s="20"/>
    </row>
    <row r="66" spans="1:13" ht="45" x14ac:dyDescent="0.25">
      <c r="A66" s="33" t="s">
        <v>0</v>
      </c>
      <c r="B66" s="34" t="s">
        <v>1</v>
      </c>
      <c r="C66" s="35" t="s">
        <v>2</v>
      </c>
      <c r="D66" s="36" t="s">
        <v>3</v>
      </c>
      <c r="E66" s="37" t="s">
        <v>4</v>
      </c>
      <c r="F66" s="38" t="s">
        <v>1293</v>
      </c>
      <c r="G66" s="39" t="s">
        <v>7</v>
      </c>
      <c r="H66" s="38" t="s">
        <v>1286</v>
      </c>
      <c r="I66" s="38" t="s">
        <v>1285</v>
      </c>
      <c r="J66" s="38" t="s">
        <v>1287</v>
      </c>
      <c r="K66" s="39" t="s">
        <v>17</v>
      </c>
      <c r="L66" s="40" t="s">
        <v>6</v>
      </c>
      <c r="M66" s="20"/>
    </row>
    <row r="67" spans="1:13" x14ac:dyDescent="0.25">
      <c r="A67" s="41">
        <v>1</v>
      </c>
      <c r="B67" s="42" t="s">
        <v>415</v>
      </c>
      <c r="C67" s="43" t="s">
        <v>416</v>
      </c>
      <c r="D67" s="44" t="s">
        <v>19</v>
      </c>
      <c r="E67" s="45" t="s">
        <v>633</v>
      </c>
      <c r="F67" s="5">
        <v>18</v>
      </c>
      <c r="G67" s="46">
        <v>0.2</v>
      </c>
      <c r="H67" s="12">
        <f>IFERROR(F67*(1-G67),F67)</f>
        <v>14.4</v>
      </c>
      <c r="I67" s="6">
        <f t="shared" ref="I67:I73" si="9">J67/1.07</f>
        <v>1843.7383177570091</v>
      </c>
      <c r="J67" s="12">
        <f t="shared" ref="J67:J73" si="10">H67*$L$65</f>
        <v>1972.8</v>
      </c>
      <c r="K67" s="60" t="s">
        <v>1301</v>
      </c>
      <c r="L67" s="2"/>
      <c r="M67" s="20"/>
    </row>
    <row r="68" spans="1:13" x14ac:dyDescent="0.25">
      <c r="A68" s="47">
        <v>2</v>
      </c>
      <c r="B68" s="48" t="s">
        <v>422</v>
      </c>
      <c r="C68" s="49" t="s">
        <v>423</v>
      </c>
      <c r="D68" s="50" t="s">
        <v>13</v>
      </c>
      <c r="E68" s="51" t="s">
        <v>634</v>
      </c>
      <c r="F68" s="3">
        <v>9.99</v>
      </c>
      <c r="G68" s="52">
        <v>0.15</v>
      </c>
      <c r="H68" s="13">
        <f t="shared" ref="H68:H73" si="11">IFERROR(F68*(1-G68),F68)</f>
        <v>8.4915000000000003</v>
      </c>
      <c r="I68" s="4">
        <f t="shared" si="9"/>
        <v>1087.2294392523365</v>
      </c>
      <c r="J68" s="13">
        <f t="shared" si="10"/>
        <v>1163.3355000000001</v>
      </c>
      <c r="K68" s="60" t="s">
        <v>1299</v>
      </c>
      <c r="L68" s="1"/>
      <c r="M68" s="20"/>
    </row>
    <row r="69" spans="1:13" x14ac:dyDescent="0.25">
      <c r="A69" s="41">
        <v>3</v>
      </c>
      <c r="B69" s="42" t="s">
        <v>424</v>
      </c>
      <c r="C69" s="43" t="s">
        <v>425</v>
      </c>
      <c r="D69" s="44" t="s">
        <v>86</v>
      </c>
      <c r="E69" s="45" t="s">
        <v>635</v>
      </c>
      <c r="F69" s="5">
        <v>16</v>
      </c>
      <c r="G69" s="46">
        <v>0.2</v>
      </c>
      <c r="H69" s="12">
        <f t="shared" si="11"/>
        <v>12.8</v>
      </c>
      <c r="I69" s="6">
        <f t="shared" si="9"/>
        <v>1638.8785046728972</v>
      </c>
      <c r="J69" s="12">
        <f t="shared" si="10"/>
        <v>1753.6000000000001</v>
      </c>
      <c r="K69" s="60" t="s">
        <v>1299</v>
      </c>
      <c r="L69" s="2"/>
      <c r="M69" s="20"/>
    </row>
    <row r="70" spans="1:13" x14ac:dyDescent="0.25">
      <c r="A70" s="47">
        <v>4</v>
      </c>
      <c r="B70" s="48" t="s">
        <v>433</v>
      </c>
      <c r="C70" s="49"/>
      <c r="D70" s="50" t="s">
        <v>32</v>
      </c>
      <c r="E70" s="51" t="s">
        <v>637</v>
      </c>
      <c r="F70" s="3">
        <v>10</v>
      </c>
      <c r="G70" s="52">
        <v>0.2</v>
      </c>
      <c r="H70" s="13">
        <f t="shared" si="11"/>
        <v>8</v>
      </c>
      <c r="I70" s="4">
        <f t="shared" si="9"/>
        <v>1024.2990654205607</v>
      </c>
      <c r="J70" s="13">
        <f t="shared" si="10"/>
        <v>1096</v>
      </c>
      <c r="K70" s="60" t="s">
        <v>1297</v>
      </c>
      <c r="L70" s="1" t="s">
        <v>1298</v>
      </c>
      <c r="M70" s="20"/>
    </row>
    <row r="71" spans="1:13" x14ac:dyDescent="0.25">
      <c r="A71" s="41">
        <v>5</v>
      </c>
      <c r="B71" s="42" t="s">
        <v>434</v>
      </c>
      <c r="C71" s="43" t="s">
        <v>435</v>
      </c>
      <c r="D71" s="44" t="s">
        <v>32</v>
      </c>
      <c r="E71" s="45" t="s">
        <v>638</v>
      </c>
      <c r="F71" s="5">
        <v>14</v>
      </c>
      <c r="G71" s="46">
        <v>0.2</v>
      </c>
      <c r="H71" s="12">
        <f t="shared" si="11"/>
        <v>11.200000000000001</v>
      </c>
      <c r="I71" s="6">
        <f t="shared" si="9"/>
        <v>1434.018691588785</v>
      </c>
      <c r="J71" s="12">
        <f t="shared" si="10"/>
        <v>1534.4</v>
      </c>
      <c r="K71" s="60" t="s">
        <v>1297</v>
      </c>
      <c r="L71" s="2" t="s">
        <v>1298</v>
      </c>
      <c r="M71" s="20"/>
    </row>
    <row r="72" spans="1:13" x14ac:dyDescent="0.25">
      <c r="A72" s="47">
        <v>6</v>
      </c>
      <c r="B72" s="48" t="s">
        <v>438</v>
      </c>
      <c r="C72" s="49" t="s">
        <v>439</v>
      </c>
      <c r="D72" s="50" t="s">
        <v>437</v>
      </c>
      <c r="E72" s="51" t="s">
        <v>639</v>
      </c>
      <c r="F72" s="3">
        <v>9.99</v>
      </c>
      <c r="G72" s="52">
        <v>0.1</v>
      </c>
      <c r="H72" s="13">
        <f t="shared" si="11"/>
        <v>8.9909999999999997</v>
      </c>
      <c r="I72" s="4">
        <f t="shared" si="9"/>
        <v>1151.1841121495327</v>
      </c>
      <c r="J72" s="13">
        <f t="shared" si="10"/>
        <v>1231.7670000000001</v>
      </c>
      <c r="K72" s="60" t="s">
        <v>1301</v>
      </c>
      <c r="L72" s="1"/>
      <c r="M72" s="20"/>
    </row>
    <row r="73" spans="1:13" x14ac:dyDescent="0.25">
      <c r="A73" s="41">
        <v>7</v>
      </c>
      <c r="B73" s="42" t="s">
        <v>440</v>
      </c>
      <c r="C73" s="43" t="s">
        <v>441</v>
      </c>
      <c r="D73" s="44" t="s">
        <v>11</v>
      </c>
      <c r="E73" s="45" t="s">
        <v>640</v>
      </c>
      <c r="F73" s="5">
        <v>6.95</v>
      </c>
      <c r="G73" s="46">
        <v>0.12</v>
      </c>
      <c r="H73" s="12">
        <f t="shared" si="11"/>
        <v>6.1160000000000005</v>
      </c>
      <c r="I73" s="6">
        <f t="shared" si="9"/>
        <v>783.07663551401868</v>
      </c>
      <c r="J73" s="12">
        <f t="shared" si="10"/>
        <v>837.89200000000005</v>
      </c>
      <c r="K73" s="60" t="s">
        <v>1297</v>
      </c>
      <c r="L73" s="2"/>
      <c r="M73" s="20"/>
    </row>
    <row r="74" spans="1:13" x14ac:dyDescent="0.25">
      <c r="A74" s="53"/>
      <c r="E74" s="54" t="s">
        <v>5</v>
      </c>
      <c r="F74" s="7"/>
      <c r="H74" s="7"/>
      <c r="I74" s="7"/>
      <c r="J74" s="7"/>
      <c r="K74" s="7"/>
      <c r="L74" s="55"/>
      <c r="M74" s="20"/>
    </row>
    <row r="75" spans="1:13" ht="15.75" thickBot="1" x14ac:dyDescent="0.3">
      <c r="A75" s="56"/>
      <c r="B75" s="57"/>
      <c r="C75" s="57"/>
      <c r="D75" s="57"/>
      <c r="E75" s="58" t="s">
        <v>54</v>
      </c>
      <c r="F75" s="8">
        <f>SUM(F67:F73)</f>
        <v>84.93</v>
      </c>
      <c r="G75" s="57"/>
      <c r="H75" s="9">
        <f>SUM(H67:H73)</f>
        <v>69.998500000000007</v>
      </c>
      <c r="I75" s="10">
        <f>ROUND(SUM(I67:I73),2)</f>
        <v>8962.42</v>
      </c>
      <c r="J75" s="9">
        <f>ROUND(SUM(J67:J73),2)</f>
        <v>9589.7900000000009</v>
      </c>
      <c r="K75" s="57"/>
      <c r="L75" s="59"/>
      <c r="M75" s="20"/>
    </row>
    <row r="76" spans="1:13" x14ac:dyDescent="0.25">
      <c r="M76" s="20"/>
    </row>
  </sheetData>
  <sheetProtection algorithmName="SHA-512" hashValue="Yp7CZpzkPfwl6hPpWzbVipHZ4a6J+M67Af7FHG6lCXb5jvztvk4zYqu2T1i4MYB9FFK4h05A6Z+CD7J5B7hvow==" saltValue="GPl7ezEhCh2R8iqFT3Kn5A==" spinCount="100000" sheet="1" objects="1" scenarios="1"/>
  <conditionalFormatting sqref="H2">
    <cfRule type="cellIs" dxfId="23" priority="21" operator="equal">
      <formula>"reserviert"</formula>
    </cfRule>
    <cfRule type="cellIs" dxfId="22" priority="22" operator="equal">
      <formula>"verfügbar"</formula>
    </cfRule>
  </conditionalFormatting>
  <conditionalFormatting sqref="K1">
    <cfRule type="cellIs" dxfId="21" priority="25" operator="equal">
      <formula>"reserviert"</formula>
    </cfRule>
    <cfRule type="cellIs" dxfId="20" priority="26" operator="equal">
      <formula>"verfügbar"</formula>
    </cfRule>
  </conditionalFormatting>
  <conditionalFormatting sqref="K3:K1048576">
    <cfRule type="cellIs" dxfId="19" priority="1" operator="equal">
      <formula>"reserviert"</formula>
    </cfRule>
    <cfRule type="cellIs" dxfId="18" priority="2" operator="equal">
      <formula>"verfügbar"</formula>
    </cfRule>
  </conditionalFormatting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9985-0EAD-4361-8B2D-35FB635187D9}">
  <sheetPr>
    <pageSetUpPr fitToPage="1"/>
  </sheetPr>
  <dimension ref="A1:M131"/>
  <sheetViews>
    <sheetView view="pageBreakPreview" zoomScale="85" zoomScaleNormal="70" zoomScaleSheetLayoutView="85" workbookViewId="0">
      <pane ySplit="2" topLeftCell="A3" activePane="bottomLeft" state="frozen"/>
      <selection sqref="A1:XFD1048576"/>
      <selection pane="bottomLeft" activeCell="L6" sqref="L6"/>
    </sheetView>
  </sheetViews>
  <sheetFormatPr baseColWidth="10" defaultColWidth="11.42578125" defaultRowHeight="15" x14ac:dyDescent="0.25"/>
  <cols>
    <col min="1" max="1" width="5.28515625" style="15" bestFit="1" customWidth="1"/>
    <col min="2" max="2" width="71.5703125" style="15" customWidth="1"/>
    <col min="3" max="3" width="37.140625" style="15" customWidth="1"/>
    <col min="4" max="4" width="23.28515625" style="15" bestFit="1" customWidth="1"/>
    <col min="5" max="5" width="20.7109375" style="15" customWidth="1"/>
    <col min="6" max="6" width="19.7109375" style="20" customWidth="1"/>
    <col min="7" max="7" width="10.140625" style="20" customWidth="1"/>
    <col min="8" max="11" width="19" style="20" customWidth="1"/>
    <col min="12" max="12" width="39" style="15" bestFit="1" customWidth="1"/>
    <col min="13" max="16384" width="11.42578125" style="15"/>
  </cols>
  <sheetData>
    <row r="1" spans="1:13" x14ac:dyDescent="0.25">
      <c r="A1" s="14" t="s">
        <v>1319</v>
      </c>
      <c r="G1" s="15"/>
      <c r="H1" s="15"/>
      <c r="I1" s="15"/>
      <c r="J1" s="15"/>
      <c r="K1" s="15"/>
      <c r="L1" s="16">
        <f>Losübersicht!$E$1</f>
        <v>46286</v>
      </c>
    </row>
    <row r="2" spans="1:13" x14ac:dyDescent="0.25">
      <c r="A2" s="14"/>
      <c r="G2" s="15"/>
      <c r="H2" s="29" t="s">
        <v>1288</v>
      </c>
      <c r="I2" s="18">
        <f>SUMIFS(I:I,$E:$E,"Gesamt")</f>
        <v>45090.239999999998</v>
      </c>
      <c r="J2" s="19">
        <f>SUMIFS(J:J,$E:$E,"Gesamt")</f>
        <v>48246.55</v>
      </c>
    </row>
    <row r="3" spans="1:13" x14ac:dyDescent="0.25">
      <c r="A3" s="14"/>
      <c r="G3" s="15"/>
      <c r="H3" s="29"/>
      <c r="I3" s="29"/>
      <c r="J3" s="29"/>
      <c r="K3" s="29"/>
      <c r="L3" s="30"/>
    </row>
    <row r="4" spans="1:13" ht="24" thickBot="1" x14ac:dyDescent="0.4">
      <c r="A4" s="31" t="s">
        <v>672</v>
      </c>
      <c r="K4" s="30" t="s">
        <v>8</v>
      </c>
      <c r="L4" s="32">
        <v>72</v>
      </c>
      <c r="M4" s="20"/>
    </row>
    <row r="5" spans="1:13" ht="45" x14ac:dyDescent="0.25">
      <c r="A5" s="33" t="s">
        <v>0</v>
      </c>
      <c r="B5" s="34" t="s">
        <v>1</v>
      </c>
      <c r="C5" s="35" t="s">
        <v>2</v>
      </c>
      <c r="D5" s="36" t="s">
        <v>3</v>
      </c>
      <c r="E5" s="37" t="s">
        <v>4</v>
      </c>
      <c r="F5" s="38" t="s">
        <v>1293</v>
      </c>
      <c r="G5" s="39" t="s">
        <v>7</v>
      </c>
      <c r="H5" s="38" t="s">
        <v>1286</v>
      </c>
      <c r="I5" s="38" t="s">
        <v>1285</v>
      </c>
      <c r="J5" s="38" t="s">
        <v>1287</v>
      </c>
      <c r="K5" s="39" t="s">
        <v>17</v>
      </c>
      <c r="L5" s="40" t="s">
        <v>6</v>
      </c>
      <c r="M5" s="20"/>
    </row>
    <row r="6" spans="1:13" x14ac:dyDescent="0.25">
      <c r="A6" s="41">
        <v>1</v>
      </c>
      <c r="B6" s="42" t="s">
        <v>259</v>
      </c>
      <c r="C6" s="43" t="s">
        <v>260</v>
      </c>
      <c r="D6" s="44" t="s">
        <v>19</v>
      </c>
      <c r="E6" s="45" t="s">
        <v>552</v>
      </c>
      <c r="F6" s="5">
        <v>9</v>
      </c>
      <c r="G6" s="46">
        <v>0.15</v>
      </c>
      <c r="H6" s="12">
        <f t="shared" ref="H6:H19" si="0">IFERROR(F6*(1-G6),F6)</f>
        <v>7.6499999999999995</v>
      </c>
      <c r="I6" s="6">
        <f>J6/1.07</f>
        <v>514.76635514018687</v>
      </c>
      <c r="J6" s="12">
        <f t="shared" ref="J6:J19" si="1">H6*$L$4</f>
        <v>550.79999999999995</v>
      </c>
      <c r="K6" s="60" t="s">
        <v>1301</v>
      </c>
      <c r="L6" s="2"/>
      <c r="M6" s="20"/>
    </row>
    <row r="7" spans="1:13" x14ac:dyDescent="0.25">
      <c r="A7" s="47">
        <v>2</v>
      </c>
      <c r="B7" s="48" t="s">
        <v>261</v>
      </c>
      <c r="C7" s="49" t="s">
        <v>262</v>
      </c>
      <c r="D7" s="50" t="s">
        <v>24</v>
      </c>
      <c r="E7" s="51" t="s">
        <v>553</v>
      </c>
      <c r="F7" s="3">
        <v>10</v>
      </c>
      <c r="G7" s="52">
        <v>0.1</v>
      </c>
      <c r="H7" s="13">
        <f t="shared" si="0"/>
        <v>9</v>
      </c>
      <c r="I7" s="4">
        <f t="shared" ref="I7:I19" si="2">J7/1.07</f>
        <v>605.60747663551399</v>
      </c>
      <c r="J7" s="13">
        <f t="shared" si="1"/>
        <v>648</v>
      </c>
      <c r="K7" s="60" t="s">
        <v>1299</v>
      </c>
      <c r="L7" s="1"/>
      <c r="M7" s="20"/>
    </row>
    <row r="8" spans="1:13" x14ac:dyDescent="0.25">
      <c r="A8" s="41">
        <v>3</v>
      </c>
      <c r="B8" s="42" t="s">
        <v>263</v>
      </c>
      <c r="C8" s="43" t="s">
        <v>264</v>
      </c>
      <c r="D8" s="44" t="s">
        <v>24</v>
      </c>
      <c r="E8" s="45" t="s">
        <v>554</v>
      </c>
      <c r="F8" s="5">
        <v>10</v>
      </c>
      <c r="G8" s="46">
        <v>0.1</v>
      </c>
      <c r="H8" s="12">
        <f t="shared" si="0"/>
        <v>9</v>
      </c>
      <c r="I8" s="6">
        <f t="shared" si="2"/>
        <v>605.60747663551399</v>
      </c>
      <c r="J8" s="12">
        <f t="shared" si="1"/>
        <v>648</v>
      </c>
      <c r="K8" s="60" t="s">
        <v>1299</v>
      </c>
      <c r="L8" s="2"/>
      <c r="M8" s="20"/>
    </row>
    <row r="9" spans="1:13" x14ac:dyDescent="0.25">
      <c r="A9" s="47">
        <v>4</v>
      </c>
      <c r="B9" s="48" t="s">
        <v>265</v>
      </c>
      <c r="C9" s="49" t="s">
        <v>30</v>
      </c>
      <c r="D9" s="50" t="s">
        <v>29</v>
      </c>
      <c r="E9" s="51" t="s">
        <v>555</v>
      </c>
      <c r="F9" s="3">
        <v>7</v>
      </c>
      <c r="G9" s="52">
        <v>0.15</v>
      </c>
      <c r="H9" s="13">
        <f t="shared" si="0"/>
        <v>5.95</v>
      </c>
      <c r="I9" s="4">
        <f t="shared" si="2"/>
        <v>400.37383177570092</v>
      </c>
      <c r="J9" s="13">
        <f t="shared" si="1"/>
        <v>428.40000000000003</v>
      </c>
      <c r="K9" s="60" t="s">
        <v>1297</v>
      </c>
      <c r="L9" s="1" t="s">
        <v>1298</v>
      </c>
      <c r="M9" s="20"/>
    </row>
    <row r="10" spans="1:13" x14ac:dyDescent="0.25">
      <c r="A10" s="41">
        <v>5</v>
      </c>
      <c r="B10" s="42" t="s">
        <v>266</v>
      </c>
      <c r="C10" s="43" t="s">
        <v>30</v>
      </c>
      <c r="D10" s="44" t="s">
        <v>29</v>
      </c>
      <c r="E10" s="45" t="s">
        <v>556</v>
      </c>
      <c r="F10" s="5">
        <v>12</v>
      </c>
      <c r="G10" s="46">
        <v>0.15</v>
      </c>
      <c r="H10" s="12">
        <f t="shared" si="0"/>
        <v>10.199999999999999</v>
      </c>
      <c r="I10" s="6">
        <f t="shared" si="2"/>
        <v>686.35514018691583</v>
      </c>
      <c r="J10" s="12">
        <f t="shared" si="1"/>
        <v>734.4</v>
      </c>
      <c r="K10" s="60" t="s">
        <v>1297</v>
      </c>
      <c r="L10" s="2" t="s">
        <v>1298</v>
      </c>
      <c r="M10" s="20"/>
    </row>
    <row r="11" spans="1:13" x14ac:dyDescent="0.25">
      <c r="A11" s="47">
        <v>6</v>
      </c>
      <c r="B11" s="48" t="s">
        <v>267</v>
      </c>
      <c r="C11" s="49" t="s">
        <v>268</v>
      </c>
      <c r="D11" s="50" t="s">
        <v>41</v>
      </c>
      <c r="E11" s="51" t="s">
        <v>557</v>
      </c>
      <c r="F11" s="3">
        <v>12.99</v>
      </c>
      <c r="G11" s="52">
        <v>0.1</v>
      </c>
      <c r="H11" s="13">
        <f t="shared" si="0"/>
        <v>11.691000000000001</v>
      </c>
      <c r="I11" s="4">
        <f t="shared" si="2"/>
        <v>786.68411214953278</v>
      </c>
      <c r="J11" s="13">
        <f t="shared" si="1"/>
        <v>841.75200000000007</v>
      </c>
      <c r="K11" s="60" t="s">
        <v>1297</v>
      </c>
      <c r="L11" s="1" t="s">
        <v>1298</v>
      </c>
      <c r="M11" s="20"/>
    </row>
    <row r="12" spans="1:13" x14ac:dyDescent="0.25">
      <c r="A12" s="41">
        <v>7</v>
      </c>
      <c r="B12" s="42" t="s">
        <v>269</v>
      </c>
      <c r="C12" s="43" t="s">
        <v>268</v>
      </c>
      <c r="D12" s="44" t="s">
        <v>41</v>
      </c>
      <c r="E12" s="45" t="s">
        <v>558</v>
      </c>
      <c r="F12" s="5">
        <v>12.99</v>
      </c>
      <c r="G12" s="46">
        <v>0.1</v>
      </c>
      <c r="H12" s="12">
        <f t="shared" si="0"/>
        <v>11.691000000000001</v>
      </c>
      <c r="I12" s="6">
        <f t="shared" si="2"/>
        <v>786.68411214953278</v>
      </c>
      <c r="J12" s="12">
        <f t="shared" si="1"/>
        <v>841.75200000000007</v>
      </c>
      <c r="K12" s="60" t="s">
        <v>1297</v>
      </c>
      <c r="L12" s="2" t="s">
        <v>1298</v>
      </c>
      <c r="M12" s="20"/>
    </row>
    <row r="13" spans="1:13" x14ac:dyDescent="0.25">
      <c r="A13" s="47">
        <v>8</v>
      </c>
      <c r="B13" s="48" t="s">
        <v>270</v>
      </c>
      <c r="C13" s="49" t="s">
        <v>271</v>
      </c>
      <c r="D13" s="50" t="s">
        <v>51</v>
      </c>
      <c r="E13" s="51" t="s">
        <v>559</v>
      </c>
      <c r="F13" s="3">
        <v>14</v>
      </c>
      <c r="G13" s="52">
        <v>0.15</v>
      </c>
      <c r="H13" s="13">
        <f t="shared" si="0"/>
        <v>11.9</v>
      </c>
      <c r="I13" s="4">
        <f t="shared" si="2"/>
        <v>800.74766355140184</v>
      </c>
      <c r="J13" s="13">
        <f t="shared" si="1"/>
        <v>856.80000000000007</v>
      </c>
      <c r="K13" s="60" t="s">
        <v>1299</v>
      </c>
      <c r="L13" s="1"/>
      <c r="M13" s="20"/>
    </row>
    <row r="14" spans="1:13" x14ac:dyDescent="0.25">
      <c r="A14" s="41">
        <v>9</v>
      </c>
      <c r="B14" s="42" t="s">
        <v>272</v>
      </c>
      <c r="C14" s="43" t="s">
        <v>273</v>
      </c>
      <c r="D14" s="44" t="s">
        <v>14</v>
      </c>
      <c r="E14" s="45" t="s">
        <v>560</v>
      </c>
      <c r="F14" s="5">
        <v>9.9499999999999993</v>
      </c>
      <c r="G14" s="46">
        <v>7.0000000000000007E-2</v>
      </c>
      <c r="H14" s="12">
        <f t="shared" si="0"/>
        <v>9.2534999999999989</v>
      </c>
      <c r="I14" s="6">
        <f t="shared" si="2"/>
        <v>622.66542056074763</v>
      </c>
      <c r="J14" s="12">
        <f t="shared" si="1"/>
        <v>666.25199999999995</v>
      </c>
      <c r="K14" s="60" t="s">
        <v>1299</v>
      </c>
      <c r="L14" s="2"/>
      <c r="M14" s="20"/>
    </row>
    <row r="15" spans="1:13" x14ac:dyDescent="0.25">
      <c r="A15" s="47">
        <v>10</v>
      </c>
      <c r="B15" s="48" t="s">
        <v>275</v>
      </c>
      <c r="C15" s="49" t="s">
        <v>276</v>
      </c>
      <c r="D15" s="50" t="s">
        <v>26</v>
      </c>
      <c r="E15" s="51" t="s">
        <v>561</v>
      </c>
      <c r="F15" s="3">
        <v>12</v>
      </c>
      <c r="G15" s="52">
        <v>0.05</v>
      </c>
      <c r="H15" s="13">
        <f t="shared" si="0"/>
        <v>11.399999999999999</v>
      </c>
      <c r="I15" s="4">
        <f t="shared" si="2"/>
        <v>767.10280373831768</v>
      </c>
      <c r="J15" s="13">
        <f t="shared" si="1"/>
        <v>820.8</v>
      </c>
      <c r="K15" s="60" t="s">
        <v>1297</v>
      </c>
      <c r="L15" s="1" t="s">
        <v>1300</v>
      </c>
      <c r="M15" s="20"/>
    </row>
    <row r="16" spans="1:13" x14ac:dyDescent="0.25">
      <c r="A16" s="41">
        <v>11</v>
      </c>
      <c r="B16" s="42" t="s">
        <v>277</v>
      </c>
      <c r="C16" s="43" t="s">
        <v>276</v>
      </c>
      <c r="D16" s="44" t="s">
        <v>26</v>
      </c>
      <c r="E16" s="45" t="s">
        <v>562</v>
      </c>
      <c r="F16" s="5">
        <v>12</v>
      </c>
      <c r="G16" s="46">
        <v>0.05</v>
      </c>
      <c r="H16" s="12">
        <f t="shared" si="0"/>
        <v>11.399999999999999</v>
      </c>
      <c r="I16" s="6">
        <f t="shared" si="2"/>
        <v>767.10280373831768</v>
      </c>
      <c r="J16" s="12">
        <f t="shared" si="1"/>
        <v>820.8</v>
      </c>
      <c r="K16" s="60" t="s">
        <v>1297</v>
      </c>
      <c r="L16" s="2" t="s">
        <v>1300</v>
      </c>
      <c r="M16" s="20"/>
    </row>
    <row r="17" spans="1:13" x14ac:dyDescent="0.25">
      <c r="A17" s="47">
        <v>12</v>
      </c>
      <c r="B17" s="48" t="s">
        <v>278</v>
      </c>
      <c r="C17" s="49" t="s">
        <v>279</v>
      </c>
      <c r="D17" s="50" t="s">
        <v>23</v>
      </c>
      <c r="E17" s="51" t="s">
        <v>563</v>
      </c>
      <c r="F17" s="3">
        <v>9.99</v>
      </c>
      <c r="G17" s="52">
        <v>0.1</v>
      </c>
      <c r="H17" s="13">
        <f t="shared" si="0"/>
        <v>8.9909999999999997</v>
      </c>
      <c r="I17" s="4">
        <f t="shared" si="2"/>
        <v>605.00186915887843</v>
      </c>
      <c r="J17" s="13">
        <f t="shared" si="1"/>
        <v>647.35199999999998</v>
      </c>
      <c r="K17" s="60" t="s">
        <v>1299</v>
      </c>
      <c r="L17" s="1"/>
      <c r="M17" s="20"/>
    </row>
    <row r="18" spans="1:13" x14ac:dyDescent="0.25">
      <c r="A18" s="41">
        <v>13</v>
      </c>
      <c r="B18" s="42" t="s">
        <v>280</v>
      </c>
      <c r="C18" s="43" t="s">
        <v>281</v>
      </c>
      <c r="D18" s="44" t="s">
        <v>23</v>
      </c>
      <c r="E18" s="45" t="s">
        <v>564</v>
      </c>
      <c r="F18" s="5">
        <v>9.99</v>
      </c>
      <c r="G18" s="46">
        <v>0.1</v>
      </c>
      <c r="H18" s="12">
        <f t="shared" si="0"/>
        <v>8.9909999999999997</v>
      </c>
      <c r="I18" s="6">
        <f t="shared" si="2"/>
        <v>605.00186915887843</v>
      </c>
      <c r="J18" s="12">
        <f t="shared" si="1"/>
        <v>647.35199999999998</v>
      </c>
      <c r="K18" s="60" t="s">
        <v>1299</v>
      </c>
      <c r="L18" s="2"/>
      <c r="M18" s="20"/>
    </row>
    <row r="19" spans="1:13" x14ac:dyDescent="0.25">
      <c r="A19" s="47">
        <v>14</v>
      </c>
      <c r="B19" s="48" t="s">
        <v>282</v>
      </c>
      <c r="C19" s="49" t="s">
        <v>283</v>
      </c>
      <c r="D19" s="50" t="s">
        <v>45</v>
      </c>
      <c r="E19" s="51" t="s">
        <v>565</v>
      </c>
      <c r="F19" s="3">
        <v>14</v>
      </c>
      <c r="G19" s="52">
        <v>0.1</v>
      </c>
      <c r="H19" s="13">
        <f t="shared" si="0"/>
        <v>12.6</v>
      </c>
      <c r="I19" s="4">
        <f t="shared" si="2"/>
        <v>847.85046728971952</v>
      </c>
      <c r="J19" s="13">
        <f t="shared" si="1"/>
        <v>907.19999999999993</v>
      </c>
      <c r="K19" s="60" t="s">
        <v>1299</v>
      </c>
      <c r="L19" s="1"/>
      <c r="M19" s="20"/>
    </row>
    <row r="20" spans="1:13" x14ac:dyDescent="0.25">
      <c r="A20" s="53"/>
      <c r="E20" s="54" t="s">
        <v>5</v>
      </c>
      <c r="F20" s="7"/>
      <c r="H20" s="7"/>
      <c r="I20" s="7"/>
      <c r="J20" s="7"/>
      <c r="K20" s="7"/>
      <c r="L20" s="55"/>
      <c r="M20" s="20"/>
    </row>
    <row r="21" spans="1:13" ht="15.75" thickBot="1" x14ac:dyDescent="0.3">
      <c r="A21" s="56"/>
      <c r="B21" s="57"/>
      <c r="C21" s="57"/>
      <c r="D21" s="57"/>
      <c r="E21" s="58" t="s">
        <v>54</v>
      </c>
      <c r="F21" s="8">
        <f>SUM(F6:F19)</f>
        <v>155.91000000000003</v>
      </c>
      <c r="G21" s="57"/>
      <c r="H21" s="9">
        <f>SUM(H6:H19)</f>
        <v>139.7175</v>
      </c>
      <c r="I21" s="10">
        <f>ROUND(SUM(I6:I19),2)</f>
        <v>9401.5499999999993</v>
      </c>
      <c r="J21" s="9">
        <f>ROUND(SUM(J6:J19),2)</f>
        <v>10059.66</v>
      </c>
      <c r="K21" s="57"/>
      <c r="L21" s="59"/>
      <c r="M21" s="20"/>
    </row>
    <row r="22" spans="1:13" x14ac:dyDescent="0.25">
      <c r="M22" s="20"/>
    </row>
    <row r="23" spans="1:13" ht="24" thickBot="1" x14ac:dyDescent="0.4">
      <c r="A23" s="31" t="s">
        <v>673</v>
      </c>
      <c r="K23" s="30" t="s">
        <v>8</v>
      </c>
      <c r="L23" s="32">
        <v>102</v>
      </c>
      <c r="M23" s="20"/>
    </row>
    <row r="24" spans="1:13" ht="45" x14ac:dyDescent="0.25">
      <c r="A24" s="33" t="s">
        <v>0</v>
      </c>
      <c r="B24" s="34" t="s">
        <v>1</v>
      </c>
      <c r="C24" s="35" t="s">
        <v>2</v>
      </c>
      <c r="D24" s="36" t="s">
        <v>3</v>
      </c>
      <c r="E24" s="37" t="s">
        <v>4</v>
      </c>
      <c r="F24" s="38" t="s">
        <v>1293</v>
      </c>
      <c r="G24" s="39" t="s">
        <v>7</v>
      </c>
      <c r="H24" s="38" t="s">
        <v>1286</v>
      </c>
      <c r="I24" s="38" t="s">
        <v>1285</v>
      </c>
      <c r="J24" s="38" t="s">
        <v>1287</v>
      </c>
      <c r="K24" s="39" t="s">
        <v>17</v>
      </c>
      <c r="L24" s="40" t="s">
        <v>6</v>
      </c>
      <c r="M24" s="20"/>
    </row>
    <row r="25" spans="1:13" x14ac:dyDescent="0.25">
      <c r="A25" s="41">
        <v>1</v>
      </c>
      <c r="B25" s="42" t="s">
        <v>284</v>
      </c>
      <c r="C25" s="43" t="s">
        <v>285</v>
      </c>
      <c r="D25" s="44" t="s">
        <v>286</v>
      </c>
      <c r="E25" s="45" t="s">
        <v>566</v>
      </c>
      <c r="F25" s="5">
        <v>12</v>
      </c>
      <c r="G25" s="46">
        <v>0</v>
      </c>
      <c r="H25" s="12">
        <f t="shared" ref="H25:H44" si="3">IFERROR(F25*(1-G25),F25)</f>
        <v>12</v>
      </c>
      <c r="I25" s="6">
        <f t="shared" ref="I25:I44" si="4">J25/1.07</f>
        <v>1143.9252336448596</v>
      </c>
      <c r="J25" s="12">
        <f t="shared" ref="J25:J44" si="5">H25*$L$23</f>
        <v>1224</v>
      </c>
      <c r="K25" s="60" t="s">
        <v>1297</v>
      </c>
      <c r="L25" s="2" t="s">
        <v>1298</v>
      </c>
      <c r="M25" s="20"/>
    </row>
    <row r="26" spans="1:13" x14ac:dyDescent="0.25">
      <c r="A26" s="47">
        <v>2</v>
      </c>
      <c r="B26" s="48" t="s">
        <v>287</v>
      </c>
      <c r="C26" s="49" t="s">
        <v>288</v>
      </c>
      <c r="D26" s="50" t="s">
        <v>19</v>
      </c>
      <c r="E26" s="51" t="s">
        <v>567</v>
      </c>
      <c r="F26" s="3">
        <v>12</v>
      </c>
      <c r="G26" s="52">
        <v>0.2</v>
      </c>
      <c r="H26" s="13">
        <f t="shared" si="3"/>
        <v>9.6000000000000014</v>
      </c>
      <c r="I26" s="4">
        <f t="shared" si="4"/>
        <v>915.14018691588797</v>
      </c>
      <c r="J26" s="13">
        <f t="shared" si="5"/>
        <v>979.20000000000016</v>
      </c>
      <c r="K26" s="60" t="s">
        <v>1301</v>
      </c>
      <c r="L26" s="1"/>
      <c r="M26" s="20"/>
    </row>
    <row r="27" spans="1:13" x14ac:dyDescent="0.25">
      <c r="A27" s="41">
        <v>3</v>
      </c>
      <c r="B27" s="42" t="s">
        <v>289</v>
      </c>
      <c r="C27" s="43" t="s">
        <v>53</v>
      </c>
      <c r="D27" s="44" t="s">
        <v>19</v>
      </c>
      <c r="E27" s="45" t="s">
        <v>568</v>
      </c>
      <c r="F27" s="5">
        <v>13</v>
      </c>
      <c r="G27" s="46">
        <v>0.2</v>
      </c>
      <c r="H27" s="12">
        <f t="shared" si="3"/>
        <v>10.4</v>
      </c>
      <c r="I27" s="6">
        <f t="shared" si="4"/>
        <v>991.40186915887841</v>
      </c>
      <c r="J27" s="12">
        <f t="shared" si="5"/>
        <v>1060.8</v>
      </c>
      <c r="K27" s="60" t="s">
        <v>1301</v>
      </c>
      <c r="L27" s="2"/>
      <c r="M27" s="20"/>
    </row>
    <row r="28" spans="1:13" x14ac:dyDescent="0.25">
      <c r="A28" s="47">
        <v>4</v>
      </c>
      <c r="B28" s="48" t="s">
        <v>290</v>
      </c>
      <c r="C28" s="49" t="s">
        <v>291</v>
      </c>
      <c r="D28" s="50" t="s">
        <v>19</v>
      </c>
      <c r="E28" s="51" t="s">
        <v>569</v>
      </c>
      <c r="F28" s="3">
        <v>10</v>
      </c>
      <c r="G28" s="52">
        <v>0.2</v>
      </c>
      <c r="H28" s="13">
        <f t="shared" si="3"/>
        <v>8</v>
      </c>
      <c r="I28" s="4">
        <f t="shared" si="4"/>
        <v>762.61682242990651</v>
      </c>
      <c r="J28" s="13">
        <f t="shared" si="5"/>
        <v>816</v>
      </c>
      <c r="K28" s="60" t="s">
        <v>1301</v>
      </c>
      <c r="L28" s="1"/>
      <c r="M28" s="20"/>
    </row>
    <row r="29" spans="1:13" x14ac:dyDescent="0.25">
      <c r="A29" s="41">
        <v>5</v>
      </c>
      <c r="B29" s="42" t="s">
        <v>292</v>
      </c>
      <c r="C29" s="43"/>
      <c r="D29" s="44" t="s">
        <v>40</v>
      </c>
      <c r="E29" s="45" t="s">
        <v>570</v>
      </c>
      <c r="F29" s="5">
        <v>15</v>
      </c>
      <c r="G29" s="46">
        <v>0.2</v>
      </c>
      <c r="H29" s="12">
        <f t="shared" si="3"/>
        <v>12</v>
      </c>
      <c r="I29" s="6">
        <f t="shared" si="4"/>
        <v>1143.9252336448596</v>
      </c>
      <c r="J29" s="12">
        <f t="shared" si="5"/>
        <v>1224</v>
      </c>
      <c r="K29" s="60" t="s">
        <v>1301</v>
      </c>
      <c r="L29" s="2"/>
      <c r="M29" s="20"/>
    </row>
    <row r="30" spans="1:13" x14ac:dyDescent="0.25">
      <c r="A30" s="47">
        <v>6</v>
      </c>
      <c r="B30" s="48" t="s">
        <v>293</v>
      </c>
      <c r="C30" s="49" t="s">
        <v>151</v>
      </c>
      <c r="D30" s="50" t="s">
        <v>40</v>
      </c>
      <c r="E30" s="51" t="s">
        <v>571</v>
      </c>
      <c r="F30" s="3">
        <v>10</v>
      </c>
      <c r="G30" s="52">
        <v>0.2</v>
      </c>
      <c r="H30" s="13">
        <f t="shared" si="3"/>
        <v>8</v>
      </c>
      <c r="I30" s="4">
        <f t="shared" si="4"/>
        <v>762.61682242990651</v>
      </c>
      <c r="J30" s="13">
        <f t="shared" si="5"/>
        <v>816</v>
      </c>
      <c r="K30" s="60" t="s">
        <v>1301</v>
      </c>
      <c r="L30" s="1"/>
      <c r="M30" s="20"/>
    </row>
    <row r="31" spans="1:13" x14ac:dyDescent="0.25">
      <c r="A31" s="41">
        <v>7</v>
      </c>
      <c r="B31" s="42" t="s">
        <v>294</v>
      </c>
      <c r="C31" s="43" t="s">
        <v>295</v>
      </c>
      <c r="D31" s="44" t="s">
        <v>40</v>
      </c>
      <c r="E31" s="45" t="s">
        <v>572</v>
      </c>
      <c r="F31" s="5">
        <v>15</v>
      </c>
      <c r="G31" s="46">
        <v>0.2</v>
      </c>
      <c r="H31" s="12">
        <f t="shared" si="3"/>
        <v>12</v>
      </c>
      <c r="I31" s="6">
        <f t="shared" si="4"/>
        <v>1143.9252336448596</v>
      </c>
      <c r="J31" s="12">
        <f t="shared" si="5"/>
        <v>1224</v>
      </c>
      <c r="K31" s="60" t="s">
        <v>1301</v>
      </c>
      <c r="L31" s="2"/>
      <c r="M31" s="20"/>
    </row>
    <row r="32" spans="1:13" x14ac:dyDescent="0.25">
      <c r="A32" s="47">
        <v>8</v>
      </c>
      <c r="B32" s="48" t="s">
        <v>296</v>
      </c>
      <c r="C32" s="49" t="s">
        <v>297</v>
      </c>
      <c r="D32" s="50" t="s">
        <v>298</v>
      </c>
      <c r="E32" s="51" t="s">
        <v>573</v>
      </c>
      <c r="F32" s="3">
        <v>14</v>
      </c>
      <c r="G32" s="52">
        <v>0.2</v>
      </c>
      <c r="H32" s="13">
        <f t="shared" si="3"/>
        <v>11.200000000000001</v>
      </c>
      <c r="I32" s="4">
        <f t="shared" si="4"/>
        <v>1067.6635514018692</v>
      </c>
      <c r="J32" s="13">
        <f t="shared" si="5"/>
        <v>1142.4000000000001</v>
      </c>
      <c r="K32" s="60" t="s">
        <v>1301</v>
      </c>
      <c r="L32" s="1"/>
      <c r="M32" s="20"/>
    </row>
    <row r="33" spans="1:13" x14ac:dyDescent="0.25">
      <c r="A33" s="41">
        <v>9</v>
      </c>
      <c r="B33" s="42" t="s">
        <v>299</v>
      </c>
      <c r="C33" s="43" t="s">
        <v>300</v>
      </c>
      <c r="D33" s="44" t="s">
        <v>298</v>
      </c>
      <c r="E33" s="45" t="s">
        <v>574</v>
      </c>
      <c r="F33" s="5">
        <v>9</v>
      </c>
      <c r="G33" s="46">
        <v>0.2</v>
      </c>
      <c r="H33" s="12">
        <f t="shared" si="3"/>
        <v>7.2</v>
      </c>
      <c r="I33" s="6">
        <f t="shared" si="4"/>
        <v>686.35514018691583</v>
      </c>
      <c r="J33" s="12">
        <f t="shared" si="5"/>
        <v>734.4</v>
      </c>
      <c r="K33" s="60" t="s">
        <v>1301</v>
      </c>
      <c r="L33" s="2"/>
      <c r="M33" s="20"/>
    </row>
    <row r="34" spans="1:13" x14ac:dyDescent="0.25">
      <c r="A34" s="47">
        <v>10</v>
      </c>
      <c r="B34" s="48" t="s">
        <v>301</v>
      </c>
      <c r="C34" s="49" t="s">
        <v>302</v>
      </c>
      <c r="D34" s="50" t="s">
        <v>24</v>
      </c>
      <c r="E34" s="51" t="s">
        <v>575</v>
      </c>
      <c r="F34" s="3">
        <v>14</v>
      </c>
      <c r="G34" s="52">
        <v>0.125</v>
      </c>
      <c r="H34" s="13">
        <f t="shared" si="3"/>
        <v>12.25</v>
      </c>
      <c r="I34" s="4">
        <f t="shared" si="4"/>
        <v>1167.7570093457944</v>
      </c>
      <c r="J34" s="13">
        <f t="shared" si="5"/>
        <v>1249.5</v>
      </c>
      <c r="K34" s="60" t="s">
        <v>1299</v>
      </c>
      <c r="L34" s="1"/>
      <c r="M34" s="20"/>
    </row>
    <row r="35" spans="1:13" x14ac:dyDescent="0.25">
      <c r="A35" s="41">
        <v>11</v>
      </c>
      <c r="B35" s="42" t="s">
        <v>303</v>
      </c>
      <c r="C35" s="43" t="s">
        <v>304</v>
      </c>
      <c r="D35" s="44" t="s">
        <v>28</v>
      </c>
      <c r="E35" s="45" t="s">
        <v>576</v>
      </c>
      <c r="F35" s="5">
        <v>16</v>
      </c>
      <c r="G35" s="46">
        <v>0.12</v>
      </c>
      <c r="H35" s="12">
        <f t="shared" si="3"/>
        <v>14.08</v>
      </c>
      <c r="I35" s="6">
        <f t="shared" si="4"/>
        <v>1342.2056074766356</v>
      </c>
      <c r="J35" s="12">
        <f t="shared" si="5"/>
        <v>1436.16</v>
      </c>
      <c r="K35" s="60" t="s">
        <v>1297</v>
      </c>
      <c r="L35" s="2"/>
      <c r="M35" s="20"/>
    </row>
    <row r="36" spans="1:13" x14ac:dyDescent="0.25">
      <c r="A36" s="47">
        <v>12</v>
      </c>
      <c r="B36" s="48" t="s">
        <v>684</v>
      </c>
      <c r="C36" s="49" t="s">
        <v>305</v>
      </c>
      <c r="D36" s="50" t="s">
        <v>306</v>
      </c>
      <c r="E36" s="51" t="s">
        <v>577</v>
      </c>
      <c r="F36" s="3">
        <v>15.99</v>
      </c>
      <c r="G36" s="52">
        <v>0</v>
      </c>
      <c r="H36" s="13">
        <f t="shared" si="3"/>
        <v>15.99</v>
      </c>
      <c r="I36" s="4">
        <f t="shared" si="4"/>
        <v>1524.2803738317757</v>
      </c>
      <c r="J36" s="13">
        <f t="shared" si="5"/>
        <v>1630.98</v>
      </c>
      <c r="K36" s="60" t="s">
        <v>1297</v>
      </c>
      <c r="L36" s="1" t="s">
        <v>1298</v>
      </c>
      <c r="M36" s="20"/>
    </row>
    <row r="37" spans="1:13" x14ac:dyDescent="0.25">
      <c r="A37" s="41">
        <v>13</v>
      </c>
      <c r="B37" s="42" t="s">
        <v>307</v>
      </c>
      <c r="C37" s="43" t="s">
        <v>308</v>
      </c>
      <c r="D37" s="44" t="s">
        <v>42</v>
      </c>
      <c r="E37" s="45" t="s">
        <v>578</v>
      </c>
      <c r="F37" s="5">
        <v>20</v>
      </c>
      <c r="G37" s="46">
        <v>0.15</v>
      </c>
      <c r="H37" s="12">
        <f t="shared" si="3"/>
        <v>17</v>
      </c>
      <c r="I37" s="6">
        <f t="shared" si="4"/>
        <v>1620.5607476635514</v>
      </c>
      <c r="J37" s="12">
        <f t="shared" si="5"/>
        <v>1734</v>
      </c>
      <c r="K37" s="60" t="s">
        <v>1299</v>
      </c>
      <c r="L37" s="2"/>
      <c r="M37" s="20"/>
    </row>
    <row r="38" spans="1:13" x14ac:dyDescent="0.25">
      <c r="A38" s="47">
        <v>14</v>
      </c>
      <c r="B38" s="48" t="s">
        <v>309</v>
      </c>
      <c r="C38" s="49" t="s">
        <v>310</v>
      </c>
      <c r="D38" s="50" t="s">
        <v>36</v>
      </c>
      <c r="E38" s="51" t="s">
        <v>579</v>
      </c>
      <c r="F38" s="3">
        <v>18</v>
      </c>
      <c r="G38" s="52">
        <v>0</v>
      </c>
      <c r="H38" s="13">
        <f t="shared" si="3"/>
        <v>18</v>
      </c>
      <c r="I38" s="4">
        <f t="shared" si="4"/>
        <v>1715.8878504672896</v>
      </c>
      <c r="J38" s="13">
        <f t="shared" si="5"/>
        <v>1836</v>
      </c>
      <c r="K38" s="60" t="s">
        <v>1297</v>
      </c>
      <c r="L38" s="1" t="s">
        <v>1298</v>
      </c>
      <c r="M38" s="20"/>
    </row>
    <row r="39" spans="1:13" x14ac:dyDescent="0.25">
      <c r="A39" s="41">
        <v>15</v>
      </c>
      <c r="B39" s="42" t="s">
        <v>311</v>
      </c>
      <c r="C39" s="43" t="s">
        <v>312</v>
      </c>
      <c r="D39" s="44" t="s">
        <v>43</v>
      </c>
      <c r="E39" s="45" t="s">
        <v>580</v>
      </c>
      <c r="F39" s="5">
        <v>14</v>
      </c>
      <c r="G39" s="46">
        <v>0.1</v>
      </c>
      <c r="H39" s="12">
        <f t="shared" si="3"/>
        <v>12.6</v>
      </c>
      <c r="I39" s="6">
        <f t="shared" si="4"/>
        <v>1201.1214953271028</v>
      </c>
      <c r="J39" s="12">
        <f t="shared" si="5"/>
        <v>1285.2</v>
      </c>
      <c r="K39" s="60" t="s">
        <v>1299</v>
      </c>
      <c r="L39" s="2"/>
      <c r="M39" s="20"/>
    </row>
    <row r="40" spans="1:13" x14ac:dyDescent="0.25">
      <c r="A40" s="47">
        <v>16</v>
      </c>
      <c r="B40" s="48" t="s">
        <v>313</v>
      </c>
      <c r="C40" s="49" t="s">
        <v>314</v>
      </c>
      <c r="D40" s="50" t="s">
        <v>43</v>
      </c>
      <c r="E40" s="51" t="s">
        <v>581</v>
      </c>
      <c r="F40" s="3">
        <v>12</v>
      </c>
      <c r="G40" s="52">
        <v>0.1</v>
      </c>
      <c r="H40" s="13">
        <f t="shared" si="3"/>
        <v>10.8</v>
      </c>
      <c r="I40" s="4">
        <f t="shared" si="4"/>
        <v>1029.532710280374</v>
      </c>
      <c r="J40" s="13">
        <f t="shared" si="5"/>
        <v>1101.6000000000001</v>
      </c>
      <c r="K40" s="60" t="s">
        <v>1299</v>
      </c>
      <c r="L40" s="1"/>
      <c r="M40" s="20"/>
    </row>
    <row r="41" spans="1:13" x14ac:dyDescent="0.25">
      <c r="A41" s="41">
        <v>17</v>
      </c>
      <c r="B41" s="42" t="s">
        <v>315</v>
      </c>
      <c r="C41" s="43" t="s">
        <v>243</v>
      </c>
      <c r="D41" s="44" t="s">
        <v>34</v>
      </c>
      <c r="E41" s="45" t="s">
        <v>582</v>
      </c>
      <c r="F41" s="5">
        <v>9.99</v>
      </c>
      <c r="G41" s="46">
        <v>0.2</v>
      </c>
      <c r="H41" s="12">
        <f t="shared" si="3"/>
        <v>7.9920000000000009</v>
      </c>
      <c r="I41" s="6">
        <f t="shared" si="4"/>
        <v>761.85420560747662</v>
      </c>
      <c r="J41" s="12">
        <f t="shared" si="5"/>
        <v>815.18400000000008</v>
      </c>
      <c r="K41" s="60" t="s">
        <v>1301</v>
      </c>
      <c r="L41" s="2"/>
      <c r="M41" s="20"/>
    </row>
    <row r="42" spans="1:13" x14ac:dyDescent="0.25">
      <c r="A42" s="47">
        <v>18</v>
      </c>
      <c r="B42" s="48" t="s">
        <v>316</v>
      </c>
      <c r="C42" s="49" t="s">
        <v>317</v>
      </c>
      <c r="D42" s="50" t="s">
        <v>31</v>
      </c>
      <c r="E42" s="51" t="s">
        <v>583</v>
      </c>
      <c r="F42" s="3">
        <v>14</v>
      </c>
      <c r="G42" s="52">
        <v>0.15</v>
      </c>
      <c r="H42" s="13">
        <f t="shared" si="3"/>
        <v>11.9</v>
      </c>
      <c r="I42" s="4">
        <f t="shared" si="4"/>
        <v>1134.3925233644859</v>
      </c>
      <c r="J42" s="13">
        <f t="shared" si="5"/>
        <v>1213.8</v>
      </c>
      <c r="K42" s="60" t="s">
        <v>1301</v>
      </c>
      <c r="L42" s="1"/>
      <c r="M42" s="20"/>
    </row>
    <row r="43" spans="1:13" x14ac:dyDescent="0.25">
      <c r="A43" s="41">
        <v>19</v>
      </c>
      <c r="B43" s="42" t="s">
        <v>318</v>
      </c>
      <c r="C43" s="43" t="s">
        <v>319</v>
      </c>
      <c r="D43" s="44" t="s">
        <v>45</v>
      </c>
      <c r="E43" s="45" t="s">
        <v>584</v>
      </c>
      <c r="F43" s="5">
        <v>17</v>
      </c>
      <c r="G43" s="46">
        <v>0.15</v>
      </c>
      <c r="H43" s="12">
        <f t="shared" si="3"/>
        <v>14.45</v>
      </c>
      <c r="I43" s="6">
        <f t="shared" si="4"/>
        <v>1377.4766355140184</v>
      </c>
      <c r="J43" s="12">
        <f t="shared" si="5"/>
        <v>1473.8999999999999</v>
      </c>
      <c r="K43" s="60" t="s">
        <v>1299</v>
      </c>
      <c r="L43" s="2"/>
      <c r="M43" s="20"/>
    </row>
    <row r="44" spans="1:13" x14ac:dyDescent="0.25">
      <c r="A44" s="47">
        <v>20</v>
      </c>
      <c r="B44" s="48" t="s">
        <v>320</v>
      </c>
      <c r="C44" s="49" t="s">
        <v>321</v>
      </c>
      <c r="D44" s="50" t="s">
        <v>38</v>
      </c>
      <c r="E44" s="51" t="s">
        <v>585</v>
      </c>
      <c r="F44" s="3">
        <v>15</v>
      </c>
      <c r="G44" s="52">
        <v>0.15</v>
      </c>
      <c r="H44" s="13">
        <f t="shared" si="3"/>
        <v>12.75</v>
      </c>
      <c r="I44" s="4">
        <f t="shared" si="4"/>
        <v>1215.4205607476636</v>
      </c>
      <c r="J44" s="13">
        <f t="shared" si="5"/>
        <v>1300.5</v>
      </c>
      <c r="K44" s="60" t="s">
        <v>1299</v>
      </c>
      <c r="L44" s="1"/>
      <c r="M44" s="20"/>
    </row>
    <row r="45" spans="1:13" x14ac:dyDescent="0.25">
      <c r="A45" s="53"/>
      <c r="E45" s="54" t="s">
        <v>5</v>
      </c>
      <c r="F45" s="7"/>
      <c r="H45" s="7"/>
      <c r="I45" s="7"/>
      <c r="J45" s="7"/>
      <c r="K45" s="7"/>
      <c r="L45" s="55"/>
      <c r="M45" s="20"/>
    </row>
    <row r="46" spans="1:13" ht="15.75" thickBot="1" x14ac:dyDescent="0.3">
      <c r="A46" s="56"/>
      <c r="B46" s="57"/>
      <c r="C46" s="57"/>
      <c r="D46" s="57"/>
      <c r="E46" s="58" t="s">
        <v>54</v>
      </c>
      <c r="F46" s="8">
        <f>SUM(F25:F44)</f>
        <v>275.98</v>
      </c>
      <c r="G46" s="57"/>
      <c r="H46" s="9">
        <f>SUM(H25:H44)</f>
        <v>238.21199999999999</v>
      </c>
      <c r="I46" s="10">
        <f>ROUND(SUM(I25:I44),2)</f>
        <v>22708.06</v>
      </c>
      <c r="J46" s="9">
        <f>ROUND(SUM(J25:J44),2)</f>
        <v>24297.62</v>
      </c>
      <c r="K46" s="57"/>
      <c r="L46" s="59"/>
      <c r="M46" s="20"/>
    </row>
    <row r="47" spans="1:13" x14ac:dyDescent="0.25">
      <c r="M47" s="20"/>
    </row>
    <row r="48" spans="1:13" ht="24" thickBot="1" x14ac:dyDescent="0.4">
      <c r="A48" s="31" t="s">
        <v>1283</v>
      </c>
      <c r="K48" s="30" t="s">
        <v>8</v>
      </c>
      <c r="L48" s="32">
        <v>13</v>
      </c>
    </row>
    <row r="49" spans="1:13" ht="45" x14ac:dyDescent="0.25">
      <c r="A49" s="33" t="s">
        <v>0</v>
      </c>
      <c r="B49" s="34" t="s">
        <v>1</v>
      </c>
      <c r="C49" s="35" t="s">
        <v>2</v>
      </c>
      <c r="D49" s="36" t="s">
        <v>3</v>
      </c>
      <c r="E49" s="37" t="s">
        <v>4</v>
      </c>
      <c r="F49" s="38" t="s">
        <v>1293</v>
      </c>
      <c r="G49" s="39" t="s">
        <v>7</v>
      </c>
      <c r="H49" s="38" t="s">
        <v>1286</v>
      </c>
      <c r="I49" s="38" t="s">
        <v>1285</v>
      </c>
      <c r="J49" s="38" t="s">
        <v>1287</v>
      </c>
      <c r="K49" s="39" t="s">
        <v>17</v>
      </c>
      <c r="L49" s="40" t="s">
        <v>6</v>
      </c>
      <c r="M49" s="20"/>
    </row>
    <row r="50" spans="1:13" x14ac:dyDescent="0.25">
      <c r="A50" s="41">
        <v>1</v>
      </c>
      <c r="B50" s="42" t="s">
        <v>887</v>
      </c>
      <c r="C50" s="43" t="s">
        <v>325</v>
      </c>
      <c r="D50" s="44" t="s">
        <v>18</v>
      </c>
      <c r="E50" s="45" t="s">
        <v>685</v>
      </c>
      <c r="F50" s="5">
        <v>22</v>
      </c>
      <c r="G50" s="46">
        <v>0</v>
      </c>
      <c r="H50" s="12">
        <f t="shared" ref="H50:H81" si="6">IFERROR(F50*(1-G50),F50)</f>
        <v>22</v>
      </c>
      <c r="I50" s="6">
        <f t="shared" ref="I50:I113" si="7">J50/1.07</f>
        <v>267.28971962616822</v>
      </c>
      <c r="J50" s="12">
        <f t="shared" ref="J50:J81" si="8">H50*$L$48</f>
        <v>286</v>
      </c>
      <c r="K50" s="60" t="s">
        <v>1299</v>
      </c>
      <c r="L50" s="2"/>
      <c r="M50" s="20"/>
    </row>
    <row r="51" spans="1:13" x14ac:dyDescent="0.25">
      <c r="A51" s="47">
        <v>2</v>
      </c>
      <c r="B51" s="48" t="s">
        <v>888</v>
      </c>
      <c r="C51" s="49" t="s">
        <v>325</v>
      </c>
      <c r="D51" s="50" t="s">
        <v>18</v>
      </c>
      <c r="E51" s="51" t="s">
        <v>686</v>
      </c>
      <c r="F51" s="3">
        <v>22</v>
      </c>
      <c r="G51" s="52">
        <v>0</v>
      </c>
      <c r="H51" s="13">
        <f t="shared" si="6"/>
        <v>22</v>
      </c>
      <c r="I51" s="4">
        <f t="shared" si="7"/>
        <v>267.28971962616822</v>
      </c>
      <c r="J51" s="13">
        <f t="shared" si="8"/>
        <v>286</v>
      </c>
      <c r="K51" s="60" t="s">
        <v>1299</v>
      </c>
      <c r="L51" s="1"/>
      <c r="M51" s="20"/>
    </row>
    <row r="52" spans="1:13" x14ac:dyDescent="0.25">
      <c r="A52" s="41">
        <v>3</v>
      </c>
      <c r="B52" s="42" t="s">
        <v>889</v>
      </c>
      <c r="C52" s="43" t="s">
        <v>325</v>
      </c>
      <c r="D52" s="44" t="s">
        <v>18</v>
      </c>
      <c r="E52" s="45" t="s">
        <v>687</v>
      </c>
      <c r="F52" s="5">
        <v>22</v>
      </c>
      <c r="G52" s="46">
        <v>0</v>
      </c>
      <c r="H52" s="12">
        <f t="shared" si="6"/>
        <v>22</v>
      </c>
      <c r="I52" s="6">
        <f t="shared" si="7"/>
        <v>267.28971962616822</v>
      </c>
      <c r="J52" s="12">
        <f t="shared" si="8"/>
        <v>286</v>
      </c>
      <c r="K52" s="60" t="s">
        <v>1299</v>
      </c>
      <c r="L52" s="2"/>
      <c r="M52" s="20"/>
    </row>
    <row r="53" spans="1:13" x14ac:dyDescent="0.25">
      <c r="A53" s="47">
        <v>4</v>
      </c>
      <c r="B53" s="48" t="s">
        <v>688</v>
      </c>
      <c r="C53" s="49" t="s">
        <v>689</v>
      </c>
      <c r="D53" s="50" t="s">
        <v>12</v>
      </c>
      <c r="E53" s="51" t="s">
        <v>690</v>
      </c>
      <c r="F53" s="3">
        <v>20</v>
      </c>
      <c r="G53" s="52">
        <v>0</v>
      </c>
      <c r="H53" s="13">
        <f t="shared" si="6"/>
        <v>20</v>
      </c>
      <c r="I53" s="4">
        <f t="shared" si="7"/>
        <v>242.99065420560746</v>
      </c>
      <c r="J53" s="13">
        <f t="shared" si="8"/>
        <v>260</v>
      </c>
      <c r="K53" s="60" t="s">
        <v>1299</v>
      </c>
      <c r="L53" s="1"/>
      <c r="M53" s="20"/>
    </row>
    <row r="54" spans="1:13" x14ac:dyDescent="0.25">
      <c r="A54" s="41">
        <v>5</v>
      </c>
      <c r="B54" s="42" t="s">
        <v>691</v>
      </c>
      <c r="C54" s="43" t="s">
        <v>689</v>
      </c>
      <c r="D54" s="44" t="s">
        <v>12</v>
      </c>
      <c r="E54" s="45" t="s">
        <v>692</v>
      </c>
      <c r="F54" s="5">
        <v>20</v>
      </c>
      <c r="G54" s="46">
        <v>0</v>
      </c>
      <c r="H54" s="12">
        <f t="shared" si="6"/>
        <v>20</v>
      </c>
      <c r="I54" s="6">
        <f t="shared" si="7"/>
        <v>242.99065420560746</v>
      </c>
      <c r="J54" s="12">
        <f t="shared" si="8"/>
        <v>260</v>
      </c>
      <c r="K54" s="60" t="s">
        <v>1299</v>
      </c>
      <c r="L54" s="2"/>
      <c r="M54" s="20"/>
    </row>
    <row r="55" spans="1:13" x14ac:dyDescent="0.25">
      <c r="A55" s="47">
        <v>6</v>
      </c>
      <c r="B55" s="48" t="s">
        <v>693</v>
      </c>
      <c r="C55" s="49" t="s">
        <v>694</v>
      </c>
      <c r="D55" s="50" t="s">
        <v>695</v>
      </c>
      <c r="E55" s="51" t="s">
        <v>696</v>
      </c>
      <c r="F55" s="3">
        <v>24</v>
      </c>
      <c r="G55" s="52">
        <v>0</v>
      </c>
      <c r="H55" s="13">
        <f t="shared" si="6"/>
        <v>24</v>
      </c>
      <c r="I55" s="4">
        <f t="shared" si="7"/>
        <v>291.58878504672896</v>
      </c>
      <c r="J55" s="13">
        <f t="shared" si="8"/>
        <v>312</v>
      </c>
      <c r="K55" s="60" t="s">
        <v>1297</v>
      </c>
      <c r="L55" s="1" t="s">
        <v>1298</v>
      </c>
      <c r="M55" s="20"/>
    </row>
    <row r="56" spans="1:13" x14ac:dyDescent="0.25">
      <c r="A56" s="41">
        <v>7</v>
      </c>
      <c r="B56" s="42" t="s">
        <v>697</v>
      </c>
      <c r="C56" s="43" t="s">
        <v>694</v>
      </c>
      <c r="D56" s="44" t="s">
        <v>695</v>
      </c>
      <c r="E56" s="45" t="s">
        <v>698</v>
      </c>
      <c r="F56" s="5">
        <v>24</v>
      </c>
      <c r="G56" s="46">
        <v>0</v>
      </c>
      <c r="H56" s="12">
        <f t="shared" si="6"/>
        <v>24</v>
      </c>
      <c r="I56" s="6">
        <f t="shared" si="7"/>
        <v>291.58878504672896</v>
      </c>
      <c r="J56" s="12">
        <f t="shared" si="8"/>
        <v>312</v>
      </c>
      <c r="K56" s="60" t="s">
        <v>1299</v>
      </c>
      <c r="L56" s="2"/>
      <c r="M56" s="20"/>
    </row>
    <row r="57" spans="1:13" x14ac:dyDescent="0.25">
      <c r="A57" s="47">
        <v>8</v>
      </c>
      <c r="B57" s="48" t="s">
        <v>872</v>
      </c>
      <c r="C57" s="49" t="s">
        <v>702</v>
      </c>
      <c r="D57" s="50" t="s">
        <v>19</v>
      </c>
      <c r="E57" s="51" t="s">
        <v>703</v>
      </c>
      <c r="F57" s="3">
        <v>14</v>
      </c>
      <c r="G57" s="52">
        <v>0.05</v>
      </c>
      <c r="H57" s="13">
        <f t="shared" si="6"/>
        <v>13.299999999999999</v>
      </c>
      <c r="I57" s="4">
        <f t="shared" si="7"/>
        <v>161.58878504672893</v>
      </c>
      <c r="J57" s="13">
        <f t="shared" si="8"/>
        <v>172.89999999999998</v>
      </c>
      <c r="K57" s="60" t="s">
        <v>1301</v>
      </c>
      <c r="L57" s="1"/>
      <c r="M57" s="20"/>
    </row>
    <row r="58" spans="1:13" x14ac:dyDescent="0.25">
      <c r="A58" s="41">
        <v>9</v>
      </c>
      <c r="B58" s="42" t="s">
        <v>699</v>
      </c>
      <c r="C58" s="43" t="s">
        <v>700</v>
      </c>
      <c r="D58" s="44" t="s">
        <v>19</v>
      </c>
      <c r="E58" s="45" t="s">
        <v>701</v>
      </c>
      <c r="F58" s="5">
        <v>14</v>
      </c>
      <c r="G58" s="46">
        <v>0.05</v>
      </c>
      <c r="H58" s="12">
        <f t="shared" si="6"/>
        <v>13.299999999999999</v>
      </c>
      <c r="I58" s="6">
        <f t="shared" si="7"/>
        <v>161.58878504672893</v>
      </c>
      <c r="J58" s="12">
        <f t="shared" si="8"/>
        <v>172.89999999999998</v>
      </c>
      <c r="K58" s="60" t="s">
        <v>1301</v>
      </c>
      <c r="L58" s="2"/>
      <c r="M58" s="20"/>
    </row>
    <row r="59" spans="1:13" x14ac:dyDescent="0.25">
      <c r="A59" s="47">
        <v>10</v>
      </c>
      <c r="B59" s="48" t="s">
        <v>704</v>
      </c>
      <c r="C59" s="49" t="s">
        <v>705</v>
      </c>
      <c r="D59" s="50" t="s">
        <v>40</v>
      </c>
      <c r="E59" s="51" t="s">
        <v>706</v>
      </c>
      <c r="F59" s="3">
        <v>25</v>
      </c>
      <c r="G59" s="52">
        <v>0.05</v>
      </c>
      <c r="H59" s="13">
        <f t="shared" si="6"/>
        <v>23.75</v>
      </c>
      <c r="I59" s="4">
        <f t="shared" si="7"/>
        <v>288.55140186915884</v>
      </c>
      <c r="J59" s="13">
        <f t="shared" si="8"/>
        <v>308.75</v>
      </c>
      <c r="K59" s="60" t="s">
        <v>1301</v>
      </c>
      <c r="L59" s="1"/>
      <c r="M59" s="20"/>
    </row>
    <row r="60" spans="1:13" x14ac:dyDescent="0.25">
      <c r="A60" s="41">
        <v>11</v>
      </c>
      <c r="B60" s="42" t="s">
        <v>707</v>
      </c>
      <c r="C60" s="43" t="s">
        <v>708</v>
      </c>
      <c r="D60" s="44" t="s">
        <v>737</v>
      </c>
      <c r="E60" s="45" t="s">
        <v>709</v>
      </c>
      <c r="F60" s="5">
        <v>20</v>
      </c>
      <c r="G60" s="46">
        <v>0.05</v>
      </c>
      <c r="H60" s="12">
        <f t="shared" si="6"/>
        <v>19</v>
      </c>
      <c r="I60" s="6">
        <f t="shared" si="7"/>
        <v>230.84112149532709</v>
      </c>
      <c r="J60" s="12">
        <f t="shared" si="8"/>
        <v>247</v>
      </c>
      <c r="K60" s="60" t="s">
        <v>1301</v>
      </c>
      <c r="L60" s="2"/>
      <c r="M60" s="20"/>
    </row>
    <row r="61" spans="1:13" x14ac:dyDescent="0.25">
      <c r="A61" s="47">
        <v>12</v>
      </c>
      <c r="B61" s="48" t="s">
        <v>710</v>
      </c>
      <c r="C61" s="49" t="s">
        <v>708</v>
      </c>
      <c r="D61" s="50" t="s">
        <v>737</v>
      </c>
      <c r="E61" s="51" t="s">
        <v>711</v>
      </c>
      <c r="F61" s="3">
        <v>22</v>
      </c>
      <c r="G61" s="52">
        <v>0.05</v>
      </c>
      <c r="H61" s="13">
        <f t="shared" si="6"/>
        <v>20.9</v>
      </c>
      <c r="I61" s="4">
        <f t="shared" si="7"/>
        <v>253.92523364485979</v>
      </c>
      <c r="J61" s="13">
        <f t="shared" si="8"/>
        <v>271.7</v>
      </c>
      <c r="K61" s="60" t="s">
        <v>1301</v>
      </c>
      <c r="L61" s="1"/>
      <c r="M61" s="20"/>
    </row>
    <row r="62" spans="1:13" x14ac:dyDescent="0.25">
      <c r="A62" s="41">
        <v>13</v>
      </c>
      <c r="B62" s="42" t="s">
        <v>712</v>
      </c>
      <c r="C62" s="43" t="s">
        <v>708</v>
      </c>
      <c r="D62" s="44" t="s">
        <v>737</v>
      </c>
      <c r="E62" s="45" t="s">
        <v>713</v>
      </c>
      <c r="F62" s="5">
        <v>26</v>
      </c>
      <c r="G62" s="46">
        <v>0.05</v>
      </c>
      <c r="H62" s="12">
        <f t="shared" si="6"/>
        <v>24.7</v>
      </c>
      <c r="I62" s="6">
        <f t="shared" si="7"/>
        <v>300.09345794392516</v>
      </c>
      <c r="J62" s="12">
        <f t="shared" si="8"/>
        <v>321.09999999999997</v>
      </c>
      <c r="K62" s="60" t="s">
        <v>1301</v>
      </c>
      <c r="L62" s="2"/>
      <c r="M62" s="20"/>
    </row>
    <row r="63" spans="1:13" x14ac:dyDescent="0.25">
      <c r="A63" s="47">
        <v>14</v>
      </c>
      <c r="B63" s="48" t="s">
        <v>714</v>
      </c>
      <c r="C63" s="49" t="s">
        <v>708</v>
      </c>
      <c r="D63" s="50" t="s">
        <v>737</v>
      </c>
      <c r="E63" s="51" t="s">
        <v>715</v>
      </c>
      <c r="F63" s="3">
        <v>20</v>
      </c>
      <c r="G63" s="52">
        <v>0.05</v>
      </c>
      <c r="H63" s="13">
        <f t="shared" si="6"/>
        <v>19</v>
      </c>
      <c r="I63" s="4">
        <f t="shared" si="7"/>
        <v>230.84112149532709</v>
      </c>
      <c r="J63" s="13">
        <f t="shared" si="8"/>
        <v>247</v>
      </c>
      <c r="K63" s="60" t="s">
        <v>1301</v>
      </c>
      <c r="L63" s="1"/>
      <c r="M63" s="20"/>
    </row>
    <row r="64" spans="1:13" x14ac:dyDescent="0.25">
      <c r="A64" s="41">
        <v>15</v>
      </c>
      <c r="B64" s="42" t="s">
        <v>716</v>
      </c>
      <c r="C64" s="43" t="s">
        <v>717</v>
      </c>
      <c r="D64" s="44" t="s">
        <v>737</v>
      </c>
      <c r="E64" s="45" t="s">
        <v>718</v>
      </c>
      <c r="F64" s="5">
        <v>15</v>
      </c>
      <c r="G64" s="46">
        <v>0.05</v>
      </c>
      <c r="H64" s="12">
        <f t="shared" si="6"/>
        <v>14.25</v>
      </c>
      <c r="I64" s="6">
        <f t="shared" si="7"/>
        <v>173.13084112149531</v>
      </c>
      <c r="J64" s="12">
        <f t="shared" si="8"/>
        <v>185.25</v>
      </c>
      <c r="K64" s="60" t="s">
        <v>1301</v>
      </c>
      <c r="L64" s="2"/>
      <c r="M64" s="20"/>
    </row>
    <row r="65" spans="1:13" x14ac:dyDescent="0.25">
      <c r="A65" s="47">
        <v>16</v>
      </c>
      <c r="B65" s="48" t="s">
        <v>719</v>
      </c>
      <c r="C65" s="49" t="s">
        <v>720</v>
      </c>
      <c r="D65" s="50" t="s">
        <v>737</v>
      </c>
      <c r="E65" s="51" t="s">
        <v>721</v>
      </c>
      <c r="F65" s="3">
        <v>7.5</v>
      </c>
      <c r="G65" s="52">
        <v>0.05</v>
      </c>
      <c r="H65" s="13">
        <f t="shared" si="6"/>
        <v>7.125</v>
      </c>
      <c r="I65" s="4">
        <f t="shared" si="7"/>
        <v>86.565420560747654</v>
      </c>
      <c r="J65" s="13">
        <f t="shared" si="8"/>
        <v>92.625</v>
      </c>
      <c r="K65" s="60" t="s">
        <v>1301</v>
      </c>
      <c r="L65" s="1"/>
      <c r="M65" s="20"/>
    </row>
    <row r="66" spans="1:13" x14ac:dyDescent="0.25">
      <c r="A66" s="41">
        <v>17</v>
      </c>
      <c r="B66" s="42" t="s">
        <v>722</v>
      </c>
      <c r="C66" s="43" t="s">
        <v>720</v>
      </c>
      <c r="D66" s="44" t="s">
        <v>737</v>
      </c>
      <c r="E66" s="45" t="s">
        <v>723</v>
      </c>
      <c r="F66" s="5">
        <v>7.5</v>
      </c>
      <c r="G66" s="46">
        <v>0.05</v>
      </c>
      <c r="H66" s="12">
        <f t="shared" si="6"/>
        <v>7.125</v>
      </c>
      <c r="I66" s="6">
        <f t="shared" si="7"/>
        <v>86.565420560747654</v>
      </c>
      <c r="J66" s="12">
        <f t="shared" si="8"/>
        <v>92.625</v>
      </c>
      <c r="K66" s="60" t="s">
        <v>1301</v>
      </c>
      <c r="L66" s="2"/>
      <c r="M66" s="20"/>
    </row>
    <row r="67" spans="1:13" x14ac:dyDescent="0.25">
      <c r="A67" s="47">
        <v>18</v>
      </c>
      <c r="B67" s="48" t="s">
        <v>724</v>
      </c>
      <c r="C67" s="49" t="s">
        <v>725</v>
      </c>
      <c r="D67" s="50" t="s">
        <v>737</v>
      </c>
      <c r="E67" s="51" t="s">
        <v>726</v>
      </c>
      <c r="F67" s="3">
        <v>6.99</v>
      </c>
      <c r="G67" s="52">
        <v>0.05</v>
      </c>
      <c r="H67" s="13">
        <f t="shared" si="6"/>
        <v>6.6405000000000003</v>
      </c>
      <c r="I67" s="4">
        <f t="shared" si="7"/>
        <v>80.678971962616828</v>
      </c>
      <c r="J67" s="13">
        <f t="shared" si="8"/>
        <v>86.32650000000001</v>
      </c>
      <c r="K67" s="60" t="s">
        <v>1301</v>
      </c>
      <c r="L67" s="1"/>
      <c r="M67" s="20"/>
    </row>
    <row r="68" spans="1:13" x14ac:dyDescent="0.25">
      <c r="A68" s="41">
        <v>19</v>
      </c>
      <c r="B68" s="42" t="s">
        <v>727</v>
      </c>
      <c r="C68" s="43" t="s">
        <v>725</v>
      </c>
      <c r="D68" s="44" t="s">
        <v>737</v>
      </c>
      <c r="E68" s="45" t="s">
        <v>728</v>
      </c>
      <c r="F68" s="5">
        <v>6.99</v>
      </c>
      <c r="G68" s="46">
        <v>0.05</v>
      </c>
      <c r="H68" s="12">
        <f t="shared" si="6"/>
        <v>6.6405000000000003</v>
      </c>
      <c r="I68" s="6">
        <f t="shared" si="7"/>
        <v>80.678971962616828</v>
      </c>
      <c r="J68" s="12">
        <f t="shared" si="8"/>
        <v>86.32650000000001</v>
      </c>
      <c r="K68" s="60" t="s">
        <v>1301</v>
      </c>
      <c r="L68" s="2"/>
      <c r="M68" s="20"/>
    </row>
    <row r="69" spans="1:13" x14ac:dyDescent="0.25">
      <c r="A69" s="47">
        <v>20</v>
      </c>
      <c r="B69" s="48" t="s">
        <v>729</v>
      </c>
      <c r="C69" s="49" t="s">
        <v>725</v>
      </c>
      <c r="D69" s="50" t="s">
        <v>737</v>
      </c>
      <c r="E69" s="51" t="s">
        <v>730</v>
      </c>
      <c r="F69" s="3">
        <v>6.99</v>
      </c>
      <c r="G69" s="52">
        <v>0.05</v>
      </c>
      <c r="H69" s="13">
        <f t="shared" si="6"/>
        <v>6.6405000000000003</v>
      </c>
      <c r="I69" s="4">
        <f t="shared" si="7"/>
        <v>80.678971962616828</v>
      </c>
      <c r="J69" s="13">
        <f t="shared" si="8"/>
        <v>86.32650000000001</v>
      </c>
      <c r="K69" s="60" t="s">
        <v>1301</v>
      </c>
      <c r="L69" s="1"/>
      <c r="M69" s="20"/>
    </row>
    <row r="70" spans="1:13" x14ac:dyDescent="0.25">
      <c r="A70" s="41">
        <v>21</v>
      </c>
      <c r="B70" s="42" t="s">
        <v>731</v>
      </c>
      <c r="C70" s="43" t="s">
        <v>725</v>
      </c>
      <c r="D70" s="44" t="s">
        <v>737</v>
      </c>
      <c r="E70" s="45" t="s">
        <v>732</v>
      </c>
      <c r="F70" s="5">
        <v>6.99</v>
      </c>
      <c r="G70" s="46">
        <v>0.05</v>
      </c>
      <c r="H70" s="12">
        <f t="shared" si="6"/>
        <v>6.6405000000000003</v>
      </c>
      <c r="I70" s="6">
        <f t="shared" si="7"/>
        <v>80.678971962616828</v>
      </c>
      <c r="J70" s="12">
        <f t="shared" si="8"/>
        <v>86.32650000000001</v>
      </c>
      <c r="K70" s="60" t="s">
        <v>1301</v>
      </c>
      <c r="L70" s="2"/>
      <c r="M70" s="20"/>
    </row>
    <row r="71" spans="1:13" x14ac:dyDescent="0.25">
      <c r="A71" s="47">
        <v>22</v>
      </c>
      <c r="B71" s="48" t="s">
        <v>733</v>
      </c>
      <c r="C71" s="49" t="s">
        <v>725</v>
      </c>
      <c r="D71" s="50" t="s">
        <v>737</v>
      </c>
      <c r="E71" s="51" t="s">
        <v>734</v>
      </c>
      <c r="F71" s="3">
        <v>6.99</v>
      </c>
      <c r="G71" s="52">
        <v>0.05</v>
      </c>
      <c r="H71" s="13">
        <f t="shared" si="6"/>
        <v>6.6405000000000003</v>
      </c>
      <c r="I71" s="4">
        <f t="shared" si="7"/>
        <v>80.678971962616828</v>
      </c>
      <c r="J71" s="13">
        <f t="shared" si="8"/>
        <v>86.32650000000001</v>
      </c>
      <c r="K71" s="60" t="s">
        <v>1301</v>
      </c>
      <c r="L71" s="1"/>
      <c r="M71" s="20"/>
    </row>
    <row r="72" spans="1:13" x14ac:dyDescent="0.25">
      <c r="A72" s="41">
        <v>23</v>
      </c>
      <c r="B72" s="42" t="s">
        <v>735</v>
      </c>
      <c r="C72" s="43" t="s">
        <v>736</v>
      </c>
      <c r="D72" s="44" t="s">
        <v>737</v>
      </c>
      <c r="E72" s="45" t="s">
        <v>738</v>
      </c>
      <c r="F72" s="5">
        <v>15</v>
      </c>
      <c r="G72" s="46">
        <v>0.05</v>
      </c>
      <c r="H72" s="12">
        <f t="shared" si="6"/>
        <v>14.25</v>
      </c>
      <c r="I72" s="6">
        <f t="shared" si="7"/>
        <v>173.13084112149531</v>
      </c>
      <c r="J72" s="12">
        <f t="shared" si="8"/>
        <v>185.25</v>
      </c>
      <c r="K72" s="60" t="s">
        <v>1301</v>
      </c>
      <c r="L72" s="2"/>
      <c r="M72" s="20"/>
    </row>
    <row r="73" spans="1:13" x14ac:dyDescent="0.25">
      <c r="A73" s="47">
        <v>24</v>
      </c>
      <c r="B73" s="48" t="s">
        <v>739</v>
      </c>
      <c r="C73" s="49" t="s">
        <v>740</v>
      </c>
      <c r="D73" s="50" t="s">
        <v>737</v>
      </c>
      <c r="E73" s="51" t="s">
        <v>741</v>
      </c>
      <c r="F73" s="3">
        <v>7.5</v>
      </c>
      <c r="G73" s="52">
        <v>0.05</v>
      </c>
      <c r="H73" s="13">
        <f t="shared" si="6"/>
        <v>7.125</v>
      </c>
      <c r="I73" s="4">
        <f t="shared" si="7"/>
        <v>86.565420560747654</v>
      </c>
      <c r="J73" s="13">
        <f t="shared" si="8"/>
        <v>92.625</v>
      </c>
      <c r="K73" s="60" t="s">
        <v>1301</v>
      </c>
      <c r="L73" s="1"/>
      <c r="M73" s="20"/>
    </row>
    <row r="74" spans="1:13" x14ac:dyDescent="0.25">
      <c r="A74" s="41">
        <v>25</v>
      </c>
      <c r="B74" s="42" t="s">
        <v>742</v>
      </c>
      <c r="C74" s="43" t="s">
        <v>740</v>
      </c>
      <c r="D74" s="44" t="s">
        <v>737</v>
      </c>
      <c r="E74" s="45" t="s">
        <v>743</v>
      </c>
      <c r="F74" s="5">
        <v>7.5</v>
      </c>
      <c r="G74" s="46">
        <v>0.05</v>
      </c>
      <c r="H74" s="12">
        <f t="shared" si="6"/>
        <v>7.125</v>
      </c>
      <c r="I74" s="6">
        <f t="shared" si="7"/>
        <v>86.565420560747654</v>
      </c>
      <c r="J74" s="12">
        <f t="shared" si="8"/>
        <v>92.625</v>
      </c>
      <c r="K74" s="60" t="s">
        <v>1301</v>
      </c>
      <c r="L74" s="2"/>
      <c r="M74" s="20"/>
    </row>
    <row r="75" spans="1:13" x14ac:dyDescent="0.25">
      <c r="A75" s="47">
        <v>26</v>
      </c>
      <c r="B75" s="48" t="s">
        <v>744</v>
      </c>
      <c r="C75" s="49" t="s">
        <v>740</v>
      </c>
      <c r="D75" s="50" t="s">
        <v>737</v>
      </c>
      <c r="E75" s="51" t="s">
        <v>745</v>
      </c>
      <c r="F75" s="3">
        <v>7.5</v>
      </c>
      <c r="G75" s="52">
        <v>0.05</v>
      </c>
      <c r="H75" s="13">
        <f t="shared" si="6"/>
        <v>7.125</v>
      </c>
      <c r="I75" s="4">
        <f t="shared" si="7"/>
        <v>86.565420560747654</v>
      </c>
      <c r="J75" s="13">
        <f t="shared" si="8"/>
        <v>92.625</v>
      </c>
      <c r="K75" s="60" t="s">
        <v>1301</v>
      </c>
      <c r="L75" s="1"/>
      <c r="M75" s="20"/>
    </row>
    <row r="76" spans="1:13" x14ac:dyDescent="0.25">
      <c r="A76" s="41">
        <v>27</v>
      </c>
      <c r="B76" s="42" t="s">
        <v>746</v>
      </c>
      <c r="C76" s="43" t="s">
        <v>740</v>
      </c>
      <c r="D76" s="44" t="s">
        <v>737</v>
      </c>
      <c r="E76" s="45" t="s">
        <v>747</v>
      </c>
      <c r="F76" s="5">
        <v>7.5</v>
      </c>
      <c r="G76" s="46">
        <v>0.05</v>
      </c>
      <c r="H76" s="12">
        <f t="shared" si="6"/>
        <v>7.125</v>
      </c>
      <c r="I76" s="6">
        <f t="shared" si="7"/>
        <v>86.565420560747654</v>
      </c>
      <c r="J76" s="12">
        <f t="shared" si="8"/>
        <v>92.625</v>
      </c>
      <c r="K76" s="60" t="s">
        <v>1301</v>
      </c>
      <c r="L76" s="2"/>
      <c r="M76" s="20"/>
    </row>
    <row r="77" spans="1:13" x14ac:dyDescent="0.25">
      <c r="A77" s="47">
        <v>28</v>
      </c>
      <c r="B77" s="48" t="s">
        <v>748</v>
      </c>
      <c r="C77" s="49" t="s">
        <v>749</v>
      </c>
      <c r="D77" s="50" t="s">
        <v>737</v>
      </c>
      <c r="E77" s="51" t="s">
        <v>750</v>
      </c>
      <c r="F77" s="3">
        <v>7.5</v>
      </c>
      <c r="G77" s="52">
        <v>0.05</v>
      </c>
      <c r="H77" s="13">
        <f t="shared" si="6"/>
        <v>7.125</v>
      </c>
      <c r="I77" s="4">
        <f t="shared" si="7"/>
        <v>86.565420560747654</v>
      </c>
      <c r="J77" s="13">
        <f t="shared" si="8"/>
        <v>92.625</v>
      </c>
      <c r="K77" s="60" t="s">
        <v>1301</v>
      </c>
      <c r="L77" s="1"/>
      <c r="M77" s="20"/>
    </row>
    <row r="78" spans="1:13" x14ac:dyDescent="0.25">
      <c r="A78" s="41">
        <v>29</v>
      </c>
      <c r="B78" s="42" t="s">
        <v>751</v>
      </c>
      <c r="C78" s="43" t="s">
        <v>749</v>
      </c>
      <c r="D78" s="44" t="s">
        <v>737</v>
      </c>
      <c r="E78" s="45" t="s">
        <v>752</v>
      </c>
      <c r="F78" s="5">
        <v>7.5</v>
      </c>
      <c r="G78" s="46">
        <v>0.05</v>
      </c>
      <c r="H78" s="12">
        <f t="shared" si="6"/>
        <v>7.125</v>
      </c>
      <c r="I78" s="6">
        <f t="shared" si="7"/>
        <v>86.565420560747654</v>
      </c>
      <c r="J78" s="12">
        <f t="shared" si="8"/>
        <v>92.625</v>
      </c>
      <c r="K78" s="60" t="s">
        <v>1301</v>
      </c>
      <c r="L78" s="2"/>
      <c r="M78" s="20"/>
    </row>
    <row r="79" spans="1:13" x14ac:dyDescent="0.25">
      <c r="A79" s="47">
        <v>30</v>
      </c>
      <c r="B79" s="48" t="s">
        <v>753</v>
      </c>
      <c r="C79" s="49" t="s">
        <v>749</v>
      </c>
      <c r="D79" s="50" t="s">
        <v>737</v>
      </c>
      <c r="E79" s="51" t="s">
        <v>754</v>
      </c>
      <c r="F79" s="3">
        <v>7.5</v>
      </c>
      <c r="G79" s="52">
        <v>0.05</v>
      </c>
      <c r="H79" s="13">
        <f t="shared" si="6"/>
        <v>7.125</v>
      </c>
      <c r="I79" s="4">
        <f t="shared" si="7"/>
        <v>86.565420560747654</v>
      </c>
      <c r="J79" s="13">
        <f t="shared" si="8"/>
        <v>92.625</v>
      </c>
      <c r="K79" s="60" t="s">
        <v>1301</v>
      </c>
      <c r="L79" s="1"/>
      <c r="M79" s="20"/>
    </row>
    <row r="80" spans="1:13" x14ac:dyDescent="0.25">
      <c r="A80" s="41">
        <v>31</v>
      </c>
      <c r="B80" s="42" t="s">
        <v>755</v>
      </c>
      <c r="C80" s="43" t="s">
        <v>749</v>
      </c>
      <c r="D80" s="44" t="s">
        <v>737</v>
      </c>
      <c r="E80" s="45" t="s">
        <v>756</v>
      </c>
      <c r="F80" s="5">
        <v>7.5</v>
      </c>
      <c r="G80" s="46">
        <v>0.05</v>
      </c>
      <c r="H80" s="12">
        <f t="shared" si="6"/>
        <v>7.125</v>
      </c>
      <c r="I80" s="6">
        <f t="shared" si="7"/>
        <v>86.565420560747654</v>
      </c>
      <c r="J80" s="12">
        <f t="shared" si="8"/>
        <v>92.625</v>
      </c>
      <c r="K80" s="60" t="s">
        <v>1301</v>
      </c>
      <c r="L80" s="2"/>
      <c r="M80" s="20"/>
    </row>
    <row r="81" spans="1:13" x14ac:dyDescent="0.25">
      <c r="A81" s="47">
        <v>32</v>
      </c>
      <c r="B81" s="48" t="s">
        <v>757</v>
      </c>
      <c r="C81" s="49" t="s">
        <v>749</v>
      </c>
      <c r="D81" s="50" t="s">
        <v>737</v>
      </c>
      <c r="E81" s="51" t="s">
        <v>758</v>
      </c>
      <c r="F81" s="3">
        <v>7.5</v>
      </c>
      <c r="G81" s="52">
        <v>0.05</v>
      </c>
      <c r="H81" s="13">
        <f t="shared" si="6"/>
        <v>7.125</v>
      </c>
      <c r="I81" s="4">
        <f t="shared" si="7"/>
        <v>86.565420560747654</v>
      </c>
      <c r="J81" s="13">
        <f t="shared" si="8"/>
        <v>92.625</v>
      </c>
      <c r="K81" s="60" t="s">
        <v>1301</v>
      </c>
      <c r="L81" s="1"/>
      <c r="M81" s="20"/>
    </row>
    <row r="82" spans="1:13" x14ac:dyDescent="0.25">
      <c r="A82" s="41">
        <v>33</v>
      </c>
      <c r="B82" s="42" t="s">
        <v>759</v>
      </c>
      <c r="C82" s="43" t="s">
        <v>760</v>
      </c>
      <c r="D82" s="44" t="s">
        <v>737</v>
      </c>
      <c r="E82" s="45" t="s">
        <v>761</v>
      </c>
      <c r="F82" s="5">
        <v>13</v>
      </c>
      <c r="G82" s="46">
        <v>0.05</v>
      </c>
      <c r="H82" s="12">
        <f t="shared" ref="H82:H113" si="9">IFERROR(F82*(1-G82),F82)</f>
        <v>12.35</v>
      </c>
      <c r="I82" s="6">
        <f t="shared" si="7"/>
        <v>150.04672897196258</v>
      </c>
      <c r="J82" s="12">
        <f t="shared" ref="J82:J113" si="10">H82*$L$48</f>
        <v>160.54999999999998</v>
      </c>
      <c r="K82" s="60" t="s">
        <v>1301</v>
      </c>
      <c r="L82" s="2"/>
      <c r="M82" s="20"/>
    </row>
    <row r="83" spans="1:13" x14ac:dyDescent="0.25">
      <c r="A83" s="47">
        <v>34</v>
      </c>
      <c r="B83" s="48" t="s">
        <v>762</v>
      </c>
      <c r="C83" s="49" t="s">
        <v>760</v>
      </c>
      <c r="D83" s="50" t="s">
        <v>737</v>
      </c>
      <c r="E83" s="51" t="s">
        <v>763</v>
      </c>
      <c r="F83" s="3">
        <v>13</v>
      </c>
      <c r="G83" s="52">
        <v>0.05</v>
      </c>
      <c r="H83" s="13">
        <f t="shared" si="9"/>
        <v>12.35</v>
      </c>
      <c r="I83" s="4">
        <f t="shared" si="7"/>
        <v>150.04672897196258</v>
      </c>
      <c r="J83" s="13">
        <f t="shared" si="10"/>
        <v>160.54999999999998</v>
      </c>
      <c r="K83" s="60" t="s">
        <v>1301</v>
      </c>
      <c r="L83" s="1"/>
      <c r="M83" s="20"/>
    </row>
    <row r="84" spans="1:13" x14ac:dyDescent="0.25">
      <c r="A84" s="41">
        <v>35</v>
      </c>
      <c r="B84" s="42" t="s">
        <v>764</v>
      </c>
      <c r="C84" s="43" t="s">
        <v>760</v>
      </c>
      <c r="D84" s="44" t="s">
        <v>737</v>
      </c>
      <c r="E84" s="45" t="s">
        <v>765</v>
      </c>
      <c r="F84" s="5">
        <v>13</v>
      </c>
      <c r="G84" s="46">
        <v>0.05</v>
      </c>
      <c r="H84" s="12">
        <f t="shared" si="9"/>
        <v>12.35</v>
      </c>
      <c r="I84" s="6">
        <f t="shared" si="7"/>
        <v>150.04672897196258</v>
      </c>
      <c r="J84" s="12">
        <f t="shared" si="10"/>
        <v>160.54999999999998</v>
      </c>
      <c r="K84" s="60" t="s">
        <v>1301</v>
      </c>
      <c r="L84" s="2"/>
      <c r="M84" s="20"/>
    </row>
    <row r="85" spans="1:13" x14ac:dyDescent="0.25">
      <c r="A85" s="47">
        <v>36</v>
      </c>
      <c r="B85" s="48" t="s">
        <v>766</v>
      </c>
      <c r="C85" s="49" t="s">
        <v>760</v>
      </c>
      <c r="D85" s="50" t="s">
        <v>737</v>
      </c>
      <c r="E85" s="51" t="s">
        <v>767</v>
      </c>
      <c r="F85" s="3">
        <v>13</v>
      </c>
      <c r="G85" s="52">
        <v>0.05</v>
      </c>
      <c r="H85" s="13">
        <f t="shared" si="9"/>
        <v>12.35</v>
      </c>
      <c r="I85" s="4">
        <f t="shared" si="7"/>
        <v>150.04672897196258</v>
      </c>
      <c r="J85" s="13">
        <f t="shared" si="10"/>
        <v>160.54999999999998</v>
      </c>
      <c r="K85" s="60" t="s">
        <v>1301</v>
      </c>
      <c r="L85" s="1"/>
      <c r="M85" s="20"/>
    </row>
    <row r="86" spans="1:13" x14ac:dyDescent="0.25">
      <c r="A86" s="41">
        <v>37</v>
      </c>
      <c r="B86" s="42" t="s">
        <v>873</v>
      </c>
      <c r="C86" s="43" t="s">
        <v>769</v>
      </c>
      <c r="D86" s="44" t="s">
        <v>737</v>
      </c>
      <c r="E86" s="45" t="s">
        <v>874</v>
      </c>
      <c r="F86" s="5">
        <v>8</v>
      </c>
      <c r="G86" s="46">
        <v>0.05</v>
      </c>
      <c r="H86" s="12">
        <f t="shared" si="9"/>
        <v>7.6</v>
      </c>
      <c r="I86" s="6">
        <f t="shared" si="7"/>
        <v>92.336448598130829</v>
      </c>
      <c r="J86" s="12">
        <f t="shared" si="10"/>
        <v>98.8</v>
      </c>
      <c r="K86" s="60" t="s">
        <v>1301</v>
      </c>
      <c r="L86" s="2"/>
      <c r="M86" s="20"/>
    </row>
    <row r="87" spans="1:13" x14ac:dyDescent="0.25">
      <c r="A87" s="47">
        <v>38</v>
      </c>
      <c r="B87" s="48" t="s">
        <v>768</v>
      </c>
      <c r="C87" s="49" t="s">
        <v>769</v>
      </c>
      <c r="D87" s="50" t="s">
        <v>737</v>
      </c>
      <c r="E87" s="51" t="s">
        <v>770</v>
      </c>
      <c r="F87" s="3">
        <v>8</v>
      </c>
      <c r="G87" s="52">
        <v>0.05</v>
      </c>
      <c r="H87" s="13">
        <f t="shared" si="9"/>
        <v>7.6</v>
      </c>
      <c r="I87" s="4">
        <f t="shared" si="7"/>
        <v>92.336448598130829</v>
      </c>
      <c r="J87" s="13">
        <f t="shared" si="10"/>
        <v>98.8</v>
      </c>
      <c r="K87" s="60" t="s">
        <v>1301</v>
      </c>
      <c r="L87" s="1"/>
      <c r="M87" s="20"/>
    </row>
    <row r="88" spans="1:13" x14ac:dyDescent="0.25">
      <c r="A88" s="41">
        <v>39</v>
      </c>
      <c r="B88" s="42" t="s">
        <v>771</v>
      </c>
      <c r="C88" s="43" t="s">
        <v>769</v>
      </c>
      <c r="D88" s="44" t="s">
        <v>737</v>
      </c>
      <c r="E88" s="45" t="s">
        <v>772</v>
      </c>
      <c r="F88" s="5">
        <v>8</v>
      </c>
      <c r="G88" s="46">
        <v>0.05</v>
      </c>
      <c r="H88" s="12">
        <f t="shared" si="9"/>
        <v>7.6</v>
      </c>
      <c r="I88" s="6">
        <f t="shared" si="7"/>
        <v>92.336448598130829</v>
      </c>
      <c r="J88" s="12">
        <f t="shared" si="10"/>
        <v>98.8</v>
      </c>
      <c r="K88" s="60" t="s">
        <v>1301</v>
      </c>
      <c r="L88" s="2"/>
      <c r="M88" s="20"/>
    </row>
    <row r="89" spans="1:13" x14ac:dyDescent="0.25">
      <c r="A89" s="47">
        <v>40</v>
      </c>
      <c r="B89" s="48" t="s">
        <v>773</v>
      </c>
      <c r="C89" s="49" t="s">
        <v>774</v>
      </c>
      <c r="D89" s="50" t="s">
        <v>24</v>
      </c>
      <c r="E89" s="51" t="s">
        <v>775</v>
      </c>
      <c r="F89" s="3">
        <v>15</v>
      </c>
      <c r="G89" s="52">
        <v>0.05</v>
      </c>
      <c r="H89" s="13">
        <f t="shared" si="9"/>
        <v>14.25</v>
      </c>
      <c r="I89" s="4">
        <f t="shared" si="7"/>
        <v>173.13084112149531</v>
      </c>
      <c r="J89" s="13">
        <f t="shared" si="10"/>
        <v>185.25</v>
      </c>
      <c r="K89" s="60" t="s">
        <v>1299</v>
      </c>
      <c r="L89" s="1"/>
      <c r="M89" s="20"/>
    </row>
    <row r="90" spans="1:13" x14ac:dyDescent="0.25">
      <c r="A90" s="41">
        <v>41</v>
      </c>
      <c r="B90" s="42" t="s">
        <v>884</v>
      </c>
      <c r="C90" s="43" t="s">
        <v>885</v>
      </c>
      <c r="D90" s="44" t="s">
        <v>28</v>
      </c>
      <c r="E90" s="45" t="s">
        <v>886</v>
      </c>
      <c r="F90" s="5">
        <v>18</v>
      </c>
      <c r="G90" s="46">
        <v>0</v>
      </c>
      <c r="H90" s="12">
        <f t="shared" si="9"/>
        <v>18</v>
      </c>
      <c r="I90" s="6">
        <f t="shared" si="7"/>
        <v>218.69158878504672</v>
      </c>
      <c r="J90" s="12">
        <f t="shared" si="10"/>
        <v>234</v>
      </c>
      <c r="K90" s="60" t="s">
        <v>1297</v>
      </c>
      <c r="L90" s="2"/>
      <c r="M90" s="20"/>
    </row>
    <row r="91" spans="1:13" x14ac:dyDescent="0.25">
      <c r="A91" s="47">
        <v>42</v>
      </c>
      <c r="B91" s="48" t="s">
        <v>776</v>
      </c>
      <c r="C91" s="49" t="s">
        <v>777</v>
      </c>
      <c r="D91" s="50" t="s">
        <v>778</v>
      </c>
      <c r="E91" s="51" t="s">
        <v>779</v>
      </c>
      <c r="F91" s="3">
        <v>8</v>
      </c>
      <c r="G91" s="52">
        <v>0</v>
      </c>
      <c r="H91" s="13">
        <f t="shared" si="9"/>
        <v>8</v>
      </c>
      <c r="I91" s="4">
        <f t="shared" si="7"/>
        <v>97.196261682242991</v>
      </c>
      <c r="J91" s="13">
        <f t="shared" si="10"/>
        <v>104</v>
      </c>
      <c r="K91" s="60" t="s">
        <v>1297</v>
      </c>
      <c r="L91" s="1" t="s">
        <v>1298</v>
      </c>
      <c r="M91" s="20"/>
    </row>
    <row r="92" spans="1:13" x14ac:dyDescent="0.25">
      <c r="A92" s="41">
        <v>43</v>
      </c>
      <c r="B92" s="42" t="s">
        <v>780</v>
      </c>
      <c r="C92" s="43" t="s">
        <v>781</v>
      </c>
      <c r="D92" s="44" t="s">
        <v>25</v>
      </c>
      <c r="E92" s="45" t="s">
        <v>782</v>
      </c>
      <c r="F92" s="5">
        <v>21.9</v>
      </c>
      <c r="G92" s="46">
        <v>0</v>
      </c>
      <c r="H92" s="12">
        <f t="shared" si="9"/>
        <v>21.9</v>
      </c>
      <c r="I92" s="6">
        <f t="shared" si="7"/>
        <v>266.07476635514018</v>
      </c>
      <c r="J92" s="12">
        <f t="shared" si="10"/>
        <v>284.7</v>
      </c>
      <c r="K92" s="60" t="s">
        <v>1299</v>
      </c>
      <c r="L92" s="2"/>
      <c r="M92" s="20"/>
    </row>
    <row r="93" spans="1:13" x14ac:dyDescent="0.25">
      <c r="A93" s="47">
        <v>44</v>
      </c>
      <c r="B93" s="48" t="s">
        <v>783</v>
      </c>
      <c r="C93" s="49" t="s">
        <v>784</v>
      </c>
      <c r="D93" s="50" t="s">
        <v>25</v>
      </c>
      <c r="E93" s="51" t="s">
        <v>785</v>
      </c>
      <c r="F93" s="3">
        <v>17.899999999999999</v>
      </c>
      <c r="G93" s="52">
        <v>0</v>
      </c>
      <c r="H93" s="13">
        <f t="shared" si="9"/>
        <v>17.899999999999999</v>
      </c>
      <c r="I93" s="4">
        <f t="shared" si="7"/>
        <v>217.47663551401868</v>
      </c>
      <c r="J93" s="13">
        <f t="shared" si="10"/>
        <v>232.7</v>
      </c>
      <c r="K93" s="60" t="s">
        <v>1299</v>
      </c>
      <c r="L93" s="1"/>
      <c r="M93" s="20"/>
    </row>
    <row r="94" spans="1:13" x14ac:dyDescent="0.25">
      <c r="A94" s="41">
        <v>45</v>
      </c>
      <c r="B94" s="42" t="s">
        <v>786</v>
      </c>
      <c r="C94" s="43" t="s">
        <v>787</v>
      </c>
      <c r="D94" s="44" t="s">
        <v>25</v>
      </c>
      <c r="E94" s="45" t="s">
        <v>788</v>
      </c>
      <c r="F94" s="5">
        <v>13.9</v>
      </c>
      <c r="G94" s="46">
        <v>0.08</v>
      </c>
      <c r="H94" s="12">
        <f t="shared" si="9"/>
        <v>12.788</v>
      </c>
      <c r="I94" s="6">
        <f t="shared" si="7"/>
        <v>155.36822429906542</v>
      </c>
      <c r="J94" s="12">
        <f t="shared" si="10"/>
        <v>166.244</v>
      </c>
      <c r="K94" s="60" t="s">
        <v>1299</v>
      </c>
      <c r="L94" s="2"/>
      <c r="M94" s="20"/>
    </row>
    <row r="95" spans="1:13" x14ac:dyDescent="0.25">
      <c r="A95" s="47">
        <v>46</v>
      </c>
      <c r="B95" s="48" t="s">
        <v>876</v>
      </c>
      <c r="C95" s="49" t="s">
        <v>790</v>
      </c>
      <c r="D95" s="50" t="s">
        <v>14</v>
      </c>
      <c r="E95" s="51" t="s">
        <v>875</v>
      </c>
      <c r="F95" s="3">
        <v>19.95</v>
      </c>
      <c r="G95" s="52">
        <v>0</v>
      </c>
      <c r="H95" s="13">
        <f t="shared" si="9"/>
        <v>19.95</v>
      </c>
      <c r="I95" s="4">
        <f t="shared" si="7"/>
        <v>242.38317757009341</v>
      </c>
      <c r="J95" s="13">
        <f t="shared" si="10"/>
        <v>259.34999999999997</v>
      </c>
      <c r="K95" s="60" t="s">
        <v>1299</v>
      </c>
      <c r="L95" s="1"/>
      <c r="M95" s="20"/>
    </row>
    <row r="96" spans="1:13" x14ac:dyDescent="0.25">
      <c r="A96" s="41">
        <v>47</v>
      </c>
      <c r="B96" s="42" t="s">
        <v>877</v>
      </c>
      <c r="C96" s="43" t="s">
        <v>790</v>
      </c>
      <c r="D96" s="44" t="s">
        <v>14</v>
      </c>
      <c r="E96" s="45" t="s">
        <v>878</v>
      </c>
      <c r="F96" s="5">
        <v>19.95</v>
      </c>
      <c r="G96" s="46">
        <v>0</v>
      </c>
      <c r="H96" s="12">
        <f t="shared" si="9"/>
        <v>19.95</v>
      </c>
      <c r="I96" s="6">
        <f t="shared" si="7"/>
        <v>242.38317757009341</v>
      </c>
      <c r="J96" s="12">
        <f t="shared" si="10"/>
        <v>259.34999999999997</v>
      </c>
      <c r="K96" s="60" t="s">
        <v>1299</v>
      </c>
      <c r="L96" s="2"/>
      <c r="M96" s="20"/>
    </row>
    <row r="97" spans="1:13" x14ac:dyDescent="0.25">
      <c r="A97" s="47">
        <v>48</v>
      </c>
      <c r="B97" s="48" t="s">
        <v>789</v>
      </c>
      <c r="C97" s="49" t="s">
        <v>790</v>
      </c>
      <c r="D97" s="50" t="s">
        <v>14</v>
      </c>
      <c r="E97" s="51" t="s">
        <v>791</v>
      </c>
      <c r="F97" s="3">
        <v>22</v>
      </c>
      <c r="G97" s="52">
        <v>0</v>
      </c>
      <c r="H97" s="13">
        <f t="shared" si="9"/>
        <v>22</v>
      </c>
      <c r="I97" s="4">
        <f t="shared" si="7"/>
        <v>267.28971962616822</v>
      </c>
      <c r="J97" s="13">
        <f t="shared" si="10"/>
        <v>286</v>
      </c>
      <c r="K97" s="60" t="s">
        <v>1299</v>
      </c>
      <c r="L97" s="1"/>
      <c r="M97" s="20"/>
    </row>
    <row r="98" spans="1:13" x14ac:dyDescent="0.25">
      <c r="A98" s="41">
        <v>49</v>
      </c>
      <c r="B98" s="42" t="s">
        <v>792</v>
      </c>
      <c r="C98" s="43" t="s">
        <v>793</v>
      </c>
      <c r="D98" s="44" t="s">
        <v>43</v>
      </c>
      <c r="E98" s="45" t="s">
        <v>794</v>
      </c>
      <c r="F98" s="5">
        <v>15</v>
      </c>
      <c r="G98" s="46">
        <v>0</v>
      </c>
      <c r="H98" s="12">
        <f t="shared" si="9"/>
        <v>15</v>
      </c>
      <c r="I98" s="6">
        <f t="shared" si="7"/>
        <v>182.24299065420558</v>
      </c>
      <c r="J98" s="12">
        <f t="shared" si="10"/>
        <v>195</v>
      </c>
      <c r="K98" s="60" t="s">
        <v>1299</v>
      </c>
      <c r="L98" s="2"/>
      <c r="M98" s="20"/>
    </row>
    <row r="99" spans="1:13" x14ac:dyDescent="0.25">
      <c r="A99" s="47">
        <v>50</v>
      </c>
      <c r="B99" s="48" t="s">
        <v>795</v>
      </c>
      <c r="C99" s="49" t="s">
        <v>796</v>
      </c>
      <c r="D99" s="50" t="s">
        <v>43</v>
      </c>
      <c r="E99" s="51" t="s">
        <v>797</v>
      </c>
      <c r="F99" s="3">
        <v>24</v>
      </c>
      <c r="G99" s="52">
        <v>0</v>
      </c>
      <c r="H99" s="13">
        <f t="shared" si="9"/>
        <v>24</v>
      </c>
      <c r="I99" s="4">
        <f t="shared" si="7"/>
        <v>291.58878504672896</v>
      </c>
      <c r="J99" s="13">
        <f t="shared" si="10"/>
        <v>312</v>
      </c>
      <c r="K99" s="60" t="s">
        <v>1299</v>
      </c>
      <c r="L99" s="1"/>
      <c r="M99" s="20"/>
    </row>
    <row r="100" spans="1:13" x14ac:dyDescent="0.25">
      <c r="A100" s="41">
        <v>51</v>
      </c>
      <c r="B100" s="42" t="s">
        <v>798</v>
      </c>
      <c r="C100" s="43" t="s">
        <v>799</v>
      </c>
      <c r="D100" s="44" t="s">
        <v>800</v>
      </c>
      <c r="E100" s="45" t="s">
        <v>801</v>
      </c>
      <c r="F100" s="5">
        <v>8.5</v>
      </c>
      <c r="G100" s="46">
        <v>0</v>
      </c>
      <c r="H100" s="12">
        <f t="shared" si="9"/>
        <v>8.5</v>
      </c>
      <c r="I100" s="6">
        <f t="shared" si="7"/>
        <v>103.27102803738318</v>
      </c>
      <c r="J100" s="12">
        <f t="shared" si="10"/>
        <v>110.5</v>
      </c>
      <c r="K100" s="60" t="s">
        <v>1299</v>
      </c>
      <c r="L100" s="2"/>
      <c r="M100" s="20"/>
    </row>
    <row r="101" spans="1:13" x14ac:dyDescent="0.25">
      <c r="A101" s="47">
        <v>52</v>
      </c>
      <c r="B101" s="48" t="s">
        <v>802</v>
      </c>
      <c r="C101" s="49" t="s">
        <v>799</v>
      </c>
      <c r="D101" s="50" t="s">
        <v>800</v>
      </c>
      <c r="E101" s="51" t="s">
        <v>803</v>
      </c>
      <c r="F101" s="3">
        <v>8.5</v>
      </c>
      <c r="G101" s="52">
        <v>0</v>
      </c>
      <c r="H101" s="13">
        <f t="shared" si="9"/>
        <v>8.5</v>
      </c>
      <c r="I101" s="4">
        <f t="shared" si="7"/>
        <v>103.27102803738318</v>
      </c>
      <c r="J101" s="13">
        <f t="shared" si="10"/>
        <v>110.5</v>
      </c>
      <c r="K101" s="60" t="s">
        <v>1299</v>
      </c>
      <c r="L101" s="1"/>
      <c r="M101" s="20"/>
    </row>
    <row r="102" spans="1:13" x14ac:dyDescent="0.25">
      <c r="A102" s="41">
        <v>53</v>
      </c>
      <c r="B102" s="42" t="s">
        <v>804</v>
      </c>
      <c r="C102" s="43" t="s">
        <v>799</v>
      </c>
      <c r="D102" s="44" t="s">
        <v>800</v>
      </c>
      <c r="E102" s="45" t="s">
        <v>805</v>
      </c>
      <c r="F102" s="5">
        <v>8.5</v>
      </c>
      <c r="G102" s="46">
        <v>0</v>
      </c>
      <c r="H102" s="12">
        <f t="shared" si="9"/>
        <v>8.5</v>
      </c>
      <c r="I102" s="6">
        <f t="shared" si="7"/>
        <v>103.27102803738318</v>
      </c>
      <c r="J102" s="12">
        <f t="shared" si="10"/>
        <v>110.5</v>
      </c>
      <c r="K102" s="60" t="s">
        <v>1299</v>
      </c>
      <c r="L102" s="2"/>
      <c r="M102" s="20"/>
    </row>
    <row r="103" spans="1:13" x14ac:dyDescent="0.25">
      <c r="A103" s="47">
        <v>54</v>
      </c>
      <c r="B103" s="48" t="s">
        <v>806</v>
      </c>
      <c r="C103" s="49" t="s">
        <v>799</v>
      </c>
      <c r="D103" s="50" t="s">
        <v>800</v>
      </c>
      <c r="E103" s="51" t="s">
        <v>807</v>
      </c>
      <c r="F103" s="3">
        <v>8.5</v>
      </c>
      <c r="G103" s="52">
        <v>0</v>
      </c>
      <c r="H103" s="13">
        <f t="shared" si="9"/>
        <v>8.5</v>
      </c>
      <c r="I103" s="4">
        <f t="shared" si="7"/>
        <v>103.27102803738318</v>
      </c>
      <c r="J103" s="13">
        <f t="shared" si="10"/>
        <v>110.5</v>
      </c>
      <c r="K103" s="60" t="s">
        <v>1299</v>
      </c>
      <c r="L103" s="1"/>
      <c r="M103" s="20"/>
    </row>
    <row r="104" spans="1:13" x14ac:dyDescent="0.25">
      <c r="A104" s="41">
        <v>55</v>
      </c>
      <c r="B104" s="42" t="s">
        <v>808</v>
      </c>
      <c r="C104" s="43" t="s">
        <v>799</v>
      </c>
      <c r="D104" s="44" t="s">
        <v>800</v>
      </c>
      <c r="E104" s="45" t="s">
        <v>809</v>
      </c>
      <c r="F104" s="5">
        <v>8.5</v>
      </c>
      <c r="G104" s="46">
        <v>0</v>
      </c>
      <c r="H104" s="12">
        <f t="shared" si="9"/>
        <v>8.5</v>
      </c>
      <c r="I104" s="6">
        <f t="shared" si="7"/>
        <v>103.27102803738318</v>
      </c>
      <c r="J104" s="12">
        <f t="shared" si="10"/>
        <v>110.5</v>
      </c>
      <c r="K104" s="60" t="s">
        <v>1299</v>
      </c>
      <c r="L104" s="2"/>
      <c r="M104" s="20"/>
    </row>
    <row r="105" spans="1:13" x14ac:dyDescent="0.25">
      <c r="A105" s="47">
        <v>56</v>
      </c>
      <c r="B105" s="48" t="s">
        <v>814</v>
      </c>
      <c r="C105" s="49" t="s">
        <v>811</v>
      </c>
      <c r="D105" s="50" t="s">
        <v>812</v>
      </c>
      <c r="E105" s="51" t="s">
        <v>815</v>
      </c>
      <c r="F105" s="3">
        <v>22</v>
      </c>
      <c r="G105" s="52">
        <v>0</v>
      </c>
      <c r="H105" s="13">
        <f t="shared" si="9"/>
        <v>22</v>
      </c>
      <c r="I105" s="4">
        <f t="shared" si="7"/>
        <v>267.28971962616822</v>
      </c>
      <c r="J105" s="13">
        <f t="shared" si="10"/>
        <v>286</v>
      </c>
      <c r="K105" s="60" t="s">
        <v>1301</v>
      </c>
      <c r="L105" s="1"/>
      <c r="M105" s="20"/>
    </row>
    <row r="106" spans="1:13" x14ac:dyDescent="0.25">
      <c r="A106" s="41">
        <v>57</v>
      </c>
      <c r="B106" s="42" t="s">
        <v>810</v>
      </c>
      <c r="C106" s="43" t="s">
        <v>811</v>
      </c>
      <c r="D106" s="44" t="s">
        <v>812</v>
      </c>
      <c r="E106" s="45" t="s">
        <v>813</v>
      </c>
      <c r="F106" s="5">
        <v>22</v>
      </c>
      <c r="G106" s="46">
        <v>0</v>
      </c>
      <c r="H106" s="12">
        <f t="shared" si="9"/>
        <v>22</v>
      </c>
      <c r="I106" s="6">
        <f t="shared" si="7"/>
        <v>267.28971962616822</v>
      </c>
      <c r="J106" s="12">
        <f t="shared" si="10"/>
        <v>286</v>
      </c>
      <c r="K106" s="60" t="s">
        <v>1301</v>
      </c>
      <c r="L106" s="2"/>
      <c r="M106" s="20"/>
    </row>
    <row r="107" spans="1:13" x14ac:dyDescent="0.25">
      <c r="A107" s="47">
        <v>58</v>
      </c>
      <c r="B107" s="48" t="s">
        <v>816</v>
      </c>
      <c r="C107" s="49" t="s">
        <v>817</v>
      </c>
      <c r="D107" s="50" t="s">
        <v>818</v>
      </c>
      <c r="E107" s="51" t="s">
        <v>819</v>
      </c>
      <c r="F107" s="3">
        <v>12</v>
      </c>
      <c r="G107" s="52">
        <v>0</v>
      </c>
      <c r="H107" s="13">
        <f t="shared" si="9"/>
        <v>12</v>
      </c>
      <c r="I107" s="4">
        <f t="shared" si="7"/>
        <v>145.79439252336448</v>
      </c>
      <c r="J107" s="13">
        <f t="shared" si="10"/>
        <v>156</v>
      </c>
      <c r="K107" s="60" t="s">
        <v>1299</v>
      </c>
      <c r="L107" s="1"/>
      <c r="M107" s="20"/>
    </row>
    <row r="108" spans="1:13" x14ac:dyDescent="0.25">
      <c r="A108" s="41">
        <v>59</v>
      </c>
      <c r="B108" s="42" t="s">
        <v>820</v>
      </c>
      <c r="C108" s="43" t="s">
        <v>821</v>
      </c>
      <c r="D108" s="44" t="s">
        <v>818</v>
      </c>
      <c r="E108" s="45" t="s">
        <v>822</v>
      </c>
      <c r="F108" s="5">
        <v>22</v>
      </c>
      <c r="G108" s="46">
        <v>0</v>
      </c>
      <c r="H108" s="12">
        <f t="shared" si="9"/>
        <v>22</v>
      </c>
      <c r="I108" s="6">
        <f t="shared" si="7"/>
        <v>267.28971962616822</v>
      </c>
      <c r="J108" s="12">
        <f t="shared" si="10"/>
        <v>286</v>
      </c>
      <c r="K108" s="60" t="s">
        <v>1299</v>
      </c>
      <c r="L108" s="2"/>
      <c r="M108" s="20"/>
    </row>
    <row r="109" spans="1:13" x14ac:dyDescent="0.25">
      <c r="A109" s="47">
        <v>60</v>
      </c>
      <c r="B109" s="48" t="s">
        <v>879</v>
      </c>
      <c r="C109" s="49" t="s">
        <v>821</v>
      </c>
      <c r="D109" s="50" t="s">
        <v>818</v>
      </c>
      <c r="E109" s="51" t="s">
        <v>880</v>
      </c>
      <c r="F109" s="3">
        <v>22</v>
      </c>
      <c r="G109" s="52">
        <v>0</v>
      </c>
      <c r="H109" s="13">
        <f t="shared" si="9"/>
        <v>22</v>
      </c>
      <c r="I109" s="4">
        <f t="shared" si="7"/>
        <v>267.28971962616822</v>
      </c>
      <c r="J109" s="13">
        <f t="shared" si="10"/>
        <v>286</v>
      </c>
      <c r="K109" s="60" t="s">
        <v>1299</v>
      </c>
      <c r="L109" s="1"/>
      <c r="M109" s="20"/>
    </row>
    <row r="110" spans="1:13" x14ac:dyDescent="0.25">
      <c r="A110" s="41">
        <v>61</v>
      </c>
      <c r="B110" s="42" t="s">
        <v>823</v>
      </c>
      <c r="C110" s="43" t="s">
        <v>408</v>
      </c>
      <c r="D110" s="44" t="s">
        <v>409</v>
      </c>
      <c r="E110" s="45" t="s">
        <v>824</v>
      </c>
      <c r="F110" s="5">
        <v>12</v>
      </c>
      <c r="G110" s="46">
        <v>0</v>
      </c>
      <c r="H110" s="12">
        <f t="shared" si="9"/>
        <v>12</v>
      </c>
      <c r="I110" s="6">
        <f t="shared" si="7"/>
        <v>145.79439252336448</v>
      </c>
      <c r="J110" s="12">
        <f t="shared" si="10"/>
        <v>156</v>
      </c>
      <c r="K110" s="60" t="s">
        <v>1299</v>
      </c>
      <c r="L110" s="2"/>
      <c r="M110" s="20"/>
    </row>
    <row r="111" spans="1:13" x14ac:dyDescent="0.25">
      <c r="A111" s="47">
        <v>62</v>
      </c>
      <c r="B111" s="48" t="s">
        <v>881</v>
      </c>
      <c r="C111" s="49" t="s">
        <v>825</v>
      </c>
      <c r="D111" s="50" t="s">
        <v>826</v>
      </c>
      <c r="E111" s="51" t="s">
        <v>827</v>
      </c>
      <c r="F111" s="3">
        <v>16</v>
      </c>
      <c r="G111" s="52">
        <v>0</v>
      </c>
      <c r="H111" s="13">
        <f t="shared" si="9"/>
        <v>16</v>
      </c>
      <c r="I111" s="4">
        <f t="shared" si="7"/>
        <v>194.39252336448598</v>
      </c>
      <c r="J111" s="13">
        <f t="shared" si="10"/>
        <v>208</v>
      </c>
      <c r="K111" s="60" t="s">
        <v>1301</v>
      </c>
      <c r="L111" s="1"/>
      <c r="M111" s="20"/>
    </row>
    <row r="112" spans="1:13" x14ac:dyDescent="0.25">
      <c r="A112" s="41">
        <v>63</v>
      </c>
      <c r="B112" s="42" t="s">
        <v>882</v>
      </c>
      <c r="C112" s="43" t="s">
        <v>825</v>
      </c>
      <c r="D112" s="44" t="s">
        <v>826</v>
      </c>
      <c r="E112" s="45" t="s">
        <v>828</v>
      </c>
      <c r="F112" s="5">
        <v>16</v>
      </c>
      <c r="G112" s="46">
        <v>0</v>
      </c>
      <c r="H112" s="12">
        <f t="shared" si="9"/>
        <v>16</v>
      </c>
      <c r="I112" s="6">
        <f t="shared" si="7"/>
        <v>194.39252336448598</v>
      </c>
      <c r="J112" s="12">
        <f t="shared" si="10"/>
        <v>208</v>
      </c>
      <c r="K112" s="60" t="s">
        <v>1301</v>
      </c>
      <c r="L112" s="2"/>
      <c r="M112" s="20"/>
    </row>
    <row r="113" spans="1:13" x14ac:dyDescent="0.25">
      <c r="A113" s="47">
        <v>64</v>
      </c>
      <c r="B113" s="48" t="s">
        <v>883</v>
      </c>
      <c r="C113" s="49"/>
      <c r="D113" s="50" t="s">
        <v>23</v>
      </c>
      <c r="E113" s="51" t="s">
        <v>829</v>
      </c>
      <c r="F113" s="3">
        <v>17.989999999999998</v>
      </c>
      <c r="G113" s="52">
        <v>0</v>
      </c>
      <c r="H113" s="13">
        <f t="shared" si="9"/>
        <v>17.989999999999998</v>
      </c>
      <c r="I113" s="4">
        <f t="shared" si="7"/>
        <v>218.5700934579439</v>
      </c>
      <c r="J113" s="13">
        <f t="shared" si="10"/>
        <v>233.86999999999998</v>
      </c>
      <c r="K113" s="60" t="s">
        <v>1299</v>
      </c>
      <c r="L113" s="1"/>
      <c r="M113" s="20"/>
    </row>
    <row r="114" spans="1:13" x14ac:dyDescent="0.25">
      <c r="A114" s="41">
        <v>65</v>
      </c>
      <c r="B114" s="42" t="s">
        <v>830</v>
      </c>
      <c r="C114" s="43" t="s">
        <v>831</v>
      </c>
      <c r="D114" s="44" t="s">
        <v>832</v>
      </c>
      <c r="E114" s="45" t="s">
        <v>833</v>
      </c>
      <c r="F114" s="5">
        <v>10.5</v>
      </c>
      <c r="G114" s="46">
        <v>0</v>
      </c>
      <c r="H114" s="12">
        <f t="shared" ref="H114:H129" si="11">IFERROR(F114*(1-G114),F114)</f>
        <v>10.5</v>
      </c>
      <c r="I114" s="6">
        <f t="shared" ref="I114:I129" si="12">J114/1.07</f>
        <v>127.57009345794391</v>
      </c>
      <c r="J114" s="12">
        <f t="shared" ref="J114:J129" si="13">H114*$L$48</f>
        <v>136.5</v>
      </c>
      <c r="K114" s="60" t="s">
        <v>1297</v>
      </c>
      <c r="L114" s="2" t="s">
        <v>1298</v>
      </c>
      <c r="M114" s="20"/>
    </row>
    <row r="115" spans="1:13" x14ac:dyDescent="0.25">
      <c r="A115" s="47">
        <v>66</v>
      </c>
      <c r="B115" s="48" t="s">
        <v>834</v>
      </c>
      <c r="C115" s="49" t="s">
        <v>831</v>
      </c>
      <c r="D115" s="50" t="s">
        <v>832</v>
      </c>
      <c r="E115" s="51" t="s">
        <v>835</v>
      </c>
      <c r="F115" s="3">
        <v>10.5</v>
      </c>
      <c r="G115" s="52">
        <v>0</v>
      </c>
      <c r="H115" s="13">
        <f t="shared" si="11"/>
        <v>10.5</v>
      </c>
      <c r="I115" s="4">
        <f t="shared" si="12"/>
        <v>127.57009345794391</v>
      </c>
      <c r="J115" s="13">
        <f t="shared" si="13"/>
        <v>136.5</v>
      </c>
      <c r="K115" s="60" t="s">
        <v>1297</v>
      </c>
      <c r="L115" s="1" t="s">
        <v>1298</v>
      </c>
      <c r="M115" s="20"/>
    </row>
    <row r="116" spans="1:13" x14ac:dyDescent="0.25">
      <c r="A116" s="41">
        <v>67</v>
      </c>
      <c r="B116" s="42" t="s">
        <v>836</v>
      </c>
      <c r="C116" s="43" t="s">
        <v>831</v>
      </c>
      <c r="D116" s="44" t="s">
        <v>832</v>
      </c>
      <c r="E116" s="45" t="s">
        <v>837</v>
      </c>
      <c r="F116" s="5">
        <v>10.5</v>
      </c>
      <c r="G116" s="46">
        <v>0</v>
      </c>
      <c r="H116" s="12">
        <f t="shared" si="11"/>
        <v>10.5</v>
      </c>
      <c r="I116" s="6">
        <f t="shared" si="12"/>
        <v>127.57009345794391</v>
      </c>
      <c r="J116" s="12">
        <f t="shared" si="13"/>
        <v>136.5</v>
      </c>
      <c r="K116" s="60" t="s">
        <v>1297</v>
      </c>
      <c r="L116" s="2" t="s">
        <v>1298</v>
      </c>
      <c r="M116" s="20"/>
    </row>
    <row r="117" spans="1:13" x14ac:dyDescent="0.25">
      <c r="A117" s="47">
        <v>68</v>
      </c>
      <c r="B117" s="48" t="s">
        <v>838</v>
      </c>
      <c r="C117" s="49" t="s">
        <v>839</v>
      </c>
      <c r="D117" s="50" t="s">
        <v>832</v>
      </c>
      <c r="E117" s="51" t="s">
        <v>840</v>
      </c>
      <c r="F117" s="3">
        <v>12</v>
      </c>
      <c r="G117" s="52">
        <v>0</v>
      </c>
      <c r="H117" s="13">
        <f t="shared" si="11"/>
        <v>12</v>
      </c>
      <c r="I117" s="4">
        <f t="shared" si="12"/>
        <v>145.79439252336448</v>
      </c>
      <c r="J117" s="13">
        <f t="shared" si="13"/>
        <v>156</v>
      </c>
      <c r="K117" s="60" t="s">
        <v>1297</v>
      </c>
      <c r="L117" s="1" t="s">
        <v>1298</v>
      </c>
      <c r="M117" s="20"/>
    </row>
    <row r="118" spans="1:13" x14ac:dyDescent="0.25">
      <c r="A118" s="41">
        <v>69</v>
      </c>
      <c r="B118" s="42" t="s">
        <v>841</v>
      </c>
      <c r="C118" s="43" t="s">
        <v>842</v>
      </c>
      <c r="D118" s="44" t="s">
        <v>832</v>
      </c>
      <c r="E118" s="45" t="s">
        <v>843</v>
      </c>
      <c r="F118" s="5">
        <v>18</v>
      </c>
      <c r="G118" s="46">
        <v>0</v>
      </c>
      <c r="H118" s="12">
        <f t="shared" si="11"/>
        <v>18</v>
      </c>
      <c r="I118" s="6">
        <f t="shared" si="12"/>
        <v>218.69158878504672</v>
      </c>
      <c r="J118" s="12">
        <f t="shared" si="13"/>
        <v>234</v>
      </c>
      <c r="K118" s="60" t="s">
        <v>1297</v>
      </c>
      <c r="L118" s="2" t="s">
        <v>1298</v>
      </c>
      <c r="M118" s="20"/>
    </row>
    <row r="119" spans="1:13" x14ac:dyDescent="0.25">
      <c r="A119" s="47">
        <v>70</v>
      </c>
      <c r="B119" s="48" t="s">
        <v>844</v>
      </c>
      <c r="C119" s="49" t="s">
        <v>842</v>
      </c>
      <c r="D119" s="50" t="s">
        <v>832</v>
      </c>
      <c r="E119" s="51" t="s">
        <v>845</v>
      </c>
      <c r="F119" s="3">
        <v>18</v>
      </c>
      <c r="G119" s="52">
        <v>0</v>
      </c>
      <c r="H119" s="13">
        <f t="shared" si="11"/>
        <v>18</v>
      </c>
      <c r="I119" s="4">
        <f t="shared" si="12"/>
        <v>218.69158878504672</v>
      </c>
      <c r="J119" s="13">
        <f t="shared" si="13"/>
        <v>234</v>
      </c>
      <c r="K119" s="60" t="s">
        <v>1297</v>
      </c>
      <c r="L119" s="1" t="s">
        <v>1298</v>
      </c>
      <c r="M119" s="20"/>
    </row>
    <row r="120" spans="1:13" x14ac:dyDescent="0.25">
      <c r="A120" s="41">
        <v>71</v>
      </c>
      <c r="B120" s="42" t="s">
        <v>846</v>
      </c>
      <c r="C120" s="43" t="s">
        <v>847</v>
      </c>
      <c r="D120" s="44" t="s">
        <v>848</v>
      </c>
      <c r="E120" s="45" t="s">
        <v>849</v>
      </c>
      <c r="F120" s="5">
        <v>7.5</v>
      </c>
      <c r="G120" s="46">
        <v>0</v>
      </c>
      <c r="H120" s="12">
        <f t="shared" si="11"/>
        <v>7.5</v>
      </c>
      <c r="I120" s="6">
        <f t="shared" si="12"/>
        <v>91.121495327102792</v>
      </c>
      <c r="J120" s="12">
        <f t="shared" si="13"/>
        <v>97.5</v>
      </c>
      <c r="K120" s="60" t="s">
        <v>1301</v>
      </c>
      <c r="L120" s="2"/>
      <c r="M120" s="20"/>
    </row>
    <row r="121" spans="1:13" x14ac:dyDescent="0.25">
      <c r="A121" s="47">
        <v>72</v>
      </c>
      <c r="B121" s="48" t="s">
        <v>850</v>
      </c>
      <c r="C121" s="49" t="s">
        <v>847</v>
      </c>
      <c r="D121" s="50" t="s">
        <v>848</v>
      </c>
      <c r="E121" s="51" t="s">
        <v>851</v>
      </c>
      <c r="F121" s="3">
        <v>7.5</v>
      </c>
      <c r="G121" s="52">
        <v>0</v>
      </c>
      <c r="H121" s="13">
        <f t="shared" si="11"/>
        <v>7.5</v>
      </c>
      <c r="I121" s="4">
        <f t="shared" si="12"/>
        <v>91.121495327102792</v>
      </c>
      <c r="J121" s="13">
        <f t="shared" si="13"/>
        <v>97.5</v>
      </c>
      <c r="K121" s="60" t="s">
        <v>1301</v>
      </c>
      <c r="L121" s="1"/>
      <c r="M121" s="20"/>
    </row>
    <row r="122" spans="1:13" x14ac:dyDescent="0.25">
      <c r="A122" s="41">
        <v>73</v>
      </c>
      <c r="B122" s="42" t="s">
        <v>852</v>
      </c>
      <c r="C122" s="43" t="s">
        <v>847</v>
      </c>
      <c r="D122" s="44" t="s">
        <v>848</v>
      </c>
      <c r="E122" s="45" t="s">
        <v>853</v>
      </c>
      <c r="F122" s="5">
        <v>7.5</v>
      </c>
      <c r="G122" s="46">
        <v>0</v>
      </c>
      <c r="H122" s="12">
        <f t="shared" si="11"/>
        <v>7.5</v>
      </c>
      <c r="I122" s="6">
        <f t="shared" si="12"/>
        <v>91.121495327102792</v>
      </c>
      <c r="J122" s="12">
        <f t="shared" si="13"/>
        <v>97.5</v>
      </c>
      <c r="K122" s="60" t="s">
        <v>1301</v>
      </c>
      <c r="L122" s="2"/>
      <c r="M122" s="20"/>
    </row>
    <row r="123" spans="1:13" x14ac:dyDescent="0.25">
      <c r="A123" s="47">
        <v>74</v>
      </c>
      <c r="B123" s="48" t="s">
        <v>854</v>
      </c>
      <c r="C123" s="49" t="s">
        <v>855</v>
      </c>
      <c r="D123" s="50" t="s">
        <v>848</v>
      </c>
      <c r="E123" s="51" t="s">
        <v>856</v>
      </c>
      <c r="F123" s="3">
        <v>8</v>
      </c>
      <c r="G123" s="52">
        <v>0</v>
      </c>
      <c r="H123" s="13">
        <f t="shared" si="11"/>
        <v>8</v>
      </c>
      <c r="I123" s="4">
        <f t="shared" si="12"/>
        <v>97.196261682242991</v>
      </c>
      <c r="J123" s="13">
        <f t="shared" si="13"/>
        <v>104</v>
      </c>
      <c r="K123" s="60" t="s">
        <v>1301</v>
      </c>
      <c r="L123" s="1"/>
      <c r="M123" s="20"/>
    </row>
    <row r="124" spans="1:13" x14ac:dyDescent="0.25">
      <c r="A124" s="41">
        <v>75</v>
      </c>
      <c r="B124" s="42" t="s">
        <v>857</v>
      </c>
      <c r="C124" s="43" t="s">
        <v>855</v>
      </c>
      <c r="D124" s="44" t="s">
        <v>848</v>
      </c>
      <c r="E124" s="45" t="s">
        <v>858</v>
      </c>
      <c r="F124" s="5">
        <v>8</v>
      </c>
      <c r="G124" s="46">
        <v>0</v>
      </c>
      <c r="H124" s="12">
        <f t="shared" si="11"/>
        <v>8</v>
      </c>
      <c r="I124" s="6">
        <f t="shared" si="12"/>
        <v>97.196261682242991</v>
      </c>
      <c r="J124" s="12">
        <f t="shared" si="13"/>
        <v>104</v>
      </c>
      <c r="K124" s="60" t="s">
        <v>1301</v>
      </c>
      <c r="L124" s="2"/>
      <c r="M124" s="20"/>
    </row>
    <row r="125" spans="1:13" x14ac:dyDescent="0.25">
      <c r="A125" s="47">
        <v>76</v>
      </c>
      <c r="B125" s="48" t="s">
        <v>859</v>
      </c>
      <c r="C125" s="49" t="s">
        <v>855</v>
      </c>
      <c r="D125" s="50" t="s">
        <v>848</v>
      </c>
      <c r="E125" s="51" t="s">
        <v>860</v>
      </c>
      <c r="F125" s="3">
        <v>8</v>
      </c>
      <c r="G125" s="52">
        <v>0</v>
      </c>
      <c r="H125" s="13">
        <f t="shared" si="11"/>
        <v>8</v>
      </c>
      <c r="I125" s="4">
        <f t="shared" si="12"/>
        <v>97.196261682242991</v>
      </c>
      <c r="J125" s="13">
        <f t="shared" si="13"/>
        <v>104</v>
      </c>
      <c r="K125" s="60" t="s">
        <v>1301</v>
      </c>
      <c r="L125" s="1"/>
      <c r="M125" s="20"/>
    </row>
    <row r="126" spans="1:13" x14ac:dyDescent="0.25">
      <c r="A126" s="41">
        <v>77</v>
      </c>
      <c r="B126" s="42" t="s">
        <v>861</v>
      </c>
      <c r="C126" s="43" t="s">
        <v>855</v>
      </c>
      <c r="D126" s="44" t="s">
        <v>848</v>
      </c>
      <c r="E126" s="45" t="s">
        <v>862</v>
      </c>
      <c r="F126" s="5">
        <v>8</v>
      </c>
      <c r="G126" s="46">
        <v>0</v>
      </c>
      <c r="H126" s="12">
        <f t="shared" si="11"/>
        <v>8</v>
      </c>
      <c r="I126" s="6">
        <f t="shared" si="12"/>
        <v>97.196261682242991</v>
      </c>
      <c r="J126" s="12">
        <f t="shared" si="13"/>
        <v>104</v>
      </c>
      <c r="K126" s="60" t="s">
        <v>1301</v>
      </c>
      <c r="L126" s="2"/>
      <c r="M126" s="20"/>
    </row>
    <row r="127" spans="1:13" x14ac:dyDescent="0.25">
      <c r="A127" s="47">
        <v>78</v>
      </c>
      <c r="B127" s="48" t="s">
        <v>863</v>
      </c>
      <c r="C127" s="49" t="s">
        <v>855</v>
      </c>
      <c r="D127" s="50" t="s">
        <v>848</v>
      </c>
      <c r="E127" s="51" t="s">
        <v>864</v>
      </c>
      <c r="F127" s="3">
        <v>8</v>
      </c>
      <c r="G127" s="52">
        <v>0</v>
      </c>
      <c r="H127" s="13">
        <f t="shared" si="11"/>
        <v>8</v>
      </c>
      <c r="I127" s="4">
        <f t="shared" si="12"/>
        <v>97.196261682242991</v>
      </c>
      <c r="J127" s="13">
        <f t="shared" si="13"/>
        <v>104</v>
      </c>
      <c r="K127" s="60" t="s">
        <v>1301</v>
      </c>
      <c r="L127" s="1"/>
      <c r="M127" s="20"/>
    </row>
    <row r="128" spans="1:13" x14ac:dyDescent="0.25">
      <c r="A128" s="41">
        <v>79</v>
      </c>
      <c r="B128" s="42" t="s">
        <v>865</v>
      </c>
      <c r="C128" s="43" t="s">
        <v>866</v>
      </c>
      <c r="D128" s="44" t="s">
        <v>848</v>
      </c>
      <c r="E128" s="45" t="s">
        <v>867</v>
      </c>
      <c r="F128" s="5">
        <v>10</v>
      </c>
      <c r="G128" s="46">
        <v>0</v>
      </c>
      <c r="H128" s="12">
        <f t="shared" si="11"/>
        <v>10</v>
      </c>
      <c r="I128" s="6">
        <f t="shared" si="12"/>
        <v>121.49532710280373</v>
      </c>
      <c r="J128" s="12">
        <f t="shared" si="13"/>
        <v>130</v>
      </c>
      <c r="K128" s="60" t="s">
        <v>1301</v>
      </c>
      <c r="L128" s="2"/>
      <c r="M128" s="20"/>
    </row>
    <row r="129" spans="1:13" x14ac:dyDescent="0.25">
      <c r="A129" s="47">
        <v>80</v>
      </c>
      <c r="B129" s="48" t="s">
        <v>868</v>
      </c>
      <c r="C129" s="49" t="s">
        <v>869</v>
      </c>
      <c r="D129" s="50" t="s">
        <v>870</v>
      </c>
      <c r="E129" s="51" t="s">
        <v>871</v>
      </c>
      <c r="F129" s="3">
        <v>17.95</v>
      </c>
      <c r="G129" s="52">
        <v>0</v>
      </c>
      <c r="H129" s="13">
        <f t="shared" si="11"/>
        <v>17.95</v>
      </c>
      <c r="I129" s="4">
        <f t="shared" si="12"/>
        <v>218.0841121495327</v>
      </c>
      <c r="J129" s="13">
        <f t="shared" si="13"/>
        <v>233.35</v>
      </c>
      <c r="K129" s="60" t="s">
        <v>1301</v>
      </c>
      <c r="L129" s="1"/>
      <c r="M129" s="20"/>
    </row>
    <row r="130" spans="1:13" x14ac:dyDescent="0.25">
      <c r="A130" s="47"/>
      <c r="E130" s="54" t="s">
        <v>5</v>
      </c>
      <c r="F130" s="7"/>
      <c r="H130" s="7"/>
      <c r="I130" s="7"/>
      <c r="J130" s="7"/>
      <c r="K130" s="7"/>
      <c r="L130" s="55"/>
      <c r="M130" s="20"/>
    </row>
    <row r="131" spans="1:13" ht="15.75" thickBot="1" x14ac:dyDescent="0.3">
      <c r="A131" s="56"/>
      <c r="B131" s="57"/>
      <c r="C131" s="57"/>
      <c r="D131" s="57"/>
      <c r="E131" s="58" t="s">
        <v>54</v>
      </c>
      <c r="F131" s="8">
        <f>SUM(F50:F129)</f>
        <v>1088.49</v>
      </c>
      <c r="G131" s="57"/>
      <c r="H131" s="9">
        <f>SUM(H50:H129)</f>
        <v>1068.4055000000001</v>
      </c>
      <c r="I131" s="10">
        <f>ROUND(SUM(I50:I129),2)</f>
        <v>12980.63</v>
      </c>
      <c r="J131" s="9">
        <f>ROUND(SUM(J50:J129),2)</f>
        <v>13889.27</v>
      </c>
      <c r="K131" s="57"/>
      <c r="L131" s="59"/>
      <c r="M131" s="20"/>
    </row>
  </sheetData>
  <sheetProtection algorithmName="SHA-512" hashValue="LV94/RXXRCEiJU3J9cWnM9K1WHfDFC1SZVnXZ4evO1WCSTTO/Xo2J3EklZFmODfXGOIDJybf/twdxRGzXj8kBg==" saltValue="X1kDCzSlkHLkQJ9tGkeqsA==" spinCount="100000" sheet="1" objects="1" scenarios="1"/>
  <conditionalFormatting sqref="H2">
    <cfRule type="cellIs" dxfId="17" priority="19" operator="equal">
      <formula>"reserviert"</formula>
    </cfRule>
    <cfRule type="cellIs" dxfId="16" priority="20" operator="equal">
      <formula>"verfügbar"</formula>
    </cfRule>
  </conditionalFormatting>
  <conditionalFormatting sqref="K1 K153:K1048576">
    <cfRule type="cellIs" dxfId="15" priority="25" operator="equal">
      <formula>"reserviert"</formula>
    </cfRule>
    <cfRule type="cellIs" dxfId="14" priority="26" operator="equal">
      <formula>"verfügbar"</formula>
    </cfRule>
  </conditionalFormatting>
  <conditionalFormatting sqref="K3:K132">
    <cfRule type="cellIs" dxfId="13" priority="1" operator="equal">
      <formula>"reserviert"</formula>
    </cfRule>
    <cfRule type="cellIs" dxfId="12" priority="2" operator="equal">
      <formula>"verfügbar"</formula>
    </cfRule>
  </conditionalFormatting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486ED-BE4A-4FB9-B238-D49CAE9864D5}">
  <sheetPr>
    <pageSetUpPr fitToPage="1"/>
  </sheetPr>
  <dimension ref="A1:M75"/>
  <sheetViews>
    <sheetView view="pageBreakPreview" zoomScale="85" zoomScaleNormal="70" zoomScaleSheetLayoutView="85" workbookViewId="0">
      <pane ySplit="2" topLeftCell="A3" activePane="bottomLeft" state="frozen"/>
      <selection sqref="A1:XFD1048576"/>
      <selection pane="bottomLeft" activeCell="L6" sqref="L6"/>
    </sheetView>
  </sheetViews>
  <sheetFormatPr baseColWidth="10" defaultColWidth="11.42578125" defaultRowHeight="15" x14ac:dyDescent="0.25"/>
  <cols>
    <col min="1" max="1" width="5.28515625" style="15" bestFit="1" customWidth="1"/>
    <col min="2" max="2" width="71.5703125" style="15" customWidth="1"/>
    <col min="3" max="3" width="37.140625" style="15" customWidth="1"/>
    <col min="4" max="4" width="23.28515625" style="15" bestFit="1" customWidth="1"/>
    <col min="5" max="5" width="20.7109375" style="15" customWidth="1"/>
    <col min="6" max="6" width="19.7109375" style="20" customWidth="1"/>
    <col min="7" max="7" width="10.140625" style="20" customWidth="1"/>
    <col min="8" max="11" width="19" style="20" customWidth="1"/>
    <col min="12" max="12" width="39" style="15" bestFit="1" customWidth="1"/>
    <col min="13" max="16384" width="11.42578125" style="15"/>
  </cols>
  <sheetData>
    <row r="1" spans="1:13" x14ac:dyDescent="0.25">
      <c r="A1" s="14" t="s">
        <v>1320</v>
      </c>
      <c r="G1" s="15"/>
      <c r="H1" s="15"/>
      <c r="I1" s="15"/>
      <c r="J1" s="15"/>
      <c r="K1" s="15"/>
      <c r="L1" s="16">
        <f>Losübersicht!$E$1</f>
        <v>46286</v>
      </c>
    </row>
    <row r="2" spans="1:13" x14ac:dyDescent="0.25">
      <c r="A2" s="14"/>
      <c r="G2" s="15"/>
      <c r="H2" s="29" t="s">
        <v>1288</v>
      </c>
      <c r="I2" s="18">
        <f>SUMIFS(I:I,$E:$E,"Gesamt")</f>
        <v>43841.82</v>
      </c>
      <c r="J2" s="19">
        <f>SUMIFS(J:J,$E:$E,"Gesamt")</f>
        <v>46910.75</v>
      </c>
    </row>
    <row r="3" spans="1:13" x14ac:dyDescent="0.25">
      <c r="A3" s="14"/>
      <c r="G3" s="15"/>
      <c r="H3" s="29"/>
      <c r="I3" s="29"/>
      <c r="J3" s="29"/>
      <c r="K3" s="29"/>
      <c r="L3" s="30"/>
    </row>
    <row r="4" spans="1:13" ht="24" thickBot="1" x14ac:dyDescent="0.4">
      <c r="A4" s="31" t="s">
        <v>667</v>
      </c>
      <c r="K4" s="30" t="s">
        <v>8</v>
      </c>
      <c r="L4" s="32">
        <v>69</v>
      </c>
    </row>
    <row r="5" spans="1:13" ht="45" x14ac:dyDescent="0.25">
      <c r="A5" s="33" t="s">
        <v>0</v>
      </c>
      <c r="B5" s="34" t="s">
        <v>1</v>
      </c>
      <c r="C5" s="35" t="s">
        <v>2</v>
      </c>
      <c r="D5" s="36" t="s">
        <v>3</v>
      </c>
      <c r="E5" s="37" t="s">
        <v>4</v>
      </c>
      <c r="F5" s="38" t="s">
        <v>1293</v>
      </c>
      <c r="G5" s="39" t="s">
        <v>7</v>
      </c>
      <c r="H5" s="38" t="s">
        <v>1286</v>
      </c>
      <c r="I5" s="38" t="s">
        <v>1285</v>
      </c>
      <c r="J5" s="38" t="s">
        <v>1287</v>
      </c>
      <c r="K5" s="39" t="s">
        <v>17</v>
      </c>
      <c r="L5" s="40" t="s">
        <v>6</v>
      </c>
      <c r="M5" s="20"/>
    </row>
    <row r="6" spans="1:13" x14ac:dyDescent="0.25">
      <c r="A6" s="41">
        <v>1</v>
      </c>
      <c r="B6" s="42" t="s">
        <v>65</v>
      </c>
      <c r="C6" s="43" t="s">
        <v>66</v>
      </c>
      <c r="D6" s="44" t="s">
        <v>18</v>
      </c>
      <c r="E6" s="45" t="s">
        <v>464</v>
      </c>
      <c r="F6" s="5">
        <v>10</v>
      </c>
      <c r="G6" s="46">
        <v>0.1</v>
      </c>
      <c r="H6" s="12">
        <f t="shared" ref="H6:H24" si="0">IFERROR(F6*(1-G6),F6)</f>
        <v>9</v>
      </c>
      <c r="I6" s="6">
        <f>J6/1.07</f>
        <v>580.37383177570086</v>
      </c>
      <c r="J6" s="12">
        <f t="shared" ref="J6:J24" si="1">H6*$L$4</f>
        <v>621</v>
      </c>
      <c r="K6" s="60" t="s">
        <v>1299</v>
      </c>
      <c r="L6" s="2"/>
      <c r="M6" s="20"/>
    </row>
    <row r="7" spans="1:13" x14ac:dyDescent="0.25">
      <c r="A7" s="47">
        <v>2</v>
      </c>
      <c r="B7" s="48" t="s">
        <v>67</v>
      </c>
      <c r="C7" s="49" t="s">
        <v>68</v>
      </c>
      <c r="D7" s="50" t="s">
        <v>18</v>
      </c>
      <c r="E7" s="51" t="s">
        <v>465</v>
      </c>
      <c r="F7" s="3">
        <v>10</v>
      </c>
      <c r="G7" s="52">
        <v>0.1</v>
      </c>
      <c r="H7" s="13">
        <f t="shared" si="0"/>
        <v>9</v>
      </c>
      <c r="I7" s="4">
        <f t="shared" ref="I7:I24" si="2">J7/1.07</f>
        <v>580.37383177570086</v>
      </c>
      <c r="J7" s="13">
        <f t="shared" si="1"/>
        <v>621</v>
      </c>
      <c r="K7" s="60" t="s">
        <v>1299</v>
      </c>
      <c r="L7" s="1"/>
      <c r="M7" s="20"/>
    </row>
    <row r="8" spans="1:13" x14ac:dyDescent="0.25">
      <c r="A8" s="41">
        <v>3</v>
      </c>
      <c r="B8" s="42" t="s">
        <v>69</v>
      </c>
      <c r="C8" s="43" t="s">
        <v>70</v>
      </c>
      <c r="D8" s="44" t="s">
        <v>19</v>
      </c>
      <c r="E8" s="45" t="s">
        <v>466</v>
      </c>
      <c r="F8" s="5">
        <v>9</v>
      </c>
      <c r="G8" s="46">
        <v>0.15</v>
      </c>
      <c r="H8" s="12">
        <f t="shared" si="0"/>
        <v>7.6499999999999995</v>
      </c>
      <c r="I8" s="6">
        <f t="shared" si="2"/>
        <v>493.31775700934566</v>
      </c>
      <c r="J8" s="12">
        <f t="shared" si="1"/>
        <v>527.84999999999991</v>
      </c>
      <c r="K8" s="60" t="s">
        <v>1301</v>
      </c>
      <c r="L8" s="2"/>
      <c r="M8" s="20"/>
    </row>
    <row r="9" spans="1:13" x14ac:dyDescent="0.25">
      <c r="A9" s="47">
        <v>4</v>
      </c>
      <c r="B9" s="48" t="s">
        <v>71</v>
      </c>
      <c r="C9" s="49" t="s">
        <v>72</v>
      </c>
      <c r="D9" s="50" t="s">
        <v>19</v>
      </c>
      <c r="E9" s="51" t="s">
        <v>467</v>
      </c>
      <c r="F9" s="3">
        <v>9</v>
      </c>
      <c r="G9" s="52">
        <v>0.15</v>
      </c>
      <c r="H9" s="13">
        <f t="shared" si="0"/>
        <v>7.6499999999999995</v>
      </c>
      <c r="I9" s="4">
        <f t="shared" si="2"/>
        <v>493.31775700934566</v>
      </c>
      <c r="J9" s="13">
        <f t="shared" si="1"/>
        <v>527.84999999999991</v>
      </c>
      <c r="K9" s="60" t="s">
        <v>1301</v>
      </c>
      <c r="L9" s="1"/>
      <c r="M9" s="20"/>
    </row>
    <row r="10" spans="1:13" x14ac:dyDescent="0.25">
      <c r="A10" s="41">
        <v>5</v>
      </c>
      <c r="B10" s="42" t="s">
        <v>73</v>
      </c>
      <c r="C10" s="43" t="s">
        <v>74</v>
      </c>
      <c r="D10" s="44" t="s">
        <v>19</v>
      </c>
      <c r="E10" s="45" t="s">
        <v>468</v>
      </c>
      <c r="F10" s="5">
        <v>9</v>
      </c>
      <c r="G10" s="46">
        <v>0.15</v>
      </c>
      <c r="H10" s="12">
        <f t="shared" si="0"/>
        <v>7.6499999999999995</v>
      </c>
      <c r="I10" s="6">
        <f t="shared" si="2"/>
        <v>493.31775700934566</v>
      </c>
      <c r="J10" s="12">
        <f t="shared" si="1"/>
        <v>527.84999999999991</v>
      </c>
      <c r="K10" s="60" t="s">
        <v>1301</v>
      </c>
      <c r="L10" s="2"/>
      <c r="M10" s="20"/>
    </row>
    <row r="11" spans="1:13" x14ac:dyDescent="0.25">
      <c r="A11" s="47">
        <v>6</v>
      </c>
      <c r="B11" s="48" t="s">
        <v>75</v>
      </c>
      <c r="C11" s="49" t="s">
        <v>76</v>
      </c>
      <c r="D11" s="50" t="s">
        <v>19</v>
      </c>
      <c r="E11" s="51" t="s">
        <v>469</v>
      </c>
      <c r="F11" s="3">
        <v>9</v>
      </c>
      <c r="G11" s="52">
        <v>0.15</v>
      </c>
      <c r="H11" s="13">
        <f t="shared" si="0"/>
        <v>7.6499999999999995</v>
      </c>
      <c r="I11" s="4">
        <f t="shared" si="2"/>
        <v>493.31775700934566</v>
      </c>
      <c r="J11" s="13">
        <f t="shared" si="1"/>
        <v>527.84999999999991</v>
      </c>
      <c r="K11" s="60" t="s">
        <v>1301</v>
      </c>
      <c r="L11" s="1"/>
      <c r="M11" s="20"/>
    </row>
    <row r="12" spans="1:13" x14ac:dyDescent="0.25">
      <c r="A12" s="41">
        <v>7</v>
      </c>
      <c r="B12" s="42" t="s">
        <v>77</v>
      </c>
      <c r="C12" s="43" t="s">
        <v>78</v>
      </c>
      <c r="D12" s="44" t="s">
        <v>20</v>
      </c>
      <c r="E12" s="45" t="s">
        <v>470</v>
      </c>
      <c r="F12" s="5">
        <v>10</v>
      </c>
      <c r="G12" s="46">
        <v>0.125</v>
      </c>
      <c r="H12" s="12">
        <f t="shared" si="0"/>
        <v>8.75</v>
      </c>
      <c r="I12" s="6">
        <f t="shared" si="2"/>
        <v>564.25233644859804</v>
      </c>
      <c r="J12" s="12">
        <f t="shared" si="1"/>
        <v>603.75</v>
      </c>
      <c r="K12" s="60" t="s">
        <v>1299</v>
      </c>
      <c r="L12" s="2"/>
      <c r="M12" s="20"/>
    </row>
    <row r="13" spans="1:13" x14ac:dyDescent="0.25">
      <c r="A13" s="47">
        <v>8</v>
      </c>
      <c r="B13" s="48" t="s">
        <v>79</v>
      </c>
      <c r="C13" s="49" t="s">
        <v>80</v>
      </c>
      <c r="D13" s="50" t="s">
        <v>21</v>
      </c>
      <c r="E13" s="51" t="s">
        <v>471</v>
      </c>
      <c r="F13" s="3">
        <v>8.9499999999999993</v>
      </c>
      <c r="G13" s="52">
        <v>0.1</v>
      </c>
      <c r="H13" s="13">
        <f t="shared" si="0"/>
        <v>8.0549999999999997</v>
      </c>
      <c r="I13" s="4">
        <f t="shared" si="2"/>
        <v>519.43457943925227</v>
      </c>
      <c r="J13" s="13">
        <f t="shared" si="1"/>
        <v>555.79499999999996</v>
      </c>
      <c r="K13" s="60" t="s">
        <v>1299</v>
      </c>
      <c r="L13" s="1"/>
      <c r="M13" s="20"/>
    </row>
    <row r="14" spans="1:13" x14ac:dyDescent="0.25">
      <c r="A14" s="41">
        <v>9</v>
      </c>
      <c r="B14" s="42" t="s">
        <v>81</v>
      </c>
      <c r="C14" s="43" t="s">
        <v>82</v>
      </c>
      <c r="D14" s="44" t="s">
        <v>83</v>
      </c>
      <c r="E14" s="45" t="s">
        <v>472</v>
      </c>
      <c r="F14" s="5">
        <v>10</v>
      </c>
      <c r="G14" s="46">
        <v>0.1</v>
      </c>
      <c r="H14" s="12">
        <f t="shared" si="0"/>
        <v>9</v>
      </c>
      <c r="I14" s="6">
        <f t="shared" si="2"/>
        <v>580.37383177570086</v>
      </c>
      <c r="J14" s="12">
        <f t="shared" si="1"/>
        <v>621</v>
      </c>
      <c r="K14" s="60" t="s">
        <v>1297</v>
      </c>
      <c r="L14" s="2" t="s">
        <v>1298</v>
      </c>
      <c r="M14" s="20"/>
    </row>
    <row r="15" spans="1:13" x14ac:dyDescent="0.25">
      <c r="A15" s="47">
        <v>10</v>
      </c>
      <c r="B15" s="48" t="s">
        <v>84</v>
      </c>
      <c r="C15" s="49" t="s">
        <v>85</v>
      </c>
      <c r="D15" s="50" t="s">
        <v>25</v>
      </c>
      <c r="E15" s="51" t="s">
        <v>473</v>
      </c>
      <c r="F15" s="3">
        <v>9</v>
      </c>
      <c r="G15" s="52">
        <v>0.1</v>
      </c>
      <c r="H15" s="13">
        <f t="shared" si="0"/>
        <v>8.1</v>
      </c>
      <c r="I15" s="4">
        <f t="shared" si="2"/>
        <v>522.3364485981308</v>
      </c>
      <c r="J15" s="13">
        <f t="shared" si="1"/>
        <v>558.9</v>
      </c>
      <c r="K15" s="60" t="s">
        <v>1299</v>
      </c>
      <c r="L15" s="1"/>
      <c r="M15" s="20"/>
    </row>
    <row r="16" spans="1:13" x14ac:dyDescent="0.25">
      <c r="A16" s="41">
        <v>11</v>
      </c>
      <c r="B16" s="42" t="s">
        <v>87</v>
      </c>
      <c r="C16" s="43" t="s">
        <v>88</v>
      </c>
      <c r="D16" s="44" t="s">
        <v>14</v>
      </c>
      <c r="E16" s="45" t="s">
        <v>474</v>
      </c>
      <c r="F16" s="5">
        <v>9.9499999999999993</v>
      </c>
      <c r="G16" s="46">
        <v>7.0000000000000007E-2</v>
      </c>
      <c r="H16" s="12">
        <f t="shared" si="0"/>
        <v>9.2534999999999989</v>
      </c>
      <c r="I16" s="6">
        <f t="shared" si="2"/>
        <v>596.72102803738312</v>
      </c>
      <c r="J16" s="12">
        <f t="shared" si="1"/>
        <v>638.49149999999997</v>
      </c>
      <c r="K16" s="60" t="s">
        <v>1299</v>
      </c>
      <c r="L16" s="2"/>
      <c r="M16" s="20"/>
    </row>
    <row r="17" spans="1:13" x14ac:dyDescent="0.25">
      <c r="A17" s="47">
        <v>12</v>
      </c>
      <c r="B17" s="48" t="s">
        <v>89</v>
      </c>
      <c r="C17" s="49" t="s">
        <v>90</v>
      </c>
      <c r="D17" s="50" t="s">
        <v>14</v>
      </c>
      <c r="E17" s="51" t="s">
        <v>475</v>
      </c>
      <c r="F17" s="3">
        <v>9.9499999999999993</v>
      </c>
      <c r="G17" s="52">
        <v>7.0000000000000007E-2</v>
      </c>
      <c r="H17" s="13">
        <f t="shared" si="0"/>
        <v>9.2534999999999989</v>
      </c>
      <c r="I17" s="4">
        <f t="shared" si="2"/>
        <v>596.72102803738312</v>
      </c>
      <c r="J17" s="13">
        <f t="shared" si="1"/>
        <v>638.49149999999997</v>
      </c>
      <c r="K17" s="60" t="s">
        <v>1299</v>
      </c>
      <c r="L17" s="1"/>
      <c r="M17" s="20"/>
    </row>
    <row r="18" spans="1:13" x14ac:dyDescent="0.25">
      <c r="A18" s="41">
        <v>13</v>
      </c>
      <c r="B18" s="42" t="s">
        <v>91</v>
      </c>
      <c r="C18" s="43" t="s">
        <v>92</v>
      </c>
      <c r="D18" s="44" t="s">
        <v>14</v>
      </c>
      <c r="E18" s="45" t="s">
        <v>476</v>
      </c>
      <c r="F18" s="5">
        <v>9.9499999999999993</v>
      </c>
      <c r="G18" s="46">
        <v>7.0000000000000007E-2</v>
      </c>
      <c r="H18" s="12">
        <f t="shared" si="0"/>
        <v>9.2534999999999989</v>
      </c>
      <c r="I18" s="6">
        <f t="shared" si="2"/>
        <v>596.72102803738312</v>
      </c>
      <c r="J18" s="12">
        <f t="shared" si="1"/>
        <v>638.49149999999997</v>
      </c>
      <c r="K18" s="60" t="s">
        <v>1299</v>
      </c>
      <c r="L18" s="2"/>
      <c r="M18" s="20"/>
    </row>
    <row r="19" spans="1:13" x14ac:dyDescent="0.25">
      <c r="A19" s="47">
        <v>14</v>
      </c>
      <c r="B19" s="48" t="s">
        <v>93</v>
      </c>
      <c r="C19" s="49" t="s">
        <v>94</v>
      </c>
      <c r="D19" s="50" t="s">
        <v>14</v>
      </c>
      <c r="E19" s="51" t="s">
        <v>652</v>
      </c>
      <c r="F19" s="3">
        <v>9.9499999999999993</v>
      </c>
      <c r="G19" s="52">
        <v>7.0000000000000007E-2</v>
      </c>
      <c r="H19" s="13">
        <f t="shared" si="0"/>
        <v>9.2534999999999989</v>
      </c>
      <c r="I19" s="4">
        <f t="shared" si="2"/>
        <v>596.72102803738312</v>
      </c>
      <c r="J19" s="13">
        <f t="shared" si="1"/>
        <v>638.49149999999997</v>
      </c>
      <c r="K19" s="60" t="s">
        <v>1299</v>
      </c>
      <c r="L19" s="1"/>
      <c r="M19" s="20"/>
    </row>
    <row r="20" spans="1:13" x14ac:dyDescent="0.25">
      <c r="A20" s="41">
        <v>15</v>
      </c>
      <c r="B20" s="42" t="s">
        <v>95</v>
      </c>
      <c r="C20" s="43" t="s">
        <v>96</v>
      </c>
      <c r="D20" s="44" t="s">
        <v>26</v>
      </c>
      <c r="E20" s="45" t="s">
        <v>477</v>
      </c>
      <c r="F20" s="5">
        <v>10</v>
      </c>
      <c r="G20" s="46">
        <v>0.05</v>
      </c>
      <c r="H20" s="12">
        <f t="shared" si="0"/>
        <v>9.5</v>
      </c>
      <c r="I20" s="6">
        <f t="shared" si="2"/>
        <v>612.61682242990651</v>
      </c>
      <c r="J20" s="12">
        <f t="shared" si="1"/>
        <v>655.5</v>
      </c>
      <c r="K20" s="60" t="s">
        <v>1297</v>
      </c>
      <c r="L20" s="2" t="s">
        <v>1300</v>
      </c>
      <c r="M20" s="20"/>
    </row>
    <row r="21" spans="1:13" x14ac:dyDescent="0.25">
      <c r="A21" s="47">
        <v>16</v>
      </c>
      <c r="B21" s="48" t="s">
        <v>97</v>
      </c>
      <c r="C21" s="49"/>
      <c r="D21" s="50" t="s">
        <v>23</v>
      </c>
      <c r="E21" s="51" t="s">
        <v>478</v>
      </c>
      <c r="F21" s="3">
        <v>8.99</v>
      </c>
      <c r="G21" s="52">
        <v>0.1</v>
      </c>
      <c r="H21" s="13">
        <f t="shared" si="0"/>
        <v>8.0910000000000011</v>
      </c>
      <c r="I21" s="4">
        <f t="shared" si="2"/>
        <v>521.75607476635525</v>
      </c>
      <c r="J21" s="13">
        <f t="shared" si="1"/>
        <v>558.27900000000011</v>
      </c>
      <c r="K21" s="60" t="s">
        <v>1299</v>
      </c>
      <c r="L21" s="1"/>
      <c r="M21" s="20"/>
    </row>
    <row r="22" spans="1:13" x14ac:dyDescent="0.25">
      <c r="A22" s="41">
        <v>17</v>
      </c>
      <c r="B22" s="42" t="s">
        <v>98</v>
      </c>
      <c r="C22" s="43" t="s">
        <v>99</v>
      </c>
      <c r="D22" s="44" t="s">
        <v>23</v>
      </c>
      <c r="E22" s="45" t="s">
        <v>479</v>
      </c>
      <c r="F22" s="5">
        <v>8.99</v>
      </c>
      <c r="G22" s="46">
        <v>0.1</v>
      </c>
      <c r="H22" s="12">
        <f t="shared" si="0"/>
        <v>8.0910000000000011</v>
      </c>
      <c r="I22" s="6">
        <f t="shared" si="2"/>
        <v>521.75607476635525</v>
      </c>
      <c r="J22" s="12">
        <f t="shared" si="1"/>
        <v>558.27900000000011</v>
      </c>
      <c r="K22" s="60" t="s">
        <v>1299</v>
      </c>
      <c r="L22" s="2"/>
      <c r="M22" s="20"/>
    </row>
    <row r="23" spans="1:13" x14ac:dyDescent="0.25">
      <c r="A23" s="47">
        <v>18</v>
      </c>
      <c r="B23" s="48" t="s">
        <v>100</v>
      </c>
      <c r="C23" s="49"/>
      <c r="D23" s="50" t="s">
        <v>23</v>
      </c>
      <c r="E23" s="51" t="s">
        <v>480</v>
      </c>
      <c r="F23" s="3">
        <v>5.99</v>
      </c>
      <c r="G23" s="52">
        <v>0.1</v>
      </c>
      <c r="H23" s="13">
        <f t="shared" si="0"/>
        <v>5.391</v>
      </c>
      <c r="I23" s="4">
        <f t="shared" si="2"/>
        <v>347.64392523364484</v>
      </c>
      <c r="J23" s="13">
        <f t="shared" si="1"/>
        <v>371.97899999999998</v>
      </c>
      <c r="K23" s="60" t="s">
        <v>1299</v>
      </c>
      <c r="L23" s="1"/>
      <c r="M23" s="20"/>
    </row>
    <row r="24" spans="1:13" x14ac:dyDescent="0.25">
      <c r="A24" s="41">
        <v>19</v>
      </c>
      <c r="B24" s="42" t="s">
        <v>101</v>
      </c>
      <c r="C24" s="43" t="s">
        <v>102</v>
      </c>
      <c r="D24" s="44" t="s">
        <v>27</v>
      </c>
      <c r="E24" s="45" t="s">
        <v>481</v>
      </c>
      <c r="F24" s="5">
        <v>8.9499999999999993</v>
      </c>
      <c r="G24" s="46">
        <v>0.15</v>
      </c>
      <c r="H24" s="12">
        <f t="shared" si="0"/>
        <v>7.607499999999999</v>
      </c>
      <c r="I24" s="6">
        <f t="shared" si="2"/>
        <v>490.57710280373823</v>
      </c>
      <c r="J24" s="12">
        <f t="shared" si="1"/>
        <v>524.9174999999999</v>
      </c>
      <c r="K24" s="60" t="s">
        <v>1299</v>
      </c>
      <c r="L24" s="2"/>
      <c r="M24" s="20"/>
    </row>
    <row r="25" spans="1:13" x14ac:dyDescent="0.25">
      <c r="A25" s="53"/>
      <c r="E25" s="54" t="s">
        <v>5</v>
      </c>
      <c r="F25" s="7"/>
      <c r="H25" s="7"/>
      <c r="I25" s="7"/>
      <c r="J25" s="7"/>
      <c r="K25" s="7"/>
      <c r="L25" s="55"/>
      <c r="M25" s="20"/>
    </row>
    <row r="26" spans="1:13" ht="15.75" thickBot="1" x14ac:dyDescent="0.3">
      <c r="A26" s="56"/>
      <c r="B26" s="57"/>
      <c r="C26" s="57"/>
      <c r="D26" s="57"/>
      <c r="E26" s="58" t="s">
        <v>54</v>
      </c>
      <c r="F26" s="8">
        <f>SUM(F6:F24)</f>
        <v>176.67000000000002</v>
      </c>
      <c r="G26" s="57"/>
      <c r="H26" s="9">
        <f>SUM(H6:H24)</f>
        <v>158.1995</v>
      </c>
      <c r="I26" s="10">
        <f>ROUND(SUM(I6:I24),2)</f>
        <v>10201.65</v>
      </c>
      <c r="J26" s="9">
        <f>ROUND(SUM(J6:J24),2)</f>
        <v>10915.77</v>
      </c>
      <c r="K26" s="57"/>
      <c r="L26" s="59"/>
      <c r="M26" s="20"/>
    </row>
    <row r="27" spans="1:13" x14ac:dyDescent="0.25">
      <c r="M27" s="20"/>
    </row>
    <row r="28" spans="1:13" ht="24" thickBot="1" x14ac:dyDescent="0.4">
      <c r="A28" s="31" t="s">
        <v>669</v>
      </c>
      <c r="K28" s="30" t="s">
        <v>8</v>
      </c>
      <c r="L28" s="32">
        <v>34</v>
      </c>
      <c r="M28" s="20"/>
    </row>
    <row r="29" spans="1:13" ht="45" x14ac:dyDescent="0.25">
      <c r="A29" s="33" t="s">
        <v>0</v>
      </c>
      <c r="B29" s="34" t="s">
        <v>1</v>
      </c>
      <c r="C29" s="35" t="s">
        <v>2</v>
      </c>
      <c r="D29" s="36" t="s">
        <v>3</v>
      </c>
      <c r="E29" s="37" t="s">
        <v>4</v>
      </c>
      <c r="F29" s="38" t="s">
        <v>1293</v>
      </c>
      <c r="G29" s="39" t="s">
        <v>7</v>
      </c>
      <c r="H29" s="38" t="s">
        <v>1286</v>
      </c>
      <c r="I29" s="38" t="s">
        <v>1285</v>
      </c>
      <c r="J29" s="38" t="s">
        <v>1287</v>
      </c>
      <c r="K29" s="39" t="s">
        <v>17</v>
      </c>
      <c r="L29" s="40" t="s">
        <v>6</v>
      </c>
      <c r="M29" s="20"/>
    </row>
    <row r="30" spans="1:13" x14ac:dyDescent="0.25">
      <c r="A30" s="41">
        <v>1</v>
      </c>
      <c r="B30" s="42" t="s">
        <v>144</v>
      </c>
      <c r="C30" s="43" t="s">
        <v>145</v>
      </c>
      <c r="D30" s="44" t="s">
        <v>33</v>
      </c>
      <c r="E30" s="45" t="s">
        <v>502</v>
      </c>
      <c r="F30" s="5">
        <v>14</v>
      </c>
      <c r="G30" s="46">
        <v>0.05</v>
      </c>
      <c r="H30" s="12">
        <f t="shared" ref="H30:H49" si="3">IFERROR(F30*(1-G30),F30)</f>
        <v>13.299999999999999</v>
      </c>
      <c r="I30" s="6">
        <f t="shared" ref="I30:I49" si="4">J30/1.07</f>
        <v>422.61682242990651</v>
      </c>
      <c r="J30" s="12">
        <f t="shared" ref="J30:J49" si="5">H30*$L$28</f>
        <v>452.2</v>
      </c>
      <c r="K30" s="60" t="s">
        <v>1301</v>
      </c>
      <c r="L30" s="2"/>
      <c r="M30" s="20"/>
    </row>
    <row r="31" spans="1:13" x14ac:dyDescent="0.25">
      <c r="A31" s="47">
        <v>2</v>
      </c>
      <c r="B31" s="48" t="s">
        <v>146</v>
      </c>
      <c r="C31" s="49" t="s">
        <v>147</v>
      </c>
      <c r="D31" s="50" t="s">
        <v>19</v>
      </c>
      <c r="E31" s="51" t="s">
        <v>503</v>
      </c>
      <c r="F31" s="3">
        <v>14</v>
      </c>
      <c r="G31" s="52">
        <v>0.1</v>
      </c>
      <c r="H31" s="13">
        <f t="shared" si="3"/>
        <v>12.6</v>
      </c>
      <c r="I31" s="4">
        <f t="shared" si="4"/>
        <v>400.37383177570086</v>
      </c>
      <c r="J31" s="13">
        <f t="shared" si="5"/>
        <v>428.4</v>
      </c>
      <c r="K31" s="60" t="s">
        <v>1301</v>
      </c>
      <c r="L31" s="1"/>
      <c r="M31" s="20"/>
    </row>
    <row r="32" spans="1:13" x14ac:dyDescent="0.25">
      <c r="A32" s="41">
        <v>3</v>
      </c>
      <c r="B32" s="42" t="s">
        <v>148</v>
      </c>
      <c r="C32" s="43" t="s">
        <v>149</v>
      </c>
      <c r="D32" s="44" t="s">
        <v>19</v>
      </c>
      <c r="E32" s="45" t="s">
        <v>504</v>
      </c>
      <c r="F32" s="5">
        <v>14</v>
      </c>
      <c r="G32" s="46">
        <v>0.1</v>
      </c>
      <c r="H32" s="12">
        <f t="shared" si="3"/>
        <v>12.6</v>
      </c>
      <c r="I32" s="6">
        <f t="shared" si="4"/>
        <v>400.37383177570086</v>
      </c>
      <c r="J32" s="12">
        <f t="shared" si="5"/>
        <v>428.4</v>
      </c>
      <c r="K32" s="60" t="s">
        <v>1301</v>
      </c>
      <c r="L32" s="2"/>
      <c r="M32" s="20"/>
    </row>
    <row r="33" spans="1:13" x14ac:dyDescent="0.25">
      <c r="A33" s="47">
        <v>4</v>
      </c>
      <c r="B33" s="48" t="s">
        <v>150</v>
      </c>
      <c r="C33" s="49" t="s">
        <v>151</v>
      </c>
      <c r="D33" s="50" t="s">
        <v>152</v>
      </c>
      <c r="E33" s="51" t="s">
        <v>505</v>
      </c>
      <c r="F33" s="3">
        <v>9</v>
      </c>
      <c r="G33" s="52">
        <v>0.1</v>
      </c>
      <c r="H33" s="13">
        <f t="shared" si="3"/>
        <v>8.1</v>
      </c>
      <c r="I33" s="4">
        <f t="shared" si="4"/>
        <v>257.38317757009344</v>
      </c>
      <c r="J33" s="13">
        <f t="shared" si="5"/>
        <v>275.39999999999998</v>
      </c>
      <c r="K33" s="60" t="s">
        <v>1301</v>
      </c>
      <c r="L33" s="1"/>
      <c r="M33" s="20"/>
    </row>
    <row r="34" spans="1:13" x14ac:dyDescent="0.25">
      <c r="A34" s="41">
        <v>5</v>
      </c>
      <c r="B34" s="42" t="s">
        <v>153</v>
      </c>
      <c r="C34" s="43" t="s">
        <v>154</v>
      </c>
      <c r="D34" s="44" t="s">
        <v>20</v>
      </c>
      <c r="E34" s="45" t="s">
        <v>506</v>
      </c>
      <c r="F34" s="5">
        <v>12</v>
      </c>
      <c r="G34" s="46">
        <v>0.1</v>
      </c>
      <c r="H34" s="12">
        <f t="shared" si="3"/>
        <v>10.8</v>
      </c>
      <c r="I34" s="6">
        <f t="shared" si="4"/>
        <v>343.17757009345797</v>
      </c>
      <c r="J34" s="12">
        <f t="shared" si="5"/>
        <v>367.20000000000005</v>
      </c>
      <c r="K34" s="60" t="s">
        <v>1299</v>
      </c>
      <c r="L34" s="2"/>
      <c r="M34" s="20"/>
    </row>
    <row r="35" spans="1:13" x14ac:dyDescent="0.25">
      <c r="A35" s="47">
        <v>6</v>
      </c>
      <c r="B35" s="48" t="s">
        <v>155</v>
      </c>
      <c r="C35" s="49" t="s">
        <v>156</v>
      </c>
      <c r="D35" s="50" t="s">
        <v>29</v>
      </c>
      <c r="E35" s="51" t="s">
        <v>507</v>
      </c>
      <c r="F35" s="3">
        <v>10</v>
      </c>
      <c r="G35" s="52">
        <v>0.1</v>
      </c>
      <c r="H35" s="13">
        <f t="shared" si="3"/>
        <v>9</v>
      </c>
      <c r="I35" s="4">
        <f t="shared" si="4"/>
        <v>285.98130841121491</v>
      </c>
      <c r="J35" s="13">
        <f t="shared" si="5"/>
        <v>306</v>
      </c>
      <c r="K35" s="60" t="s">
        <v>1297</v>
      </c>
      <c r="L35" s="1" t="s">
        <v>1298</v>
      </c>
      <c r="M35" s="20"/>
    </row>
    <row r="36" spans="1:13" x14ac:dyDescent="0.25">
      <c r="A36" s="41">
        <v>7</v>
      </c>
      <c r="B36" s="42" t="s">
        <v>157</v>
      </c>
      <c r="C36" s="43" t="s">
        <v>158</v>
      </c>
      <c r="D36" s="44" t="s">
        <v>86</v>
      </c>
      <c r="E36" s="45" t="s">
        <v>508</v>
      </c>
      <c r="F36" s="5">
        <v>12</v>
      </c>
      <c r="G36" s="46">
        <v>0.1</v>
      </c>
      <c r="H36" s="12">
        <f t="shared" si="3"/>
        <v>10.8</v>
      </c>
      <c r="I36" s="6">
        <f t="shared" si="4"/>
        <v>343.17757009345797</v>
      </c>
      <c r="J36" s="12">
        <f t="shared" si="5"/>
        <v>367.20000000000005</v>
      </c>
      <c r="K36" s="60" t="s">
        <v>1299</v>
      </c>
      <c r="L36" s="2"/>
      <c r="M36" s="20"/>
    </row>
    <row r="37" spans="1:13" x14ac:dyDescent="0.25">
      <c r="A37" s="47">
        <v>8</v>
      </c>
      <c r="B37" s="48" t="s">
        <v>159</v>
      </c>
      <c r="C37" s="49" t="s">
        <v>160</v>
      </c>
      <c r="D37" s="50" t="s">
        <v>14</v>
      </c>
      <c r="E37" s="51" t="s">
        <v>509</v>
      </c>
      <c r="F37" s="3">
        <v>9.9499999999999993</v>
      </c>
      <c r="G37" s="52">
        <v>0.05</v>
      </c>
      <c r="H37" s="13">
        <f t="shared" si="3"/>
        <v>9.4524999999999988</v>
      </c>
      <c r="I37" s="4">
        <f t="shared" si="4"/>
        <v>300.35981308411209</v>
      </c>
      <c r="J37" s="13">
        <f t="shared" si="5"/>
        <v>321.38499999999993</v>
      </c>
      <c r="K37" s="60" t="s">
        <v>1299</v>
      </c>
      <c r="L37" s="1"/>
      <c r="M37" s="20"/>
    </row>
    <row r="38" spans="1:13" x14ac:dyDescent="0.25">
      <c r="A38" s="41">
        <v>9</v>
      </c>
      <c r="B38" s="42" t="s">
        <v>161</v>
      </c>
      <c r="C38" s="43" t="s">
        <v>162</v>
      </c>
      <c r="D38" s="44" t="s">
        <v>14</v>
      </c>
      <c r="E38" s="45" t="s">
        <v>510</v>
      </c>
      <c r="F38" s="5">
        <v>9.9499999999999993</v>
      </c>
      <c r="G38" s="46">
        <v>0.05</v>
      </c>
      <c r="H38" s="12">
        <f t="shared" si="3"/>
        <v>9.4524999999999988</v>
      </c>
      <c r="I38" s="6">
        <f t="shared" si="4"/>
        <v>300.35981308411209</v>
      </c>
      <c r="J38" s="12">
        <f t="shared" si="5"/>
        <v>321.38499999999993</v>
      </c>
      <c r="K38" s="60" t="s">
        <v>1299</v>
      </c>
      <c r="L38" s="2"/>
      <c r="M38" s="20"/>
    </row>
    <row r="39" spans="1:13" x14ac:dyDescent="0.25">
      <c r="A39" s="47">
        <v>10</v>
      </c>
      <c r="B39" s="48" t="s">
        <v>163</v>
      </c>
      <c r="C39" s="49" t="s">
        <v>164</v>
      </c>
      <c r="D39" s="50" t="s">
        <v>14</v>
      </c>
      <c r="E39" s="51" t="s">
        <v>511</v>
      </c>
      <c r="F39" s="3">
        <v>9.9499999999999993</v>
      </c>
      <c r="G39" s="52">
        <v>0.05</v>
      </c>
      <c r="H39" s="13">
        <f t="shared" si="3"/>
        <v>9.4524999999999988</v>
      </c>
      <c r="I39" s="4">
        <f t="shared" si="4"/>
        <v>300.35981308411209</v>
      </c>
      <c r="J39" s="13">
        <f t="shared" si="5"/>
        <v>321.38499999999993</v>
      </c>
      <c r="K39" s="60" t="s">
        <v>1299</v>
      </c>
      <c r="L39" s="1"/>
      <c r="M39" s="20"/>
    </row>
    <row r="40" spans="1:13" x14ac:dyDescent="0.25">
      <c r="A40" s="41">
        <v>11</v>
      </c>
      <c r="B40" s="42" t="s">
        <v>165</v>
      </c>
      <c r="C40" s="43" t="s">
        <v>166</v>
      </c>
      <c r="D40" s="44" t="s">
        <v>14</v>
      </c>
      <c r="E40" s="45" t="s">
        <v>512</v>
      </c>
      <c r="F40" s="5">
        <v>9.9499999999999993</v>
      </c>
      <c r="G40" s="46">
        <v>0.05</v>
      </c>
      <c r="H40" s="12">
        <f t="shared" si="3"/>
        <v>9.4524999999999988</v>
      </c>
      <c r="I40" s="6">
        <f t="shared" si="4"/>
        <v>300.35981308411209</v>
      </c>
      <c r="J40" s="12">
        <f t="shared" si="5"/>
        <v>321.38499999999993</v>
      </c>
      <c r="K40" s="60" t="s">
        <v>1299</v>
      </c>
      <c r="L40" s="2"/>
      <c r="M40" s="20"/>
    </row>
    <row r="41" spans="1:13" x14ac:dyDescent="0.25">
      <c r="A41" s="47">
        <v>12</v>
      </c>
      <c r="B41" s="48" t="s">
        <v>167</v>
      </c>
      <c r="C41" s="49" t="s">
        <v>168</v>
      </c>
      <c r="D41" s="50" t="s">
        <v>169</v>
      </c>
      <c r="E41" s="51" t="s">
        <v>513</v>
      </c>
      <c r="F41" s="3">
        <v>13.95</v>
      </c>
      <c r="G41" s="52">
        <v>0.1</v>
      </c>
      <c r="H41" s="13">
        <f t="shared" si="3"/>
        <v>12.555</v>
      </c>
      <c r="I41" s="4">
        <f t="shared" si="4"/>
        <v>398.94392523364485</v>
      </c>
      <c r="J41" s="13">
        <f t="shared" si="5"/>
        <v>426.87</v>
      </c>
      <c r="K41" s="60" t="s">
        <v>1297</v>
      </c>
      <c r="L41" s="1" t="s">
        <v>1298</v>
      </c>
      <c r="M41" s="20"/>
    </row>
    <row r="42" spans="1:13" x14ac:dyDescent="0.25">
      <c r="A42" s="41">
        <v>13</v>
      </c>
      <c r="B42" s="42" t="s">
        <v>170</v>
      </c>
      <c r="C42" s="43" t="s">
        <v>171</v>
      </c>
      <c r="D42" s="44" t="s">
        <v>26</v>
      </c>
      <c r="E42" s="45" t="s">
        <v>514</v>
      </c>
      <c r="F42" s="5">
        <v>15</v>
      </c>
      <c r="G42" s="46">
        <v>0</v>
      </c>
      <c r="H42" s="12">
        <f t="shared" si="3"/>
        <v>15</v>
      </c>
      <c r="I42" s="6">
        <f t="shared" si="4"/>
        <v>476.63551401869154</v>
      </c>
      <c r="J42" s="12">
        <f t="shared" si="5"/>
        <v>510</v>
      </c>
      <c r="K42" s="60" t="s">
        <v>1297</v>
      </c>
      <c r="L42" s="2" t="s">
        <v>1300</v>
      </c>
      <c r="M42" s="20"/>
    </row>
    <row r="43" spans="1:13" x14ac:dyDescent="0.25">
      <c r="A43" s="47">
        <v>14</v>
      </c>
      <c r="B43" s="48" t="s">
        <v>172</v>
      </c>
      <c r="C43" s="49" t="s">
        <v>173</v>
      </c>
      <c r="D43" s="50" t="s">
        <v>26</v>
      </c>
      <c r="E43" s="51" t="s">
        <v>515</v>
      </c>
      <c r="F43" s="3">
        <v>12</v>
      </c>
      <c r="G43" s="52">
        <v>0</v>
      </c>
      <c r="H43" s="13">
        <f t="shared" si="3"/>
        <v>12</v>
      </c>
      <c r="I43" s="4">
        <f t="shared" si="4"/>
        <v>381.30841121495325</v>
      </c>
      <c r="J43" s="13">
        <f t="shared" si="5"/>
        <v>408</v>
      </c>
      <c r="K43" s="60" t="s">
        <v>1297</v>
      </c>
      <c r="L43" s="1" t="s">
        <v>1300</v>
      </c>
      <c r="M43" s="20"/>
    </row>
    <row r="44" spans="1:13" x14ac:dyDescent="0.25">
      <c r="A44" s="41">
        <v>15</v>
      </c>
      <c r="B44" s="42" t="s">
        <v>174</v>
      </c>
      <c r="C44" s="43" t="s">
        <v>175</v>
      </c>
      <c r="D44" s="44" t="s">
        <v>26</v>
      </c>
      <c r="E44" s="45" t="s">
        <v>516</v>
      </c>
      <c r="F44" s="5">
        <v>10</v>
      </c>
      <c r="G44" s="46">
        <v>0</v>
      </c>
      <c r="H44" s="12">
        <f t="shared" si="3"/>
        <v>10</v>
      </c>
      <c r="I44" s="6">
        <f t="shared" si="4"/>
        <v>317.75700934579436</v>
      </c>
      <c r="J44" s="12">
        <f t="shared" si="5"/>
        <v>340</v>
      </c>
      <c r="K44" s="60" t="s">
        <v>1297</v>
      </c>
      <c r="L44" s="2" t="s">
        <v>1300</v>
      </c>
      <c r="M44" s="20"/>
    </row>
    <row r="45" spans="1:13" x14ac:dyDescent="0.25">
      <c r="A45" s="47">
        <v>16</v>
      </c>
      <c r="B45" s="48" t="s">
        <v>176</v>
      </c>
      <c r="C45" s="49" t="s">
        <v>177</v>
      </c>
      <c r="D45" s="50" t="s">
        <v>23</v>
      </c>
      <c r="E45" s="51" t="s">
        <v>517</v>
      </c>
      <c r="F45" s="3">
        <v>11.99</v>
      </c>
      <c r="G45" s="52">
        <v>0.1</v>
      </c>
      <c r="H45" s="13">
        <f t="shared" si="3"/>
        <v>10.791</v>
      </c>
      <c r="I45" s="4">
        <f t="shared" si="4"/>
        <v>342.89158878504674</v>
      </c>
      <c r="J45" s="13">
        <f t="shared" si="5"/>
        <v>366.89400000000001</v>
      </c>
      <c r="K45" s="60" t="s">
        <v>1299</v>
      </c>
      <c r="L45" s="1"/>
      <c r="M45" s="20"/>
    </row>
    <row r="46" spans="1:13" x14ac:dyDescent="0.25">
      <c r="A46" s="41">
        <v>17</v>
      </c>
      <c r="B46" s="42" t="s">
        <v>178</v>
      </c>
      <c r="C46" s="43" t="s">
        <v>179</v>
      </c>
      <c r="D46" s="44" t="s">
        <v>23</v>
      </c>
      <c r="E46" s="45" t="s">
        <v>518</v>
      </c>
      <c r="F46" s="5">
        <v>9.99</v>
      </c>
      <c r="G46" s="46">
        <v>0</v>
      </c>
      <c r="H46" s="12">
        <f t="shared" si="3"/>
        <v>9.99</v>
      </c>
      <c r="I46" s="6">
        <f t="shared" si="4"/>
        <v>317.43925233644859</v>
      </c>
      <c r="J46" s="12">
        <f t="shared" si="5"/>
        <v>339.66</v>
      </c>
      <c r="K46" s="60" t="s">
        <v>1299</v>
      </c>
      <c r="L46" s="2"/>
      <c r="M46" s="20"/>
    </row>
    <row r="47" spans="1:13" x14ac:dyDescent="0.25">
      <c r="A47" s="47">
        <v>18</v>
      </c>
      <c r="B47" s="48" t="s">
        <v>180</v>
      </c>
      <c r="C47" s="49" t="s">
        <v>46</v>
      </c>
      <c r="D47" s="50" t="s">
        <v>32</v>
      </c>
      <c r="E47" s="51" t="s">
        <v>519</v>
      </c>
      <c r="F47" s="3">
        <v>12</v>
      </c>
      <c r="G47" s="52">
        <v>0.15</v>
      </c>
      <c r="H47" s="13">
        <f t="shared" si="3"/>
        <v>10.199999999999999</v>
      </c>
      <c r="I47" s="4">
        <f t="shared" si="4"/>
        <v>324.11214953271019</v>
      </c>
      <c r="J47" s="13">
        <f t="shared" si="5"/>
        <v>346.79999999999995</v>
      </c>
      <c r="K47" s="60" t="s">
        <v>1297</v>
      </c>
      <c r="L47" s="1" t="s">
        <v>1298</v>
      </c>
      <c r="M47" s="20"/>
    </row>
    <row r="48" spans="1:13" x14ac:dyDescent="0.25">
      <c r="A48" s="41">
        <v>19</v>
      </c>
      <c r="B48" s="42" t="s">
        <v>181</v>
      </c>
      <c r="C48" s="43" t="s">
        <v>182</v>
      </c>
      <c r="D48" s="44" t="s">
        <v>32</v>
      </c>
      <c r="E48" s="45" t="s">
        <v>520</v>
      </c>
      <c r="F48" s="5">
        <v>12</v>
      </c>
      <c r="G48" s="46">
        <v>0.15</v>
      </c>
      <c r="H48" s="12">
        <f t="shared" si="3"/>
        <v>10.199999999999999</v>
      </c>
      <c r="I48" s="6">
        <f t="shared" si="4"/>
        <v>324.11214953271019</v>
      </c>
      <c r="J48" s="12">
        <f t="shared" si="5"/>
        <v>346.79999999999995</v>
      </c>
      <c r="K48" s="60" t="s">
        <v>1297</v>
      </c>
      <c r="L48" s="2" t="s">
        <v>1298</v>
      </c>
      <c r="M48" s="20"/>
    </row>
    <row r="49" spans="1:13" x14ac:dyDescent="0.25">
      <c r="A49" s="47">
        <v>20</v>
      </c>
      <c r="B49" s="48" t="s">
        <v>183</v>
      </c>
      <c r="C49" s="49" t="s">
        <v>184</v>
      </c>
      <c r="D49" s="50" t="s">
        <v>32</v>
      </c>
      <c r="E49" s="51" t="s">
        <v>521</v>
      </c>
      <c r="F49" s="3">
        <v>13</v>
      </c>
      <c r="G49" s="52">
        <v>0.15</v>
      </c>
      <c r="H49" s="13">
        <f t="shared" si="3"/>
        <v>11.049999999999999</v>
      </c>
      <c r="I49" s="4">
        <f t="shared" si="4"/>
        <v>351.12149532710276</v>
      </c>
      <c r="J49" s="13">
        <f t="shared" si="5"/>
        <v>375.7</v>
      </c>
      <c r="K49" s="60" t="s">
        <v>1297</v>
      </c>
      <c r="L49" s="1" t="s">
        <v>1298</v>
      </c>
      <c r="M49" s="20"/>
    </row>
    <row r="50" spans="1:13" x14ac:dyDescent="0.25">
      <c r="A50" s="53"/>
      <c r="E50" s="54" t="s">
        <v>5</v>
      </c>
      <c r="F50" s="7"/>
      <c r="H50" s="7"/>
      <c r="I50" s="7"/>
      <c r="J50" s="7"/>
      <c r="K50" s="7"/>
      <c r="L50" s="55"/>
      <c r="M50" s="20"/>
    </row>
    <row r="51" spans="1:13" ht="15.75" thickBot="1" x14ac:dyDescent="0.3">
      <c r="A51" s="56"/>
      <c r="B51" s="57"/>
      <c r="C51" s="57"/>
      <c r="D51" s="57"/>
      <c r="E51" s="58" t="s">
        <v>54</v>
      </c>
      <c r="F51" s="8">
        <f>SUM(F30:F49)</f>
        <v>234.73000000000002</v>
      </c>
      <c r="G51" s="57"/>
      <c r="H51" s="9">
        <f>SUM(H30:H49)</f>
        <v>216.79599999999999</v>
      </c>
      <c r="I51" s="10">
        <f>ROUND(SUM(I30:I49),2)</f>
        <v>6888.84</v>
      </c>
      <c r="J51" s="9">
        <f>ROUND(SUM(J30:J49),2)</f>
        <v>7371.06</v>
      </c>
      <c r="K51" s="57"/>
      <c r="L51" s="59"/>
      <c r="M51" s="20"/>
    </row>
    <row r="52" spans="1:13" x14ac:dyDescent="0.25">
      <c r="M52" s="20"/>
    </row>
    <row r="53" spans="1:13" ht="24" thickBot="1" x14ac:dyDescent="0.4">
      <c r="A53" s="31" t="s">
        <v>675</v>
      </c>
      <c r="K53" s="30" t="s">
        <v>8</v>
      </c>
      <c r="L53" s="32">
        <v>97</v>
      </c>
      <c r="M53" s="20"/>
    </row>
    <row r="54" spans="1:13" ht="45" x14ac:dyDescent="0.25">
      <c r="A54" s="33" t="s">
        <v>0</v>
      </c>
      <c r="B54" s="34" t="s">
        <v>1</v>
      </c>
      <c r="C54" s="35" t="s">
        <v>2</v>
      </c>
      <c r="D54" s="36" t="s">
        <v>3</v>
      </c>
      <c r="E54" s="37" t="s">
        <v>4</v>
      </c>
      <c r="F54" s="38" t="s">
        <v>1293</v>
      </c>
      <c r="G54" s="39" t="s">
        <v>7</v>
      </c>
      <c r="H54" s="38" t="s">
        <v>1286</v>
      </c>
      <c r="I54" s="38" t="s">
        <v>1285</v>
      </c>
      <c r="J54" s="38" t="s">
        <v>1287</v>
      </c>
      <c r="K54" s="39" t="s">
        <v>17</v>
      </c>
      <c r="L54" s="40" t="s">
        <v>6</v>
      </c>
      <c r="M54" s="20"/>
    </row>
    <row r="55" spans="1:13" x14ac:dyDescent="0.25">
      <c r="A55" s="41">
        <v>1</v>
      </c>
      <c r="B55" s="42" t="s">
        <v>349</v>
      </c>
      <c r="C55" s="43" t="s">
        <v>350</v>
      </c>
      <c r="D55" s="44" t="s">
        <v>12</v>
      </c>
      <c r="E55" s="45" t="s">
        <v>601</v>
      </c>
      <c r="F55" s="5">
        <v>18</v>
      </c>
      <c r="G55" s="46">
        <v>0.125</v>
      </c>
      <c r="H55" s="12">
        <f>IFERROR(F55*(1-G55),F55)</f>
        <v>15.75</v>
      </c>
      <c r="I55" s="6">
        <f t="shared" ref="I55:I72" si="6">J55/1.07</f>
        <v>1427.8037383177568</v>
      </c>
      <c r="J55" s="12">
        <f>H55*$L$53</f>
        <v>1527.75</v>
      </c>
      <c r="K55" s="60" t="s">
        <v>1299</v>
      </c>
      <c r="L55" s="2"/>
      <c r="M55" s="20"/>
    </row>
    <row r="56" spans="1:13" x14ac:dyDescent="0.25">
      <c r="A56" s="47">
        <v>2</v>
      </c>
      <c r="B56" s="48" t="s">
        <v>351</v>
      </c>
      <c r="C56" s="49" t="s">
        <v>352</v>
      </c>
      <c r="D56" s="50" t="s">
        <v>19</v>
      </c>
      <c r="E56" s="51" t="s">
        <v>602</v>
      </c>
      <c r="F56" s="3">
        <v>12</v>
      </c>
      <c r="G56" s="52">
        <v>0.2</v>
      </c>
      <c r="H56" s="13">
        <f t="shared" ref="H56:H72" si="7">IFERROR(F56*(1-G56),F56)</f>
        <v>9.6000000000000014</v>
      </c>
      <c r="I56" s="4">
        <f t="shared" si="6"/>
        <v>870.28037383177582</v>
      </c>
      <c r="J56" s="13">
        <f t="shared" ref="J56:J72" si="8">H56*$L$53</f>
        <v>931.20000000000016</v>
      </c>
      <c r="K56" s="60" t="s">
        <v>1301</v>
      </c>
      <c r="L56" s="1"/>
      <c r="M56" s="20"/>
    </row>
    <row r="57" spans="1:13" x14ac:dyDescent="0.25">
      <c r="A57" s="41">
        <v>3</v>
      </c>
      <c r="B57" s="42" t="s">
        <v>353</v>
      </c>
      <c r="C57" s="43" t="s">
        <v>352</v>
      </c>
      <c r="D57" s="44" t="s">
        <v>19</v>
      </c>
      <c r="E57" s="45" t="s">
        <v>603</v>
      </c>
      <c r="F57" s="5">
        <v>12</v>
      </c>
      <c r="G57" s="46">
        <v>0.2</v>
      </c>
      <c r="H57" s="12">
        <f t="shared" si="7"/>
        <v>9.6000000000000014</v>
      </c>
      <c r="I57" s="6">
        <f t="shared" si="6"/>
        <v>870.28037383177582</v>
      </c>
      <c r="J57" s="12">
        <f t="shared" si="8"/>
        <v>931.20000000000016</v>
      </c>
      <c r="K57" s="60" t="s">
        <v>1301</v>
      </c>
      <c r="L57" s="2"/>
      <c r="M57" s="20"/>
    </row>
    <row r="58" spans="1:13" x14ac:dyDescent="0.25">
      <c r="A58" s="47">
        <v>4</v>
      </c>
      <c r="B58" s="48" t="s">
        <v>354</v>
      </c>
      <c r="C58" s="49" t="s">
        <v>355</v>
      </c>
      <c r="D58" s="50" t="s">
        <v>21</v>
      </c>
      <c r="E58" s="51" t="s">
        <v>604</v>
      </c>
      <c r="F58" s="3">
        <v>20</v>
      </c>
      <c r="G58" s="52">
        <v>0.1</v>
      </c>
      <c r="H58" s="13">
        <f t="shared" si="7"/>
        <v>18</v>
      </c>
      <c r="I58" s="4">
        <f t="shared" si="6"/>
        <v>1631.7757009345794</v>
      </c>
      <c r="J58" s="13">
        <f t="shared" si="8"/>
        <v>1746</v>
      </c>
      <c r="K58" s="60" t="s">
        <v>1299</v>
      </c>
      <c r="L58" s="1"/>
      <c r="M58" s="20"/>
    </row>
    <row r="59" spans="1:13" x14ac:dyDescent="0.25">
      <c r="A59" s="41">
        <v>5</v>
      </c>
      <c r="B59" s="42" t="s">
        <v>356</v>
      </c>
      <c r="C59" s="43" t="s">
        <v>357</v>
      </c>
      <c r="D59" s="44" t="s">
        <v>21</v>
      </c>
      <c r="E59" s="45" t="s">
        <v>605</v>
      </c>
      <c r="F59" s="5">
        <v>19.95</v>
      </c>
      <c r="G59" s="46">
        <v>0.1</v>
      </c>
      <c r="H59" s="12">
        <f t="shared" si="7"/>
        <v>17.954999999999998</v>
      </c>
      <c r="I59" s="6">
        <f t="shared" si="6"/>
        <v>1627.6962616822427</v>
      </c>
      <c r="J59" s="12">
        <f t="shared" si="8"/>
        <v>1741.6349999999998</v>
      </c>
      <c r="K59" s="60" t="s">
        <v>1299</v>
      </c>
      <c r="L59" s="2"/>
      <c r="M59" s="20"/>
    </row>
    <row r="60" spans="1:13" x14ac:dyDescent="0.25">
      <c r="A60" s="47">
        <v>6</v>
      </c>
      <c r="B60" s="48" t="s">
        <v>358</v>
      </c>
      <c r="C60" s="49" t="s">
        <v>359</v>
      </c>
      <c r="D60" s="50" t="s">
        <v>21</v>
      </c>
      <c r="E60" s="51" t="s">
        <v>606</v>
      </c>
      <c r="F60" s="3">
        <v>14.95</v>
      </c>
      <c r="G60" s="52">
        <v>0.1</v>
      </c>
      <c r="H60" s="13">
        <f t="shared" si="7"/>
        <v>13.455</v>
      </c>
      <c r="I60" s="4">
        <f t="shared" si="6"/>
        <v>1219.752336448598</v>
      </c>
      <c r="J60" s="13">
        <f t="shared" si="8"/>
        <v>1305.135</v>
      </c>
      <c r="K60" s="60" t="s">
        <v>1299</v>
      </c>
      <c r="L60" s="1"/>
      <c r="M60" s="20"/>
    </row>
    <row r="61" spans="1:13" x14ac:dyDescent="0.25">
      <c r="A61" s="41">
        <v>7</v>
      </c>
      <c r="B61" s="42" t="s">
        <v>360</v>
      </c>
      <c r="C61" s="43" t="s">
        <v>361</v>
      </c>
      <c r="D61" s="44" t="s">
        <v>39</v>
      </c>
      <c r="E61" s="45" t="s">
        <v>607</v>
      </c>
      <c r="F61" s="5">
        <v>22</v>
      </c>
      <c r="G61" s="46">
        <v>0.15</v>
      </c>
      <c r="H61" s="12">
        <f t="shared" si="7"/>
        <v>18.7</v>
      </c>
      <c r="I61" s="6">
        <f t="shared" si="6"/>
        <v>1695.2336448598128</v>
      </c>
      <c r="J61" s="12">
        <f t="shared" si="8"/>
        <v>1813.8999999999999</v>
      </c>
      <c r="K61" s="60" t="s">
        <v>1299</v>
      </c>
      <c r="L61" s="2"/>
      <c r="M61" s="20"/>
    </row>
    <row r="62" spans="1:13" x14ac:dyDescent="0.25">
      <c r="A62" s="47">
        <v>8</v>
      </c>
      <c r="B62" s="48" t="s">
        <v>362</v>
      </c>
      <c r="C62" s="49" t="s">
        <v>363</v>
      </c>
      <c r="D62" s="50" t="s">
        <v>39</v>
      </c>
      <c r="E62" s="51" t="s">
        <v>608</v>
      </c>
      <c r="F62" s="3">
        <v>24</v>
      </c>
      <c r="G62" s="52">
        <v>0.15</v>
      </c>
      <c r="H62" s="13">
        <f t="shared" si="7"/>
        <v>20.399999999999999</v>
      </c>
      <c r="I62" s="4">
        <f t="shared" si="6"/>
        <v>1849.3457943925232</v>
      </c>
      <c r="J62" s="13">
        <f t="shared" si="8"/>
        <v>1978.8</v>
      </c>
      <c r="K62" s="60" t="s">
        <v>1299</v>
      </c>
      <c r="L62" s="1"/>
      <c r="M62" s="20"/>
    </row>
    <row r="63" spans="1:13" x14ac:dyDescent="0.25">
      <c r="A63" s="41">
        <v>9</v>
      </c>
      <c r="B63" s="42" t="s">
        <v>364</v>
      </c>
      <c r="C63" s="43" t="s">
        <v>365</v>
      </c>
      <c r="D63" s="44" t="s">
        <v>39</v>
      </c>
      <c r="E63" s="45" t="s">
        <v>609</v>
      </c>
      <c r="F63" s="5">
        <v>28</v>
      </c>
      <c r="G63" s="46">
        <v>0.15</v>
      </c>
      <c r="H63" s="12">
        <f t="shared" si="7"/>
        <v>23.8</v>
      </c>
      <c r="I63" s="6">
        <f t="shared" si="6"/>
        <v>2157.5700934579436</v>
      </c>
      <c r="J63" s="12">
        <f t="shared" si="8"/>
        <v>2308.6</v>
      </c>
      <c r="K63" s="60" t="s">
        <v>1299</v>
      </c>
      <c r="L63" s="2"/>
      <c r="M63" s="20"/>
    </row>
    <row r="64" spans="1:13" x14ac:dyDescent="0.25">
      <c r="A64" s="47">
        <v>10</v>
      </c>
      <c r="B64" s="48" t="s">
        <v>366</v>
      </c>
      <c r="C64" s="49" t="s">
        <v>367</v>
      </c>
      <c r="D64" s="50" t="s">
        <v>50</v>
      </c>
      <c r="E64" s="51" t="s">
        <v>610</v>
      </c>
      <c r="F64" s="3">
        <v>19.899999999999999</v>
      </c>
      <c r="G64" s="52">
        <v>0</v>
      </c>
      <c r="H64" s="13">
        <f t="shared" si="7"/>
        <v>19.899999999999999</v>
      </c>
      <c r="I64" s="4">
        <f t="shared" si="6"/>
        <v>1804.0186915887848</v>
      </c>
      <c r="J64" s="13">
        <f t="shared" si="8"/>
        <v>1930.3</v>
      </c>
      <c r="K64" s="60" t="s">
        <v>1301</v>
      </c>
      <c r="L64" s="1"/>
      <c r="M64" s="20"/>
    </row>
    <row r="65" spans="1:13" x14ac:dyDescent="0.25">
      <c r="A65" s="41">
        <v>11</v>
      </c>
      <c r="B65" s="42" t="s">
        <v>368</v>
      </c>
      <c r="C65" s="43" t="s">
        <v>369</v>
      </c>
      <c r="D65" s="44" t="s">
        <v>41</v>
      </c>
      <c r="E65" s="45" t="s">
        <v>611</v>
      </c>
      <c r="F65" s="5">
        <v>16.989999999999998</v>
      </c>
      <c r="G65" s="46">
        <v>0.15</v>
      </c>
      <c r="H65" s="12">
        <f t="shared" si="7"/>
        <v>14.441499999999998</v>
      </c>
      <c r="I65" s="6">
        <f t="shared" si="6"/>
        <v>1309.1827102803734</v>
      </c>
      <c r="J65" s="12">
        <f t="shared" si="8"/>
        <v>1400.8254999999997</v>
      </c>
      <c r="K65" s="60" t="s">
        <v>1297</v>
      </c>
      <c r="L65" s="2" t="s">
        <v>1298</v>
      </c>
      <c r="M65" s="20"/>
    </row>
    <row r="66" spans="1:13" x14ac:dyDescent="0.25">
      <c r="A66" s="47">
        <v>12</v>
      </c>
      <c r="B66" s="48" t="s">
        <v>370</v>
      </c>
      <c r="C66" s="49" t="s">
        <v>371</v>
      </c>
      <c r="D66" s="50" t="s">
        <v>36</v>
      </c>
      <c r="E66" s="51" t="s">
        <v>612</v>
      </c>
      <c r="F66" s="3">
        <v>18</v>
      </c>
      <c r="G66" s="52">
        <v>0.15</v>
      </c>
      <c r="H66" s="13">
        <f t="shared" si="7"/>
        <v>15.299999999999999</v>
      </c>
      <c r="I66" s="4">
        <f t="shared" si="6"/>
        <v>1387.0093457943924</v>
      </c>
      <c r="J66" s="13">
        <f t="shared" si="8"/>
        <v>1484.1</v>
      </c>
      <c r="K66" s="60" t="s">
        <v>1297</v>
      </c>
      <c r="L66" s="1" t="s">
        <v>1298</v>
      </c>
      <c r="M66" s="20"/>
    </row>
    <row r="67" spans="1:13" x14ac:dyDescent="0.25">
      <c r="A67" s="41">
        <v>13</v>
      </c>
      <c r="B67" s="42" t="s">
        <v>372</v>
      </c>
      <c r="C67" s="43" t="s">
        <v>373</v>
      </c>
      <c r="D67" s="44" t="s">
        <v>86</v>
      </c>
      <c r="E67" s="45" t="s">
        <v>613</v>
      </c>
      <c r="F67" s="5">
        <v>14</v>
      </c>
      <c r="G67" s="46">
        <v>0.15</v>
      </c>
      <c r="H67" s="12">
        <f t="shared" si="7"/>
        <v>11.9</v>
      </c>
      <c r="I67" s="6">
        <f t="shared" si="6"/>
        <v>1078.7850467289718</v>
      </c>
      <c r="J67" s="12">
        <f t="shared" si="8"/>
        <v>1154.3</v>
      </c>
      <c r="K67" s="60" t="s">
        <v>1299</v>
      </c>
      <c r="L67" s="2"/>
      <c r="M67" s="20"/>
    </row>
    <row r="68" spans="1:13" x14ac:dyDescent="0.25">
      <c r="A68" s="47">
        <v>14</v>
      </c>
      <c r="B68" s="48" t="s">
        <v>374</v>
      </c>
      <c r="C68" s="49" t="s">
        <v>375</v>
      </c>
      <c r="D68" s="50" t="s">
        <v>14</v>
      </c>
      <c r="E68" s="51" t="s">
        <v>614</v>
      </c>
      <c r="F68" s="3">
        <v>15</v>
      </c>
      <c r="G68" s="52">
        <v>7.0000000000000007E-2</v>
      </c>
      <c r="H68" s="13">
        <f t="shared" si="7"/>
        <v>13.95</v>
      </c>
      <c r="I68" s="4">
        <f t="shared" si="6"/>
        <v>1264.6261682242989</v>
      </c>
      <c r="J68" s="13">
        <f t="shared" si="8"/>
        <v>1353.1499999999999</v>
      </c>
      <c r="K68" s="60" t="s">
        <v>1299</v>
      </c>
      <c r="L68" s="1"/>
      <c r="M68" s="20"/>
    </row>
    <row r="69" spans="1:13" x14ac:dyDescent="0.25">
      <c r="A69" s="41">
        <v>15</v>
      </c>
      <c r="B69" s="42" t="s">
        <v>376</v>
      </c>
      <c r="C69" s="43" t="s">
        <v>377</v>
      </c>
      <c r="D69" s="44" t="s">
        <v>37</v>
      </c>
      <c r="E69" s="45" t="s">
        <v>615</v>
      </c>
      <c r="F69" s="5">
        <v>24</v>
      </c>
      <c r="G69" s="46">
        <v>0</v>
      </c>
      <c r="H69" s="12">
        <f t="shared" si="7"/>
        <v>24</v>
      </c>
      <c r="I69" s="6">
        <f t="shared" si="6"/>
        <v>2175.700934579439</v>
      </c>
      <c r="J69" s="12">
        <f t="shared" si="8"/>
        <v>2328</v>
      </c>
      <c r="K69" s="60" t="s">
        <v>1299</v>
      </c>
      <c r="L69" s="2"/>
      <c r="M69" s="20"/>
    </row>
    <row r="70" spans="1:13" x14ac:dyDescent="0.25">
      <c r="A70" s="47">
        <v>16</v>
      </c>
      <c r="B70" s="48" t="s">
        <v>378</v>
      </c>
      <c r="C70" s="49" t="s">
        <v>379</v>
      </c>
      <c r="D70" s="50" t="s">
        <v>15</v>
      </c>
      <c r="E70" s="51" t="s">
        <v>616</v>
      </c>
      <c r="F70" s="3">
        <v>16.95</v>
      </c>
      <c r="G70" s="52">
        <v>0.06</v>
      </c>
      <c r="H70" s="13">
        <f t="shared" si="7"/>
        <v>15.932999999999998</v>
      </c>
      <c r="I70" s="4">
        <f t="shared" si="6"/>
        <v>1444.3934579439249</v>
      </c>
      <c r="J70" s="13">
        <f t="shared" si="8"/>
        <v>1545.5009999999997</v>
      </c>
      <c r="K70" s="60" t="s">
        <v>1297</v>
      </c>
      <c r="L70" s="1" t="s">
        <v>1298</v>
      </c>
      <c r="M70" s="20"/>
    </row>
    <row r="71" spans="1:13" x14ac:dyDescent="0.25">
      <c r="A71" s="41">
        <v>17</v>
      </c>
      <c r="B71" s="42" t="s">
        <v>380</v>
      </c>
      <c r="C71" s="43" t="s">
        <v>381</v>
      </c>
      <c r="D71" s="44" t="s">
        <v>26</v>
      </c>
      <c r="E71" s="45" t="s">
        <v>617</v>
      </c>
      <c r="F71" s="5">
        <v>20</v>
      </c>
      <c r="G71" s="46">
        <v>0.1</v>
      </c>
      <c r="H71" s="12">
        <f t="shared" si="7"/>
        <v>18</v>
      </c>
      <c r="I71" s="6">
        <f t="shared" si="6"/>
        <v>1631.7757009345794</v>
      </c>
      <c r="J71" s="12">
        <f t="shared" si="8"/>
        <v>1746</v>
      </c>
      <c r="K71" s="60" t="s">
        <v>1297</v>
      </c>
      <c r="L71" s="2" t="s">
        <v>1300</v>
      </c>
      <c r="M71" s="20"/>
    </row>
    <row r="72" spans="1:13" x14ac:dyDescent="0.25">
      <c r="A72" s="47">
        <v>18</v>
      </c>
      <c r="B72" s="48" t="s">
        <v>382</v>
      </c>
      <c r="C72" s="49" t="s">
        <v>383</v>
      </c>
      <c r="D72" s="50" t="s">
        <v>27</v>
      </c>
      <c r="E72" s="51" t="s">
        <v>618</v>
      </c>
      <c r="F72" s="3">
        <v>16.95</v>
      </c>
      <c r="G72" s="52">
        <v>0.15</v>
      </c>
      <c r="H72" s="13">
        <f t="shared" si="7"/>
        <v>14.407499999999999</v>
      </c>
      <c r="I72" s="4">
        <f t="shared" si="6"/>
        <v>1306.1004672897195</v>
      </c>
      <c r="J72" s="13">
        <f t="shared" si="8"/>
        <v>1397.5274999999999</v>
      </c>
      <c r="K72" s="60" t="s">
        <v>1299</v>
      </c>
      <c r="L72" s="1"/>
      <c r="M72" s="20"/>
    </row>
    <row r="73" spans="1:13" x14ac:dyDescent="0.25">
      <c r="A73" s="53"/>
      <c r="E73" s="54" t="s">
        <v>5</v>
      </c>
      <c r="F73" s="7"/>
      <c r="H73" s="7"/>
      <c r="I73" s="7"/>
      <c r="J73" s="7"/>
      <c r="K73" s="7"/>
      <c r="L73" s="55"/>
      <c r="M73" s="20"/>
    </row>
    <row r="74" spans="1:13" ht="15.75" thickBot="1" x14ac:dyDescent="0.3">
      <c r="A74" s="56"/>
      <c r="B74" s="57"/>
      <c r="C74" s="57"/>
      <c r="D74" s="57"/>
      <c r="E74" s="58" t="s">
        <v>54</v>
      </c>
      <c r="F74" s="8">
        <f>SUM(F55:F72)</f>
        <v>332.69</v>
      </c>
      <c r="G74" s="57"/>
      <c r="H74" s="9">
        <f>SUM(H55:H72)</f>
        <v>295.09199999999998</v>
      </c>
      <c r="I74" s="10">
        <f>ROUND(SUM(I55:I72),2)</f>
        <v>26751.33</v>
      </c>
      <c r="J74" s="9">
        <f>ROUND(SUM(J55:J72),2)</f>
        <v>28623.919999999998</v>
      </c>
      <c r="K74" s="57"/>
      <c r="L74" s="59"/>
      <c r="M74" s="20"/>
    </row>
    <row r="75" spans="1:13" x14ac:dyDescent="0.25">
      <c r="M75" s="20"/>
    </row>
  </sheetData>
  <sheetProtection algorithmName="SHA-512" hashValue="TBm6ubPKHfViYQzDV/FrZOG7GNRmrpd1O3qYdJtne64sxdTxx481TJrSl+eYnaToneTS+gAafCR7AxlWe4ZnwA==" saltValue="RtDqaCF/fSR4cuVZ2Cv9BQ==" spinCount="100000" sheet="1" objects="1" scenarios="1"/>
  <conditionalFormatting sqref="H2 K3:K1048576">
    <cfRule type="cellIs" dxfId="11" priority="15" operator="equal">
      <formula>"reserviert"</formula>
    </cfRule>
    <cfRule type="cellIs" dxfId="10" priority="16" operator="equal">
      <formula>"verfügbar"</formula>
    </cfRule>
  </conditionalFormatting>
  <conditionalFormatting sqref="K1">
    <cfRule type="cellIs" dxfId="9" priority="21" operator="equal">
      <formula>"reserviert"</formula>
    </cfRule>
    <cfRule type="cellIs" dxfId="8" priority="22" operator="equal">
      <formula>"verfügbar"</formula>
    </cfRule>
  </conditionalFormatting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1F569-CD96-4B42-B96C-9890D1E24724}">
  <sheetPr>
    <pageSetUpPr fitToPage="1"/>
  </sheetPr>
  <dimension ref="A1:L21"/>
  <sheetViews>
    <sheetView view="pageBreakPreview" zoomScale="85" zoomScaleNormal="70" zoomScaleSheetLayoutView="85" workbookViewId="0">
      <pane ySplit="2" topLeftCell="A3" activePane="bottomLeft" state="frozen"/>
      <selection sqref="A1:XFD1048576"/>
      <selection pane="bottomLeft" activeCell="F6" sqref="F6"/>
    </sheetView>
  </sheetViews>
  <sheetFormatPr baseColWidth="10" defaultColWidth="11.42578125" defaultRowHeight="15" x14ac:dyDescent="0.25"/>
  <cols>
    <col min="1" max="1" width="5.28515625" style="15" bestFit="1" customWidth="1"/>
    <col min="2" max="2" width="71.5703125" style="15" customWidth="1"/>
    <col min="3" max="3" width="37.140625" style="15" customWidth="1"/>
    <col min="4" max="4" width="23.28515625" style="15" bestFit="1" customWidth="1"/>
    <col min="5" max="5" width="20.7109375" style="15" customWidth="1"/>
    <col min="6" max="7" width="19.7109375" style="20" customWidth="1"/>
    <col min="8" max="10" width="19" style="20" customWidth="1"/>
    <col min="11" max="11" width="39" style="15" bestFit="1" customWidth="1"/>
    <col min="12" max="16384" width="11.42578125" style="15"/>
  </cols>
  <sheetData>
    <row r="1" spans="1:12" x14ac:dyDescent="0.25">
      <c r="A1" s="14" t="s">
        <v>1318</v>
      </c>
      <c r="H1" s="15"/>
      <c r="I1" s="15"/>
      <c r="J1" s="15"/>
      <c r="K1" s="16">
        <f>Losübersicht!$E$1</f>
        <v>46286</v>
      </c>
    </row>
    <row r="2" spans="1:12" x14ac:dyDescent="0.25">
      <c r="A2" s="14"/>
      <c r="F2" s="15"/>
      <c r="G2" s="29" t="s">
        <v>1288</v>
      </c>
      <c r="H2" s="18">
        <f>SUMIFS(H:H,$E:$E,"Gesamt")</f>
        <v>0</v>
      </c>
      <c r="I2" s="19">
        <f>SUMIFS(I:I,$E:$E,"Gesamt")</f>
        <v>0</v>
      </c>
    </row>
    <row r="3" spans="1:12" x14ac:dyDescent="0.25">
      <c r="A3" s="14"/>
      <c r="H3" s="29"/>
      <c r="I3" s="29"/>
      <c r="J3" s="29"/>
      <c r="K3" s="30"/>
    </row>
    <row r="4" spans="1:12" ht="24" thickBot="1" x14ac:dyDescent="0.4">
      <c r="A4" s="31" t="s">
        <v>1284</v>
      </c>
      <c r="J4" s="30" t="s">
        <v>8</v>
      </c>
      <c r="K4" s="32">
        <v>245</v>
      </c>
      <c r="L4" s="20"/>
    </row>
    <row r="5" spans="1:12" ht="45" x14ac:dyDescent="0.25">
      <c r="A5" s="33" t="s">
        <v>0</v>
      </c>
      <c r="B5" s="34" t="s">
        <v>1</v>
      </c>
      <c r="C5" s="35" t="s">
        <v>2</v>
      </c>
      <c r="D5" s="36" t="s">
        <v>3</v>
      </c>
      <c r="E5" s="37" t="s">
        <v>4</v>
      </c>
      <c r="F5" s="38" t="s">
        <v>1294</v>
      </c>
      <c r="G5" s="38" t="s">
        <v>1295</v>
      </c>
      <c r="H5" s="38" t="s">
        <v>1285</v>
      </c>
      <c r="I5" s="38" t="s">
        <v>1287</v>
      </c>
      <c r="J5" s="39" t="s">
        <v>17</v>
      </c>
      <c r="K5" s="40" t="s">
        <v>6</v>
      </c>
      <c r="L5" s="20"/>
    </row>
    <row r="6" spans="1:12" x14ac:dyDescent="0.25">
      <c r="A6" s="41">
        <v>1</v>
      </c>
      <c r="B6" s="42" t="s">
        <v>197</v>
      </c>
      <c r="C6" s="43" t="s">
        <v>198</v>
      </c>
      <c r="D6" s="44" t="s">
        <v>199</v>
      </c>
      <c r="E6" s="45" t="s">
        <v>653</v>
      </c>
      <c r="F6" s="61"/>
      <c r="G6" s="61"/>
      <c r="H6" s="6">
        <f>F6*$K$4</f>
        <v>0</v>
      </c>
      <c r="I6" s="12">
        <f t="shared" ref="I6:I19" si="0">G6*$K$4</f>
        <v>0</v>
      </c>
      <c r="J6" s="60" t="s">
        <v>1299</v>
      </c>
      <c r="K6" s="2"/>
      <c r="L6" s="20"/>
    </row>
    <row r="7" spans="1:12" x14ac:dyDescent="0.25">
      <c r="A7" s="47">
        <v>2</v>
      </c>
      <c r="B7" s="48" t="s">
        <v>417</v>
      </c>
      <c r="C7" s="49" t="s">
        <v>418</v>
      </c>
      <c r="D7" s="50" t="s">
        <v>44</v>
      </c>
      <c r="E7" s="51" t="s">
        <v>658</v>
      </c>
      <c r="F7" s="62"/>
      <c r="G7" s="62"/>
      <c r="H7" s="4">
        <f t="shared" ref="H7:H19" si="1">F7*$K$4</f>
        <v>0</v>
      </c>
      <c r="I7" s="13">
        <f t="shared" si="0"/>
        <v>0</v>
      </c>
      <c r="J7" s="60" t="s">
        <v>1299</v>
      </c>
      <c r="K7" s="1"/>
      <c r="L7" s="20"/>
    </row>
    <row r="8" spans="1:12" x14ac:dyDescent="0.25">
      <c r="A8" s="41">
        <v>3</v>
      </c>
      <c r="B8" s="42" t="s">
        <v>681</v>
      </c>
      <c r="C8" s="43" t="s">
        <v>200</v>
      </c>
      <c r="D8" s="44" t="s">
        <v>201</v>
      </c>
      <c r="E8" s="45" t="s">
        <v>654</v>
      </c>
      <c r="F8" s="61"/>
      <c r="G8" s="61"/>
      <c r="H8" s="6">
        <f t="shared" si="1"/>
        <v>0</v>
      </c>
      <c r="I8" s="12">
        <f t="shared" si="0"/>
        <v>0</v>
      </c>
      <c r="J8" s="60" t="s">
        <v>1299</v>
      </c>
      <c r="K8" s="2"/>
      <c r="L8" s="20"/>
    </row>
    <row r="9" spans="1:12" x14ac:dyDescent="0.25">
      <c r="A9" s="47">
        <v>4</v>
      </c>
      <c r="B9" s="48" t="s">
        <v>462</v>
      </c>
      <c r="C9" s="49" t="s">
        <v>463</v>
      </c>
      <c r="D9" s="50" t="s">
        <v>201</v>
      </c>
      <c r="E9" s="51" t="s">
        <v>665</v>
      </c>
      <c r="F9" s="62"/>
      <c r="G9" s="62"/>
      <c r="H9" s="4">
        <f t="shared" si="1"/>
        <v>0</v>
      </c>
      <c r="I9" s="13">
        <f t="shared" si="0"/>
        <v>0</v>
      </c>
      <c r="J9" s="60" t="s">
        <v>1299</v>
      </c>
      <c r="K9" s="1"/>
      <c r="L9" s="20"/>
    </row>
    <row r="10" spans="1:12" x14ac:dyDescent="0.25">
      <c r="A10" s="41">
        <v>5</v>
      </c>
      <c r="B10" s="42" t="s">
        <v>202</v>
      </c>
      <c r="C10" s="43" t="s">
        <v>203</v>
      </c>
      <c r="D10" s="44" t="s">
        <v>201</v>
      </c>
      <c r="E10" s="45" t="s">
        <v>655</v>
      </c>
      <c r="F10" s="61"/>
      <c r="G10" s="61"/>
      <c r="H10" s="6">
        <f t="shared" si="1"/>
        <v>0</v>
      </c>
      <c r="I10" s="12">
        <f t="shared" si="0"/>
        <v>0</v>
      </c>
      <c r="J10" s="60" t="s">
        <v>1299</v>
      </c>
      <c r="K10" s="2"/>
      <c r="L10" s="20"/>
    </row>
    <row r="11" spans="1:12" x14ac:dyDescent="0.25">
      <c r="A11" s="47">
        <v>6</v>
      </c>
      <c r="B11" s="48" t="s">
        <v>204</v>
      </c>
      <c r="C11" s="49" t="s">
        <v>205</v>
      </c>
      <c r="D11" s="50" t="s">
        <v>201</v>
      </c>
      <c r="E11" s="51" t="s">
        <v>656</v>
      </c>
      <c r="F11" s="62"/>
      <c r="G11" s="62"/>
      <c r="H11" s="4">
        <f t="shared" si="1"/>
        <v>0</v>
      </c>
      <c r="I11" s="13">
        <f t="shared" si="0"/>
        <v>0</v>
      </c>
      <c r="J11" s="60" t="s">
        <v>1299</v>
      </c>
      <c r="K11" s="1"/>
      <c r="L11" s="20"/>
    </row>
    <row r="12" spans="1:12" x14ac:dyDescent="0.25">
      <c r="A12" s="41">
        <v>7</v>
      </c>
      <c r="B12" s="42" t="s">
        <v>419</v>
      </c>
      <c r="C12" s="43" t="s">
        <v>420</v>
      </c>
      <c r="D12" s="44" t="s">
        <v>13</v>
      </c>
      <c r="E12" s="45" t="s">
        <v>666</v>
      </c>
      <c r="F12" s="61"/>
      <c r="G12" s="61"/>
      <c r="H12" s="6">
        <f t="shared" si="1"/>
        <v>0</v>
      </c>
      <c r="I12" s="12">
        <f t="shared" si="0"/>
        <v>0</v>
      </c>
      <c r="J12" s="60" t="s">
        <v>1299</v>
      </c>
      <c r="K12" s="2"/>
      <c r="L12" s="20"/>
    </row>
    <row r="13" spans="1:12" x14ac:dyDescent="0.25">
      <c r="A13" s="47">
        <v>8</v>
      </c>
      <c r="B13" s="48" t="s">
        <v>421</v>
      </c>
      <c r="C13" s="49"/>
      <c r="D13" s="50" t="s">
        <v>13</v>
      </c>
      <c r="E13" s="51" t="s">
        <v>659</v>
      </c>
      <c r="F13" s="62"/>
      <c r="G13" s="62"/>
      <c r="H13" s="4">
        <f t="shared" si="1"/>
        <v>0</v>
      </c>
      <c r="I13" s="13">
        <f t="shared" si="0"/>
        <v>0</v>
      </c>
      <c r="J13" s="60" t="s">
        <v>1299</v>
      </c>
      <c r="K13" s="1"/>
      <c r="L13" s="20"/>
    </row>
    <row r="14" spans="1:12" x14ac:dyDescent="0.25">
      <c r="A14" s="41">
        <v>9</v>
      </c>
      <c r="B14" s="42" t="s">
        <v>426</v>
      </c>
      <c r="C14" s="43" t="s">
        <v>427</v>
      </c>
      <c r="D14" s="44" t="s">
        <v>49</v>
      </c>
      <c r="E14" s="45" t="s">
        <v>636</v>
      </c>
      <c r="F14" s="61"/>
      <c r="G14" s="61"/>
      <c r="H14" s="6">
        <f t="shared" si="1"/>
        <v>0</v>
      </c>
      <c r="I14" s="12">
        <f t="shared" si="0"/>
        <v>0</v>
      </c>
      <c r="J14" s="60" t="s">
        <v>1299</v>
      </c>
      <c r="K14" s="2"/>
      <c r="L14" s="20"/>
    </row>
    <row r="15" spans="1:12" x14ac:dyDescent="0.25">
      <c r="A15" s="47">
        <v>10</v>
      </c>
      <c r="B15" s="48" t="s">
        <v>428</v>
      </c>
      <c r="C15" s="49" t="s">
        <v>429</v>
      </c>
      <c r="D15" s="50" t="s">
        <v>15</v>
      </c>
      <c r="E15" s="51" t="s">
        <v>660</v>
      </c>
      <c r="F15" s="62"/>
      <c r="G15" s="62"/>
      <c r="H15" s="4">
        <f t="shared" si="1"/>
        <v>0</v>
      </c>
      <c r="I15" s="13">
        <f t="shared" si="0"/>
        <v>0</v>
      </c>
      <c r="J15" s="60" t="s">
        <v>1297</v>
      </c>
      <c r="K15" s="1" t="s">
        <v>1298</v>
      </c>
      <c r="L15" s="20"/>
    </row>
    <row r="16" spans="1:12" x14ac:dyDescent="0.25">
      <c r="A16" s="41">
        <v>11</v>
      </c>
      <c r="B16" s="42" t="s">
        <v>430</v>
      </c>
      <c r="C16" s="43"/>
      <c r="D16" s="44" t="s">
        <v>15</v>
      </c>
      <c r="E16" s="45" t="s">
        <v>661</v>
      </c>
      <c r="F16" s="61"/>
      <c r="G16" s="61"/>
      <c r="H16" s="6">
        <f t="shared" si="1"/>
        <v>0</v>
      </c>
      <c r="I16" s="12">
        <f t="shared" si="0"/>
        <v>0</v>
      </c>
      <c r="J16" s="60" t="s">
        <v>1297</v>
      </c>
      <c r="K16" s="2" t="s">
        <v>1298</v>
      </c>
      <c r="L16" s="20"/>
    </row>
    <row r="17" spans="1:12" x14ac:dyDescent="0.25">
      <c r="A17" s="47">
        <v>12</v>
      </c>
      <c r="B17" s="48" t="s">
        <v>431</v>
      </c>
      <c r="C17" s="49" t="s">
        <v>432</v>
      </c>
      <c r="D17" s="50" t="s">
        <v>15</v>
      </c>
      <c r="E17" s="51" t="s">
        <v>662</v>
      </c>
      <c r="F17" s="62"/>
      <c r="G17" s="62"/>
      <c r="H17" s="4">
        <f t="shared" si="1"/>
        <v>0</v>
      </c>
      <c r="I17" s="13">
        <f t="shared" si="0"/>
        <v>0</v>
      </c>
      <c r="J17" s="60" t="s">
        <v>1297</v>
      </c>
      <c r="K17" s="1" t="s">
        <v>1298</v>
      </c>
      <c r="L17" s="20"/>
    </row>
    <row r="18" spans="1:12" x14ac:dyDescent="0.25">
      <c r="A18" s="41">
        <v>13</v>
      </c>
      <c r="B18" s="42" t="s">
        <v>274</v>
      </c>
      <c r="C18" s="43"/>
      <c r="D18" s="44" t="s">
        <v>15</v>
      </c>
      <c r="E18" s="45" t="s">
        <v>1307</v>
      </c>
      <c r="F18" s="61"/>
      <c r="G18" s="61"/>
      <c r="H18" s="6">
        <f t="shared" si="1"/>
        <v>0</v>
      </c>
      <c r="I18" s="12">
        <f t="shared" si="0"/>
        <v>0</v>
      </c>
      <c r="J18" s="60" t="s">
        <v>1299</v>
      </c>
      <c r="K18" s="2"/>
      <c r="L18" s="20"/>
    </row>
    <row r="19" spans="1:12" x14ac:dyDescent="0.25">
      <c r="A19" s="47">
        <v>14</v>
      </c>
      <c r="B19" s="48" t="s">
        <v>436</v>
      </c>
      <c r="C19" s="49"/>
      <c r="D19" s="50" t="s">
        <v>437</v>
      </c>
      <c r="E19" s="51" t="s">
        <v>663</v>
      </c>
      <c r="F19" s="62"/>
      <c r="G19" s="62"/>
      <c r="H19" s="4">
        <f t="shared" si="1"/>
        <v>0</v>
      </c>
      <c r="I19" s="13">
        <f t="shared" si="0"/>
        <v>0</v>
      </c>
      <c r="J19" s="60" t="s">
        <v>1301</v>
      </c>
      <c r="K19" s="1"/>
      <c r="L19" s="20"/>
    </row>
    <row r="20" spans="1:12" x14ac:dyDescent="0.25">
      <c r="A20" s="53"/>
      <c r="E20" s="54" t="s">
        <v>5</v>
      </c>
      <c r="F20" s="7"/>
      <c r="G20" s="7"/>
      <c r="H20" s="7"/>
      <c r="I20" s="7"/>
      <c r="J20" s="7"/>
      <c r="K20" s="55"/>
      <c r="L20" s="20"/>
    </row>
    <row r="21" spans="1:12" ht="15.75" thickBot="1" x14ac:dyDescent="0.3">
      <c r="A21" s="56"/>
      <c r="B21" s="57"/>
      <c r="C21" s="57"/>
      <c r="D21" s="57"/>
      <c r="E21" s="58" t="s">
        <v>54</v>
      </c>
      <c r="F21" s="8">
        <f>ROUND(SUM(F6:F19),2)</f>
        <v>0</v>
      </c>
      <c r="G21" s="8">
        <f>ROUND(SUM(G6:G19),2)</f>
        <v>0</v>
      </c>
      <c r="H21" s="10">
        <f>ROUND(SUM(H6:H19),2)</f>
        <v>0</v>
      </c>
      <c r="I21" s="9">
        <f>ROUND(SUM(I6:I19),2)</f>
        <v>0</v>
      </c>
      <c r="J21" s="57"/>
      <c r="K21" s="59"/>
      <c r="L21" s="20"/>
    </row>
  </sheetData>
  <sheetProtection algorithmName="SHA-512" hashValue="7zRlLFAXeRaQ/aU6ZuzRQKC4F0RwDp6qzRHD7DvWWic28AJ5RZ3KMM+LryEOs7S/sAzcma2gsGsHNb+17Alryg==" saltValue="kWK6axuQxcmo19W+MN4kzg==" spinCount="100000" sheet="1" objects="1" scenarios="1"/>
  <conditionalFormatting sqref="G2">
    <cfRule type="cellIs" dxfId="7" priority="3" operator="equal">
      <formula>"reserviert"</formula>
    </cfRule>
    <cfRule type="cellIs" dxfId="6" priority="4" operator="equal">
      <formula>"verfügbar"</formula>
    </cfRule>
  </conditionalFormatting>
  <conditionalFormatting sqref="J1">
    <cfRule type="cellIs" dxfId="5" priority="5" operator="equal">
      <formula>"reserviert"</formula>
    </cfRule>
    <cfRule type="cellIs" dxfId="4" priority="6" operator="equal">
      <formula>"verfügbar"</formula>
    </cfRule>
  </conditionalFormatting>
  <conditionalFormatting sqref="J3:J1048576">
    <cfRule type="cellIs" dxfId="3" priority="1" operator="equal">
      <formula>"reserviert"</formula>
    </cfRule>
    <cfRule type="cellIs" dxfId="2" priority="2" operator="equal">
      <formula>"verfügbar"</formula>
    </cfRule>
  </conditionalFormatting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40DD-48B3-419F-B814-32CA516D53D8}">
  <sheetPr>
    <pageSetUpPr fitToPage="1"/>
  </sheetPr>
  <dimension ref="A1:M13"/>
  <sheetViews>
    <sheetView view="pageBreakPreview" zoomScale="85" zoomScaleNormal="70" zoomScaleSheetLayoutView="85" workbookViewId="0">
      <pane ySplit="2" topLeftCell="A3" activePane="bottomLeft" state="frozen"/>
      <selection sqref="A1:XFD1048576"/>
      <selection pane="bottomLeft" activeCell="D6" sqref="D6"/>
    </sheetView>
  </sheetViews>
  <sheetFormatPr baseColWidth="10" defaultColWidth="11.42578125" defaultRowHeight="15" x14ac:dyDescent="0.25"/>
  <cols>
    <col min="1" max="1" width="5.28515625" style="15" bestFit="1" customWidth="1"/>
    <col min="2" max="2" width="71.5703125" style="15" customWidth="1"/>
    <col min="3" max="3" width="20.7109375" style="15" customWidth="1"/>
    <col min="4" max="5" width="19.7109375" style="20" customWidth="1"/>
    <col min="6" max="7" width="19" style="20" customWidth="1"/>
    <col min="8" max="8" width="55" style="15" customWidth="1"/>
    <col min="9" max="9" width="27.7109375" style="15" customWidth="1"/>
    <col min="10" max="10" width="14.85546875" style="15" bestFit="1" customWidth="1"/>
    <col min="11" max="16384" width="11.42578125" style="15"/>
  </cols>
  <sheetData>
    <row r="1" spans="1:13" x14ac:dyDescent="0.25">
      <c r="A1" s="14" t="s">
        <v>1317</v>
      </c>
      <c r="F1" s="15"/>
      <c r="G1" s="15"/>
      <c r="I1" s="16">
        <f>Losübersicht!$E$1</f>
        <v>46286</v>
      </c>
    </row>
    <row r="2" spans="1:13" x14ac:dyDescent="0.25">
      <c r="A2" s="14"/>
      <c r="D2" s="30"/>
      <c r="E2" s="30" t="s">
        <v>1288</v>
      </c>
      <c r="F2" s="18">
        <f>SUMIFS(F:F,$C:$C,"Gesamt")</f>
        <v>0</v>
      </c>
      <c r="G2" s="18">
        <f>SUMIFS(G:G,$C:$C,"Gesamt")</f>
        <v>0</v>
      </c>
      <c r="K2" s="29"/>
      <c r="M2" s="20"/>
    </row>
    <row r="3" spans="1:13" x14ac:dyDescent="0.25">
      <c r="A3" s="14"/>
      <c r="F3" s="29"/>
      <c r="G3" s="29"/>
      <c r="I3" s="30"/>
      <c r="J3" s="20"/>
    </row>
    <row r="4" spans="1:13" ht="24" thickBot="1" x14ac:dyDescent="0.4">
      <c r="A4" s="31" t="s">
        <v>63</v>
      </c>
      <c r="I4" s="20"/>
    </row>
    <row r="5" spans="1:13" s="48" customFormat="1" ht="45" x14ac:dyDescent="0.25">
      <c r="A5" s="33" t="s">
        <v>0</v>
      </c>
      <c r="B5" s="34" t="s">
        <v>64</v>
      </c>
      <c r="C5" s="37" t="s">
        <v>8</v>
      </c>
      <c r="D5" s="38" t="s">
        <v>1294</v>
      </c>
      <c r="E5" s="38" t="s">
        <v>1295</v>
      </c>
      <c r="F5" s="38" t="s">
        <v>1285</v>
      </c>
      <c r="G5" s="38" t="s">
        <v>1287</v>
      </c>
      <c r="H5" s="38" t="s">
        <v>1296</v>
      </c>
      <c r="I5" s="40" t="s">
        <v>6</v>
      </c>
    </row>
    <row r="6" spans="1:13" x14ac:dyDescent="0.25">
      <c r="A6" s="41">
        <v>1</v>
      </c>
      <c r="B6" s="42" t="s">
        <v>55</v>
      </c>
      <c r="C6" s="45">
        <v>37</v>
      </c>
      <c r="D6" s="61"/>
      <c r="E6" s="61"/>
      <c r="F6" s="6">
        <f>D6*$C6</f>
        <v>0</v>
      </c>
      <c r="G6" s="6">
        <f t="shared" ref="G6:G11" si="0">E6*$C6</f>
        <v>0</v>
      </c>
      <c r="H6" s="63"/>
      <c r="I6" s="2"/>
    </row>
    <row r="7" spans="1:13" x14ac:dyDescent="0.25">
      <c r="A7" s="47">
        <v>2</v>
      </c>
      <c r="B7" s="48" t="s">
        <v>56</v>
      </c>
      <c r="C7" s="50">
        <v>40</v>
      </c>
      <c r="D7" s="62"/>
      <c r="E7" s="62"/>
      <c r="F7" s="11">
        <f t="shared" ref="F7:F11" si="1">D7*$C7</f>
        <v>0</v>
      </c>
      <c r="G7" s="11">
        <f t="shared" si="0"/>
        <v>0</v>
      </c>
      <c r="H7" s="64"/>
      <c r="I7" s="1"/>
    </row>
    <row r="8" spans="1:13" x14ac:dyDescent="0.25">
      <c r="A8" s="41">
        <v>3</v>
      </c>
      <c r="B8" s="42" t="s">
        <v>57</v>
      </c>
      <c r="C8" s="44">
        <v>51</v>
      </c>
      <c r="D8" s="61"/>
      <c r="E8" s="61"/>
      <c r="F8" s="6">
        <f t="shared" si="1"/>
        <v>0</v>
      </c>
      <c r="G8" s="6">
        <f t="shared" si="0"/>
        <v>0</v>
      </c>
      <c r="H8" s="63"/>
      <c r="I8" s="2"/>
    </row>
    <row r="9" spans="1:13" x14ac:dyDescent="0.25">
      <c r="A9" s="47">
        <v>4</v>
      </c>
      <c r="B9" s="48" t="s">
        <v>58</v>
      </c>
      <c r="C9" s="50">
        <v>46</v>
      </c>
      <c r="D9" s="62"/>
      <c r="E9" s="62"/>
      <c r="F9" s="11">
        <f t="shared" si="1"/>
        <v>0</v>
      </c>
      <c r="G9" s="11">
        <f t="shared" si="0"/>
        <v>0</v>
      </c>
      <c r="H9" s="64"/>
      <c r="I9" s="1"/>
    </row>
    <row r="10" spans="1:13" x14ac:dyDescent="0.25">
      <c r="A10" s="41">
        <v>5</v>
      </c>
      <c r="B10" s="42" t="s">
        <v>59</v>
      </c>
      <c r="C10" s="44">
        <v>23</v>
      </c>
      <c r="D10" s="61"/>
      <c r="E10" s="61"/>
      <c r="F10" s="6">
        <f t="shared" si="1"/>
        <v>0</v>
      </c>
      <c r="G10" s="6">
        <f t="shared" si="0"/>
        <v>0</v>
      </c>
      <c r="H10" s="63"/>
      <c r="I10" s="2"/>
    </row>
    <row r="11" spans="1:13" x14ac:dyDescent="0.25">
      <c r="A11" s="47">
        <v>6</v>
      </c>
      <c r="B11" s="48" t="s">
        <v>60</v>
      </c>
      <c r="C11" s="50">
        <v>28</v>
      </c>
      <c r="D11" s="62"/>
      <c r="E11" s="62"/>
      <c r="F11" s="11">
        <f t="shared" si="1"/>
        <v>0</v>
      </c>
      <c r="G11" s="11">
        <f t="shared" si="0"/>
        <v>0</v>
      </c>
      <c r="H11" s="64"/>
      <c r="I11" s="1"/>
    </row>
    <row r="12" spans="1:13" x14ac:dyDescent="0.25">
      <c r="A12" s="53"/>
      <c r="C12" s="54" t="s">
        <v>5</v>
      </c>
      <c r="D12" s="7"/>
      <c r="E12" s="7"/>
      <c r="F12" s="7"/>
      <c r="G12" s="7"/>
      <c r="I12" s="55"/>
    </row>
    <row r="13" spans="1:13" ht="15.75" thickBot="1" x14ac:dyDescent="0.3">
      <c r="A13" s="56"/>
      <c r="B13" s="57"/>
      <c r="C13" s="58" t="s">
        <v>54</v>
      </c>
      <c r="D13" s="8">
        <f>SUM(D6:D11)</f>
        <v>0</v>
      </c>
      <c r="E13" s="8">
        <f>SUM(E6:E11)</f>
        <v>0</v>
      </c>
      <c r="F13" s="9">
        <f>SUM(F6:F11)</f>
        <v>0</v>
      </c>
      <c r="G13" s="10">
        <f>SUM(G6:G11)</f>
        <v>0</v>
      </c>
      <c r="H13" s="57"/>
      <c r="I13" s="59"/>
    </row>
  </sheetData>
  <sheetProtection algorithmName="SHA-512" hashValue="DN921aeOrPRM/tiD0cGyrJsPvOR1co3ipMivBeo/K6RBAeM65QQO89eNI8AVQWVRqUZUeKMW7k1DDtkiuELysw==" saltValue="17izJi9BwdtZIop4Ez6Lvg==" spinCount="100000" sheet="1" objects="1" scenarios="1"/>
  <conditionalFormatting sqref="K2">
    <cfRule type="cellIs" dxfId="1" priority="3" operator="equal">
      <formula>"reserviert"</formula>
    </cfRule>
    <cfRule type="cellIs" dxfId="0" priority="4" operator="equal">
      <formula>"verfügbar"</formula>
    </cfRule>
  </conditionalFormatting>
  <pageMargins left="0.25" right="0.25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10f02e-9a9f-422a-a7f7-2c3196bb8aa9">
      <Terms xmlns="http://schemas.microsoft.com/office/infopath/2007/PartnerControls"/>
    </lcf76f155ced4ddcb4097134ff3c332f>
    <TaxCatchAll xmlns="5528cf6d-577e-4892-8610-5a00c4235f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4A37D6FAC01438EAA7AB564F584A5" ma:contentTypeVersion="16" ma:contentTypeDescription="Ein neues Dokument erstellen." ma:contentTypeScope="" ma:versionID="96160efc2ed8e83b6bc8fd0f01d090d7">
  <xsd:schema xmlns:xsd="http://www.w3.org/2001/XMLSchema" xmlns:xs="http://www.w3.org/2001/XMLSchema" xmlns:p="http://schemas.microsoft.com/office/2006/metadata/properties" xmlns:ns2="5528cf6d-577e-4892-8610-5a00c4235fc3" xmlns:ns3="fd10f02e-9a9f-422a-a7f7-2c3196bb8aa9" targetNamespace="http://schemas.microsoft.com/office/2006/metadata/properties" ma:root="true" ma:fieldsID="0d7f6a6b7cfb8cc476dbe57ae4f66537" ns2:_="" ns3:_="">
    <xsd:import namespace="5528cf6d-577e-4892-8610-5a00c4235fc3"/>
    <xsd:import namespace="fd10f02e-9a9f-422a-a7f7-2c3196bb8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8cf6d-577e-4892-8610-5a00c4235f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a47fcf1-3a97-4e16-87da-fcaf77f8c4c5}" ma:internalName="TaxCatchAll" ma:showField="CatchAllData" ma:web="5528cf6d-577e-4892-8610-5a00c4235f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0f02e-9a9f-422a-a7f7-2c3196bb8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41c6557f-04ae-4c6b-8507-7b54f6892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F1DF2F-E0B9-44F1-B7EF-9319678CD2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856206-D001-4652-B03A-8F5A17C70C79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fd10f02e-9a9f-422a-a7f7-2c3196bb8aa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5528cf6d-577e-4892-8610-5a00c4235fc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05CFD3D-F98D-479B-AEB5-0C4454546E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28cf6d-577e-4892-8610-5a00c4235fc3"/>
    <ds:schemaRef ds:uri="fd10f02e-9a9f-422a-a7f7-2c3196bb8a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6</vt:i4>
      </vt:variant>
    </vt:vector>
  </HeadingPairs>
  <TitlesOfParts>
    <vt:vector size="14" baseType="lpstr">
      <vt:lpstr>Losübersicht</vt:lpstr>
      <vt:lpstr>Teillos 1 - Bücher</vt:lpstr>
      <vt:lpstr>Teillos 2 - Bücher</vt:lpstr>
      <vt:lpstr>Teillos 3 - Bücher</vt:lpstr>
      <vt:lpstr>Teillos 4 - Bücher</vt:lpstr>
      <vt:lpstr>Teillos 5 - Bücher</vt:lpstr>
      <vt:lpstr>Teillos 6 - Non-Books</vt:lpstr>
      <vt:lpstr>Teillos 7 - MINT</vt:lpstr>
      <vt:lpstr>'Teillos 1 - Bücher'!Drucktitel</vt:lpstr>
      <vt:lpstr>'Teillos 2 - Bücher'!Drucktitel</vt:lpstr>
      <vt:lpstr>'Teillos 3 - Bücher'!Drucktitel</vt:lpstr>
      <vt:lpstr>'Teillos 4 - Bücher'!Drucktitel</vt:lpstr>
      <vt:lpstr>'Teillos 5 - Bücher'!Drucktitel</vt:lpstr>
      <vt:lpstr>'Teillos 6 - Non-Books'!Drucktitel</vt:lpstr>
    </vt:vector>
  </TitlesOfParts>
  <Company>Stiftung Lesen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Niesen</dc:creator>
  <cp:lastModifiedBy>Sebastian Niesen</cp:lastModifiedBy>
  <dcterms:created xsi:type="dcterms:W3CDTF">2022-11-30T12:19:22Z</dcterms:created>
  <dcterms:modified xsi:type="dcterms:W3CDTF">2026-09-22T14:28:56Z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0x01010007B4A37D6FAC01438EAA7AB564F584A5</vt:lpwstr>
  </property>
  <property fmtid="{D5CDD505-2E9C-101B-9397-08002B2CF9AE}" pid="3" name="MediaServiceImageTags">
    <vt:lpwstr/>
  </property>
</Properties>
</file>