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ww.vintra.de/vzbv/vergabeportal/BedarfsmeldungDokumente/4008/"/>
    </mc:Choice>
  </mc:AlternateContent>
  <xr:revisionPtr revIDLastSave="0" documentId="13_ncr:20000001_{374BA8F3-EA0E-4A35-902B-D099CBC6CB4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2026-039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1" l="1"/>
  <c r="C50" i="1"/>
  <c r="C47" i="1"/>
  <c r="C48" i="1" s="1"/>
  <c r="C44" i="1"/>
  <c r="C41" i="1"/>
  <c r="C38" i="1"/>
  <c r="C35" i="1"/>
  <c r="C32" i="1"/>
  <c r="C29" i="1"/>
  <c r="C26" i="1"/>
  <c r="C23" i="1"/>
  <c r="C20" i="1"/>
  <c r="C17" i="1"/>
  <c r="C14" i="1"/>
  <c r="C11" i="1"/>
  <c r="C8" i="1"/>
  <c r="C51" i="1" l="1"/>
</calcChain>
</file>

<file path=xl/sharedStrings.xml><?xml version="1.0" encoding="utf-8"?>
<sst xmlns="http://schemas.openxmlformats.org/spreadsheetml/2006/main" count="102" uniqueCount="80">
  <si>
    <t xml:space="preserve">Bewertungskriterien für die Ausschreibung 
2026-0395
</t>
  </si>
  <si>
    <t>Position aus  Leistungsbeschreibung</t>
  </si>
  <si>
    <t>Wertungskriterien</t>
  </si>
  <si>
    <t>max. Punktzahl</t>
  </si>
  <si>
    <t>Gewichtung</t>
  </si>
  <si>
    <t>Zielerfüllungsgrad</t>
  </si>
  <si>
    <t>vergebene Punkte (Eingabe, 0–10)</t>
  </si>
  <si>
    <t>Punkt V. 1.</t>
  </si>
  <si>
    <t>Serverstandort: in Deutschland</t>
  </si>
  <si>
    <t>nein = 0 Punkte</t>
  </si>
  <si>
    <t>ja Deutschland  = 10 Punkte</t>
  </si>
  <si>
    <t>gewichtet</t>
  </si>
  <si>
    <t>Serversicherheit: Verschlüsselungs- und sichere Datenübertragungsmechanismen, aut. Sicherheitsupdates, Schutz vor Malware, Datenmissbrauch und DDoS-Angriffen</t>
  </si>
  <si>
    <t>keine Sicherheit  = 0 Punkte</t>
  </si>
  <si>
    <t>ja, teilweise sicher = 7 Punkte</t>
  </si>
  <si>
    <t>ja, alle Sicherheitspakete = 10 Punkte</t>
  </si>
  <si>
    <t xml:space="preserve">Punkt V. 1. </t>
  </si>
  <si>
    <t>Rechenzentrum: Stromversorgung, Klimatisierung etc.</t>
  </si>
  <si>
    <t>keine Erfüllung = 0 Punkte</t>
  </si>
  <si>
    <t>ja, teilweise erfüllt = 7 Punkte</t>
  </si>
  <si>
    <t>ja, erfüllt = 10 Punkte</t>
  </si>
  <si>
    <t>Punkt V. 2. 3.</t>
  </si>
  <si>
    <t xml:space="preserve">Monatlicher Traffic </t>
  </si>
  <si>
    <t>5 TB = 3 Punkte</t>
  </si>
  <si>
    <t>&gt; 5 TB bis &lt; 10 TB = 7 Punkte</t>
  </si>
  <si>
    <t>≥ 10 TB = 10 Punkte</t>
  </si>
  <si>
    <t xml:space="preserve">Punkt V. 2. 4. </t>
  </si>
  <si>
    <t>Garantierte Dienstverfügbarkeit</t>
  </si>
  <si>
    <t>98,5 % bis &lt; 99,0 % = 3 Punkte</t>
  </si>
  <si>
    <t>99,0 % bis 99,5 % = 7 Punkte</t>
  </si>
  <si>
    <t>&gt; 99,5 % = 10 Punkte</t>
  </si>
  <si>
    <t>Punkt V. 2. 7.</t>
  </si>
  <si>
    <t>Konzept als Abwägung/Stellungnahme: dedizierter Server vs. Shared Hosting vs. vServer (Leistung, Skalierbarkeit und Load Balancing)</t>
  </si>
  <si>
    <t>0-4 Punkte - siehe Hinweis 1 am Ende</t>
  </si>
  <si>
    <t>5-7 Punkte - siehe Hinweis 1 am Ende</t>
  </si>
  <si>
    <t>8-10 Punkte - siehe Hinweis 1 am Ende</t>
  </si>
  <si>
    <t>Punkt V. 2. 9.</t>
  </si>
  <si>
    <t>Caching (Varnish)</t>
  </si>
  <si>
    <t>1 GB = 3 Punkte</t>
  </si>
  <si>
    <t>&gt; 1 GB bis &lt; 2 GB = 7 Punkte</t>
  </si>
  <si>
    <t>≥ 2 GB = 10 Punkte</t>
  </si>
  <si>
    <t>Caching (Memcached)</t>
  </si>
  <si>
    <t>CPU Cores</t>
  </si>
  <si>
    <t>bis 8 Cores  = 3 Punkte</t>
  </si>
  <si>
    <t>9 bis 32 Cores = 7 Punkte</t>
  </si>
  <si>
    <t>ab 33 Cores = 10 Punkte</t>
  </si>
  <si>
    <t>Punkt V. 2. 10.</t>
  </si>
  <si>
    <t>Datenbanken</t>
  </si>
  <si>
    <t>50 DBs  = 3 Punkte</t>
  </si>
  <si>
    <t>ab 51 bis 100 DBs  = 7 Punkte</t>
  </si>
  <si>
    <t>ab 101 DBs  = 10 Punkte</t>
  </si>
  <si>
    <t>Punkt V. 2. 11</t>
  </si>
  <si>
    <t>SSD-Speicherplatz</t>
  </si>
  <si>
    <t>500 GB  = 3 Punkte</t>
  </si>
  <si>
    <t>&gt; 500 GB bis &lt; 1 TB = 7 Punkte</t>
  </si>
  <si>
    <t>≥ 1 TB = 10 Punkte</t>
  </si>
  <si>
    <t>Punkt V. 4.</t>
  </si>
  <si>
    <t>Konzept für Backup und Wiederherstellung</t>
  </si>
  <si>
    <t>Punkt V. 6.</t>
  </si>
  <si>
    <t>Aspekte der Nachhaltigkeit (Green Hosting)</t>
  </si>
  <si>
    <t>klimaneutral  = 7 Punkte</t>
  </si>
  <si>
    <t>klimaneutral und weitere Zertifizierung  = 10 Punkte</t>
  </si>
  <si>
    <t>Preis</t>
  </si>
  <si>
    <t>Preis des Angebots (brutto, €):</t>
  </si>
  <si>
    <t>ereichte Punktzahl (ungewichtet)</t>
  </si>
  <si>
    <t>Niedrigster Angebotspreis (brutto, €):</t>
  </si>
  <si>
    <t>ereichte Punktzahl (gewichtet)</t>
  </si>
  <si>
    <t>Gesamtpunktzahl</t>
  </si>
  <si>
    <t>Hinweis zur Bewertung: Es müssen nur die vergebenen Punkte (Spalte H, grüne Felder) sowie der Preis des Angebots und der niedrigste Angebotspreis (Zeilen 46 und 47) eingegeben werden. Die Berechnung der Gewichtung erfolgt automatisch.</t>
  </si>
  <si>
    <t>Hinweis 1 zur Punktevergabe im Rahmen der Abgabe von Konzepten</t>
  </si>
  <si>
    <t>0-4 Punkte</t>
  </si>
  <si>
    <t>Die Erläuterungen sind nur teilweise schlüssig oder unvollständig. Es fehlen wichtige Ausführungen zur Umsetzung der vom AG genannten Anforderungen.</t>
  </si>
  <si>
    <t>5-7 Punkte</t>
  </si>
  <si>
    <t>Die Erläuterungen sind weitgehend vollständig, schlüssig und nachvollziehbar. Das dargelegte Vorgehen lässt eine grundsätzliche Erfüllung der Anforderungen erwarten.</t>
  </si>
  <si>
    <t>8-10 Punkte</t>
  </si>
  <si>
    <t>Die Erläuterungen sind vollständig, schlüssig und nachvollziehbar. Das dargelegte Vorgehen lässt eine vollumfängliche Erfüllung der Anforderungen erwarten.</t>
  </si>
  <si>
    <t>Hinweis 2 zu Mindestanforderungen</t>
  </si>
  <si>
    <t>Wert unterhalb der Mindestanforderung</t>
  </si>
  <si>
    <t>Ausschluss des Angebots (siehe Aufforderung zur Angebotsabgabe, Nr. 16)</t>
  </si>
  <si>
    <t>gewichtete Gesamtpunktzahl erreicht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</si>
</sst>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"/>
    <numFmt numFmtId="166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1"/>
      <color theme="0"/>
      <name val="Calibri"/>
      <family val="2"/>
      <scheme val="minor"/>
    </font>
    <font>
      <b/>
      <sz val="12"/>
      <color theme="1"/>
      <name val="Aptos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2"/>
      <color theme="1"/>
      <name val="Aptos"/>
      <family val="2"/>
    </font>
    <font>
      <sz val="11"/>
      <color theme="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E2EFDA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3" borderId="0"/>
  </cellStyleXfs>
  <cellXfs count="95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top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vertical="center" wrapText="1"/>
      <protection locked="0"/>
    </xf>
    <xf numFmtId="0" fontId="4" fillId="2" borderId="22" xfId="0" applyFont="1" applyFill="1" applyBorder="1" applyAlignment="1" applyProtection="1">
      <alignment horizontal="center" vertical="center" wrapText="1"/>
      <protection locked="0"/>
    </xf>
    <xf numFmtId="9" fontId="4" fillId="0" borderId="7" xfId="0" applyNumberFormat="1" applyFont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9" fontId="3" fillId="0" borderId="0" xfId="0" applyNumberFormat="1" applyFont="1"/>
    <xf numFmtId="0" fontId="6" fillId="0" borderId="9" xfId="0" applyFont="1" applyBorder="1" applyProtection="1">
      <protection locked="0"/>
    </xf>
    <xf numFmtId="0" fontId="5" fillId="2" borderId="3" xfId="0" applyFont="1" applyFill="1" applyBorder="1" applyAlignment="1" applyProtection="1">
      <alignment horizontal="center" vertical="top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6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center" vertical="top"/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vertical="center" wrapText="1"/>
      <protection locked="0"/>
    </xf>
    <xf numFmtId="164" fontId="4" fillId="0" borderId="7" xfId="0" applyNumberFormat="1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5" fillId="2" borderId="0" xfId="0" applyFont="1" applyFill="1" applyAlignment="1" applyProtection="1">
      <alignment vertical="top"/>
      <protection locked="0"/>
    </xf>
    <xf numFmtId="0" fontId="4" fillId="2" borderId="6" xfId="0" applyFont="1" applyFill="1" applyBorder="1" applyAlignment="1" applyProtection="1">
      <alignment vertical="top"/>
      <protection locked="0"/>
    </xf>
    <xf numFmtId="0" fontId="4" fillId="2" borderId="22" xfId="0" applyFont="1" applyFill="1" applyBorder="1" applyAlignment="1" applyProtection="1">
      <alignment horizontal="center" vertical="top"/>
      <protection locked="0"/>
    </xf>
    <xf numFmtId="9" fontId="4" fillId="2" borderId="7" xfId="0" applyNumberFormat="1" applyFont="1" applyFill="1" applyBorder="1" applyAlignment="1" applyProtection="1">
      <alignment horizontal="center" vertical="top"/>
      <protection locked="0"/>
    </xf>
    <xf numFmtId="0" fontId="5" fillId="2" borderId="7" xfId="0" applyFont="1" applyFill="1" applyBorder="1" applyAlignment="1" applyProtection="1">
      <alignment vertical="top"/>
      <protection locked="0"/>
    </xf>
    <xf numFmtId="0" fontId="5" fillId="2" borderId="2" xfId="0" applyFont="1" applyFill="1" applyBorder="1" applyAlignment="1" applyProtection="1">
      <alignment horizontal="center" vertical="top"/>
      <protection locked="0"/>
    </xf>
    <xf numFmtId="0" fontId="4" fillId="2" borderId="2" xfId="0" applyFont="1" applyFill="1" applyBorder="1" applyAlignment="1" applyProtection="1">
      <alignment vertical="top"/>
      <protection locked="0"/>
    </xf>
    <xf numFmtId="0" fontId="4" fillId="2" borderId="3" xfId="0" applyFont="1" applyFill="1" applyBorder="1" applyAlignment="1" applyProtection="1">
      <alignment horizontal="center" vertical="top"/>
      <protection locked="0"/>
    </xf>
    <xf numFmtId="0" fontId="4" fillId="2" borderId="3" xfId="0" applyFont="1" applyFill="1" applyBorder="1" applyAlignment="1" applyProtection="1">
      <alignment vertical="top"/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4" fillId="2" borderId="0" xfId="0" applyFont="1" applyFill="1" applyAlignment="1" applyProtection="1">
      <alignment vertical="top"/>
      <protection locked="0"/>
    </xf>
    <xf numFmtId="0" fontId="4" fillId="2" borderId="27" xfId="0" applyFont="1" applyFill="1" applyBorder="1" applyAlignment="1" applyProtection="1">
      <alignment vertical="top"/>
      <protection locked="0"/>
    </xf>
    <xf numFmtId="0" fontId="4" fillId="2" borderId="29" xfId="0" applyFont="1" applyFill="1" applyBorder="1" applyAlignment="1" applyProtection="1">
      <alignment vertical="top"/>
      <protection locked="0"/>
    </xf>
    <xf numFmtId="0" fontId="4" fillId="2" borderId="30" xfId="0" applyFont="1" applyFill="1" applyBorder="1" applyAlignment="1" applyProtection="1">
      <alignment vertical="top"/>
      <protection locked="0"/>
    </xf>
    <xf numFmtId="9" fontId="4" fillId="2" borderId="30" xfId="0" applyNumberFormat="1" applyFont="1" applyFill="1" applyBorder="1" applyAlignment="1" applyProtection="1">
      <alignment horizontal="center" vertical="center"/>
      <protection locked="0"/>
    </xf>
    <xf numFmtId="0" fontId="4" fillId="2" borderId="32" xfId="0" applyFont="1" applyFill="1" applyBorder="1" applyAlignment="1" applyProtection="1">
      <alignment vertical="top"/>
      <protection locked="0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5" fillId="0" borderId="2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4" fillId="2" borderId="28" xfId="0" applyFont="1" applyFill="1" applyBorder="1" applyAlignment="1">
      <alignment horizontal="center" vertical="top"/>
    </xf>
    <xf numFmtId="9" fontId="4" fillId="2" borderId="27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vertical="top"/>
      <protection locked="0"/>
    </xf>
    <xf numFmtId="0" fontId="1" fillId="2" borderId="9" xfId="0" applyFont="1" applyFill="1" applyBorder="1" applyAlignment="1" applyProtection="1">
      <alignment vertical="top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166" fontId="5" fillId="4" borderId="35" xfId="0" applyNumberFormat="1" applyFont="1" applyFill="1" applyBorder="1" applyAlignment="1" applyProtection="1">
      <alignment horizontal="right" vertical="center"/>
      <protection locked="0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166" fontId="4" fillId="4" borderId="35" xfId="0" applyNumberFormat="1" applyFont="1" applyFill="1" applyBorder="1" applyAlignment="1" applyProtection="1">
      <alignment horizontal="right" vertical="center"/>
      <protection locked="0"/>
    </xf>
    <xf numFmtId="0" fontId="0" fillId="0" borderId="24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>
      <alignment horizontal="center"/>
    </xf>
    <xf numFmtId="165" fontId="5" fillId="5" borderId="23" xfId="0" applyNumberFormat="1" applyFont="1" applyFill="1" applyBorder="1" applyAlignment="1">
      <alignment horizontal="center"/>
    </xf>
    <xf numFmtId="1" fontId="0" fillId="4" borderId="35" xfId="0" applyNumberFormat="1" applyFill="1" applyBorder="1" applyAlignment="1">
      <alignment horizontal="center" vertical="center"/>
    </xf>
    <xf numFmtId="1" fontId="3" fillId="0" borderId="0" xfId="0" applyNumberFormat="1" applyFont="1"/>
    <xf numFmtId="1" fontId="3" fillId="2" borderId="0" xfId="0" applyNumberFormat="1" applyFont="1" applyFill="1"/>
    <xf numFmtId="2" fontId="6" fillId="5" borderId="3" xfId="0" applyNumberFormat="1" applyFont="1" applyFill="1" applyBorder="1" applyAlignment="1">
      <alignment horizontal="center"/>
    </xf>
    <xf numFmtId="2" fontId="6" fillId="5" borderId="23" xfId="0" applyNumberFormat="1" applyFont="1" applyFill="1" applyBorder="1" applyAlignment="1">
      <alignment horizontal="center"/>
    </xf>
    <xf numFmtId="2" fontId="4" fillId="5" borderId="3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0" borderId="0" xfId="0" applyFont="1"/>
    <xf numFmtId="0" fontId="3" fillId="2" borderId="34" xfId="0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Protection="1">
      <protection locked="0"/>
    </xf>
    <xf numFmtId="0" fontId="5" fillId="0" borderId="2" xfId="0" applyFont="1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3" fillId="2" borderId="34" xfId="0" applyFont="1" applyFill="1" applyBorder="1" applyAlignment="1" applyProtection="1">
      <alignment horizontal="center" vertical="center"/>
      <protection locked="0"/>
    </xf>
    <xf numFmtId="0" fontId="7" fillId="3" borderId="2" xfId="1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0" fillId="0" borderId="19" xfId="0" applyBorder="1"/>
    <xf numFmtId="0" fontId="0" fillId="0" borderId="20" xfId="0" applyBorder="1"/>
    <xf numFmtId="0" fontId="5" fillId="0" borderId="1" xfId="0" applyFont="1" applyBorder="1" applyAlignment="1">
      <alignment vertical="center"/>
    </xf>
    <xf numFmtId="0" fontId="0" fillId="0" borderId="1" xfId="0" applyBorder="1"/>
    <xf numFmtId="0" fontId="7" fillId="3" borderId="33" xfId="1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25" xfId="0" applyBorder="1" applyProtection="1">
      <protection locked="0"/>
    </xf>
    <xf numFmtId="0" fontId="0" fillId="0" borderId="21" xfId="0" applyBorder="1" applyProtection="1"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0" fillId="0" borderId="13" xfId="0" applyBorder="1" applyProtection="1"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26" xfId="0" applyBorder="1" applyProtection="1">
      <protection locked="0"/>
    </xf>
  </cellXfs>
  <cellStyles count="2">
    <cellStyle name="Akzent1" xfId="1" builtinId="29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4"/>
  <sheetViews>
    <sheetView tabSelected="1" zoomScale="115" zoomScaleNormal="115" workbookViewId="0">
      <selection activeCell="E51" sqref="E51"/>
    </sheetView>
  </sheetViews>
  <sheetFormatPr baseColWidth="10" defaultColWidth="11.42578125" defaultRowHeight="15.75" x14ac:dyDescent="0.25"/>
  <cols>
    <col min="1" max="1" width="24.7109375" style="1" customWidth="1"/>
    <col min="2" max="2" width="53.42578125" style="1" customWidth="1"/>
    <col min="3" max="3" width="21.140625" style="1" customWidth="1"/>
    <col min="4" max="4" width="14.42578125" style="1" customWidth="1"/>
    <col min="5" max="5" width="34.28515625" style="1" bestFit="1" customWidth="1"/>
    <col min="6" max="6" width="33.28515625" style="1" bestFit="1" customWidth="1"/>
    <col min="7" max="7" width="42.7109375" style="1" bestFit="1" customWidth="1"/>
    <col min="8" max="22" width="20" style="1" customWidth="1"/>
    <col min="23" max="23" width="12.42578125" style="1" customWidth="1"/>
    <col min="24" max="24" width="11.42578125" style="1" customWidth="1"/>
    <col min="25" max="16384" width="11.42578125" style="1"/>
  </cols>
  <sheetData>
    <row r="1" spans="1:23" x14ac:dyDescent="0.25">
      <c r="B1" s="71"/>
      <c r="C1" s="72"/>
      <c r="D1" s="72"/>
      <c r="E1" s="72"/>
      <c r="F1" s="72"/>
      <c r="G1" s="72"/>
    </row>
    <row r="2" spans="1:23" ht="51.75" customHeight="1" x14ac:dyDescent="0.25">
      <c r="A2" s="91" t="s">
        <v>0</v>
      </c>
      <c r="B2" s="76"/>
      <c r="C2" s="76"/>
      <c r="D2" s="76"/>
      <c r="E2" s="76"/>
      <c r="F2" s="76"/>
      <c r="G2" s="76"/>
    </row>
    <row r="3" spans="1:23" ht="18" customHeight="1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</row>
    <row r="4" spans="1:23" ht="17.100000000000001" customHeight="1" thickBot="1" x14ac:dyDescent="0.3">
      <c r="A4" s="2"/>
    </row>
    <row r="5" spans="1:23" s="7" customFormat="1" ht="101.25" customHeight="1" thickBot="1" x14ac:dyDescent="0.3">
      <c r="A5" s="4" t="s">
        <v>1</v>
      </c>
      <c r="B5" s="5" t="s">
        <v>2</v>
      </c>
      <c r="C5" s="5" t="s">
        <v>3</v>
      </c>
      <c r="D5" s="6" t="s">
        <v>4</v>
      </c>
      <c r="E5" s="88" t="s">
        <v>5</v>
      </c>
      <c r="F5" s="89"/>
      <c r="G5" s="90"/>
      <c r="H5" s="54" t="s">
        <v>6</v>
      </c>
    </row>
    <row r="6" spans="1:23" s="7" customFormat="1" ht="17.100000000000001" customHeight="1" thickBot="1" x14ac:dyDescent="0.3">
      <c r="B6" s="8"/>
      <c r="C6" s="8"/>
      <c r="D6" s="8"/>
      <c r="E6" s="8"/>
      <c r="F6" s="8"/>
      <c r="G6" s="8"/>
    </row>
    <row r="7" spans="1:23" ht="24" customHeight="1" x14ac:dyDescent="0.25">
      <c r="A7" s="73" t="s">
        <v>7</v>
      </c>
      <c r="B7" s="9" t="s">
        <v>8</v>
      </c>
      <c r="C7" s="10">
        <v>10</v>
      </c>
      <c r="D7" s="11">
        <v>0.05</v>
      </c>
      <c r="E7" s="12" t="s">
        <v>9</v>
      </c>
      <c r="F7" s="93"/>
      <c r="G7" s="12" t="s">
        <v>10</v>
      </c>
      <c r="H7" s="65">
        <v>0</v>
      </c>
      <c r="I7" s="13"/>
    </row>
    <row r="8" spans="1:23" ht="20.25" customHeight="1" thickBot="1" x14ac:dyDescent="0.3">
      <c r="A8" s="74"/>
      <c r="B8" s="14" t="s">
        <v>11</v>
      </c>
      <c r="C8" s="69">
        <f>IF(H7="","",H7*D7)</f>
        <v>0</v>
      </c>
      <c r="D8" s="15"/>
      <c r="E8" s="16"/>
      <c r="F8" s="94"/>
      <c r="G8" s="16"/>
      <c r="H8" s="66"/>
    </row>
    <row r="9" spans="1:23" s="2" customFormat="1" ht="17.100000000000001" customHeight="1" thickBot="1" x14ac:dyDescent="0.3">
      <c r="A9" s="8"/>
      <c r="B9" s="17"/>
      <c r="C9" s="17"/>
      <c r="D9" s="18"/>
      <c r="E9" s="19"/>
      <c r="F9" s="19"/>
      <c r="G9" s="19"/>
      <c r="H9" s="67"/>
    </row>
    <row r="10" spans="1:23" ht="82.5" customHeight="1" thickBot="1" x14ac:dyDescent="0.3">
      <c r="A10" s="73" t="s">
        <v>7</v>
      </c>
      <c r="B10" s="20" t="s">
        <v>12</v>
      </c>
      <c r="C10" s="10">
        <v>10</v>
      </c>
      <c r="D10" s="11">
        <v>0.1</v>
      </c>
      <c r="E10" s="12" t="s">
        <v>13</v>
      </c>
      <c r="F10" s="51" t="s">
        <v>14</v>
      </c>
      <c r="G10" s="12" t="s">
        <v>15</v>
      </c>
      <c r="H10" s="65">
        <v>0</v>
      </c>
    </row>
    <row r="11" spans="1:23" ht="17.100000000000001" customHeight="1" thickBot="1" x14ac:dyDescent="0.3">
      <c r="A11" s="74"/>
      <c r="B11" s="14" t="s">
        <v>11</v>
      </c>
      <c r="C11" s="68">
        <f>IF(H10="","",H10*D10)</f>
        <v>0</v>
      </c>
      <c r="D11" s="59"/>
      <c r="E11" s="60"/>
      <c r="F11" s="22"/>
      <c r="G11" s="22"/>
      <c r="H11" s="66"/>
    </row>
    <row r="12" spans="1:23" ht="17.100000000000001" customHeight="1" thickBot="1" x14ac:dyDescent="0.3">
      <c r="A12" s="8"/>
      <c r="B12" s="17"/>
      <c r="C12" s="17"/>
      <c r="D12" s="18"/>
      <c r="E12" s="19"/>
      <c r="F12" s="19"/>
      <c r="G12" s="19"/>
      <c r="H12" s="66"/>
    </row>
    <row r="13" spans="1:23" ht="16.5" thickBot="1" x14ac:dyDescent="0.3">
      <c r="A13" s="73" t="s">
        <v>16</v>
      </c>
      <c r="B13" s="20" t="s">
        <v>17</v>
      </c>
      <c r="C13" s="10">
        <v>10</v>
      </c>
      <c r="D13" s="11">
        <v>0.05</v>
      </c>
      <c r="E13" s="12" t="s">
        <v>18</v>
      </c>
      <c r="F13" s="51" t="s">
        <v>19</v>
      </c>
      <c r="G13" s="12" t="s">
        <v>20</v>
      </c>
      <c r="H13" s="65">
        <v>0</v>
      </c>
    </row>
    <row r="14" spans="1:23" ht="17.100000000000001" customHeight="1" thickBot="1" x14ac:dyDescent="0.3">
      <c r="A14" s="74"/>
      <c r="B14" s="14" t="s">
        <v>11</v>
      </c>
      <c r="C14" s="68">
        <f>IF(H13="","",H13*D13)</f>
        <v>0</v>
      </c>
      <c r="D14" s="61"/>
      <c r="E14" s="62"/>
      <c r="F14" s="22"/>
      <c r="G14" s="22"/>
      <c r="H14" s="66"/>
    </row>
    <row r="15" spans="1:23" ht="17.100000000000001" customHeight="1" thickBot="1" x14ac:dyDescent="0.3">
      <c r="A15" s="8"/>
      <c r="B15" s="17"/>
      <c r="C15" s="17"/>
      <c r="D15" s="18"/>
      <c r="E15" s="19"/>
      <c r="F15" s="19"/>
      <c r="G15" s="19"/>
      <c r="H15" s="66"/>
    </row>
    <row r="16" spans="1:23" ht="16.5" thickBot="1" x14ac:dyDescent="0.3">
      <c r="A16" s="73" t="s">
        <v>21</v>
      </c>
      <c r="B16" s="9" t="s">
        <v>22</v>
      </c>
      <c r="C16" s="10">
        <v>10</v>
      </c>
      <c r="D16" s="11">
        <v>0.05</v>
      </c>
      <c r="E16" s="51" t="s">
        <v>23</v>
      </c>
      <c r="F16" s="51" t="s">
        <v>24</v>
      </c>
      <c r="G16" s="51" t="s">
        <v>25</v>
      </c>
      <c r="H16" s="65">
        <v>0</v>
      </c>
    </row>
    <row r="17" spans="1:8" ht="17.100000000000001" customHeight="1" thickBot="1" x14ac:dyDescent="0.3">
      <c r="A17" s="74"/>
      <c r="B17" s="14" t="s">
        <v>11</v>
      </c>
      <c r="C17" s="68">
        <f>IF(H16="","",H16*D16)</f>
        <v>0</v>
      </c>
      <c r="D17" s="59"/>
      <c r="E17" s="60"/>
      <c r="F17" s="22"/>
      <c r="G17" s="22"/>
      <c r="H17" s="66"/>
    </row>
    <row r="18" spans="1:8" ht="17.100000000000001" customHeight="1" thickBot="1" x14ac:dyDescent="0.3">
      <c r="A18" s="8"/>
      <c r="B18" s="17"/>
      <c r="C18" s="17"/>
      <c r="D18" s="18"/>
      <c r="E18" s="19"/>
      <c r="F18" s="19"/>
      <c r="G18" s="19"/>
      <c r="H18" s="66"/>
    </row>
    <row r="19" spans="1:8" ht="16.5" thickBot="1" x14ac:dyDescent="0.3">
      <c r="A19" s="73" t="s">
        <v>26</v>
      </c>
      <c r="B19" s="9" t="s">
        <v>27</v>
      </c>
      <c r="C19" s="10">
        <v>10</v>
      </c>
      <c r="D19" s="11">
        <v>0.05</v>
      </c>
      <c r="E19" s="51" t="s">
        <v>28</v>
      </c>
      <c r="F19" s="51" t="s">
        <v>29</v>
      </c>
      <c r="G19" s="51" t="s">
        <v>30</v>
      </c>
      <c r="H19" s="65">
        <v>0</v>
      </c>
    </row>
    <row r="20" spans="1:8" ht="17.100000000000001" customHeight="1" thickBot="1" x14ac:dyDescent="0.3">
      <c r="A20" s="74"/>
      <c r="B20" s="14" t="s">
        <v>11</v>
      </c>
      <c r="C20" s="68">
        <f>IF(H19="","",H19*D19)</f>
        <v>0</v>
      </c>
      <c r="D20" s="59"/>
      <c r="E20" s="60"/>
      <c r="F20" s="22"/>
      <c r="G20" s="22"/>
      <c r="H20" s="66"/>
    </row>
    <row r="21" spans="1:8" ht="17.100000000000001" customHeight="1" thickBot="1" x14ac:dyDescent="0.3">
      <c r="A21" s="23"/>
      <c r="B21" s="24"/>
      <c r="C21" s="24"/>
      <c r="D21" s="18"/>
      <c r="E21" s="19"/>
      <c r="F21" s="19"/>
      <c r="G21" s="19"/>
      <c r="H21" s="66"/>
    </row>
    <row r="22" spans="1:8" ht="48" customHeight="1" thickBot="1" x14ac:dyDescent="0.3">
      <c r="A22" s="73" t="s">
        <v>31</v>
      </c>
      <c r="B22" s="20" t="s">
        <v>32</v>
      </c>
      <c r="C22" s="10">
        <v>10</v>
      </c>
      <c r="D22" s="21">
        <v>7.4999999999999997E-2</v>
      </c>
      <c r="E22" s="12" t="s">
        <v>33</v>
      </c>
      <c r="F22" s="12" t="s">
        <v>34</v>
      </c>
      <c r="G22" s="12" t="s">
        <v>35</v>
      </c>
      <c r="H22" s="65">
        <v>0</v>
      </c>
    </row>
    <row r="23" spans="1:8" ht="17.100000000000001" customHeight="1" thickBot="1" x14ac:dyDescent="0.3">
      <c r="A23" s="74"/>
      <c r="B23" s="14" t="s">
        <v>11</v>
      </c>
      <c r="C23" s="68">
        <f>IF(H22="","",H22*D22)</f>
        <v>0</v>
      </c>
      <c r="D23" s="61"/>
      <c r="E23" s="62"/>
      <c r="F23" s="22"/>
      <c r="G23" s="22"/>
      <c r="H23" s="66"/>
    </row>
    <row r="24" spans="1:8" ht="17.100000000000001" customHeight="1" thickBot="1" x14ac:dyDescent="0.3">
      <c r="A24" s="23"/>
      <c r="B24" s="24"/>
      <c r="C24" s="24"/>
      <c r="D24" s="18"/>
      <c r="E24" s="19"/>
      <c r="F24" s="19"/>
      <c r="G24" s="19"/>
      <c r="H24" s="66"/>
    </row>
    <row r="25" spans="1:8" ht="16.5" thickBot="1" x14ac:dyDescent="0.3">
      <c r="A25" s="73" t="s">
        <v>36</v>
      </c>
      <c r="B25" s="9" t="s">
        <v>37</v>
      </c>
      <c r="C25" s="10">
        <v>10</v>
      </c>
      <c r="D25" s="21">
        <v>2.5000000000000001E-2</v>
      </c>
      <c r="E25" s="51" t="s">
        <v>38</v>
      </c>
      <c r="F25" s="51" t="s">
        <v>39</v>
      </c>
      <c r="G25" s="51" t="s">
        <v>40</v>
      </c>
      <c r="H25" s="65">
        <v>0</v>
      </c>
    </row>
    <row r="26" spans="1:8" ht="17.100000000000001" customHeight="1" thickBot="1" x14ac:dyDescent="0.3">
      <c r="A26" s="74"/>
      <c r="B26" s="14" t="s">
        <v>11</v>
      </c>
      <c r="C26" s="68">
        <f>IF(H25="","",H25*D25)</f>
        <v>0</v>
      </c>
      <c r="D26" s="59"/>
      <c r="E26" s="60"/>
      <c r="F26" s="22"/>
      <c r="G26" s="22"/>
      <c r="H26" s="66"/>
    </row>
    <row r="27" spans="1:8" ht="17.100000000000001" customHeight="1" thickBot="1" x14ac:dyDescent="0.3">
      <c r="A27" s="23"/>
      <c r="B27" s="24"/>
      <c r="C27" s="25"/>
      <c r="D27" s="25"/>
      <c r="E27" s="25"/>
      <c r="F27" s="25"/>
      <c r="G27" s="25"/>
      <c r="H27" s="66"/>
    </row>
    <row r="28" spans="1:8" ht="15.95" customHeight="1" thickBot="1" x14ac:dyDescent="0.3">
      <c r="A28" s="73" t="s">
        <v>36</v>
      </c>
      <c r="B28" s="9" t="s">
        <v>41</v>
      </c>
      <c r="C28" s="10">
        <v>10</v>
      </c>
      <c r="D28" s="21">
        <v>2.5000000000000001E-2</v>
      </c>
      <c r="E28" s="12" t="s">
        <v>38</v>
      </c>
      <c r="F28" s="51" t="s">
        <v>39</v>
      </c>
      <c r="G28" s="51" t="s">
        <v>40</v>
      </c>
      <c r="H28" s="65">
        <v>0</v>
      </c>
    </row>
    <row r="29" spans="1:8" ht="17.100000000000001" customHeight="1" thickBot="1" x14ac:dyDescent="0.3">
      <c r="A29" s="74"/>
      <c r="B29" s="14" t="s">
        <v>11</v>
      </c>
      <c r="C29" s="68">
        <f>IF(H28="","",H28*D28)</f>
        <v>0</v>
      </c>
      <c r="D29" s="59"/>
      <c r="E29" s="60"/>
      <c r="F29" s="22"/>
      <c r="G29" s="22"/>
      <c r="H29" s="66"/>
    </row>
    <row r="30" spans="1:8" ht="17.100000000000001" customHeight="1" thickBot="1" x14ac:dyDescent="0.3">
      <c r="A30" s="23"/>
      <c r="B30" s="24"/>
      <c r="C30" s="24"/>
      <c r="D30" s="18"/>
      <c r="E30" s="19"/>
      <c r="F30" s="19"/>
      <c r="G30" s="19"/>
      <c r="H30" s="66"/>
    </row>
    <row r="31" spans="1:8" ht="15.95" customHeight="1" thickBot="1" x14ac:dyDescent="0.3">
      <c r="A31" s="73" t="s">
        <v>36</v>
      </c>
      <c r="B31" s="9" t="s">
        <v>42</v>
      </c>
      <c r="C31" s="10">
        <v>10</v>
      </c>
      <c r="D31" s="21">
        <v>2.5000000000000001E-2</v>
      </c>
      <c r="E31" s="12" t="s">
        <v>43</v>
      </c>
      <c r="F31" s="51" t="s">
        <v>44</v>
      </c>
      <c r="G31" s="51" t="s">
        <v>45</v>
      </c>
      <c r="H31" s="65">
        <v>0</v>
      </c>
    </row>
    <row r="32" spans="1:8" ht="17.100000000000001" customHeight="1" thickBot="1" x14ac:dyDescent="0.3">
      <c r="A32" s="74"/>
      <c r="B32" s="14" t="s">
        <v>11</v>
      </c>
      <c r="C32" s="68">
        <f>IF(H31="","",H31*D31)</f>
        <v>0</v>
      </c>
      <c r="D32" s="59"/>
      <c r="E32" s="60"/>
      <c r="F32" s="22"/>
      <c r="G32" s="22"/>
      <c r="H32" s="66"/>
    </row>
    <row r="33" spans="1:8" ht="17.100000000000001" customHeight="1" thickBot="1" x14ac:dyDescent="0.3">
      <c r="A33" s="23"/>
      <c r="B33" s="24"/>
      <c r="C33" s="25"/>
      <c r="D33" s="25"/>
      <c r="E33" s="25"/>
      <c r="F33" s="25"/>
      <c r="G33" s="25"/>
      <c r="H33" s="66"/>
    </row>
    <row r="34" spans="1:8" ht="16.5" thickBot="1" x14ac:dyDescent="0.3">
      <c r="A34" s="73" t="s">
        <v>46</v>
      </c>
      <c r="B34" s="9" t="s">
        <v>47</v>
      </c>
      <c r="C34" s="10">
        <v>10</v>
      </c>
      <c r="D34" s="21">
        <v>0.05</v>
      </c>
      <c r="E34" s="51" t="s">
        <v>48</v>
      </c>
      <c r="F34" s="51" t="s">
        <v>49</v>
      </c>
      <c r="G34" s="12" t="s">
        <v>50</v>
      </c>
      <c r="H34" s="65">
        <v>0</v>
      </c>
    </row>
    <row r="35" spans="1:8" ht="17.100000000000001" customHeight="1" thickBot="1" x14ac:dyDescent="0.3">
      <c r="A35" s="74"/>
      <c r="B35" s="14" t="s">
        <v>11</v>
      </c>
      <c r="C35" s="68">
        <f>IF(H34="","",H34*D34)</f>
        <v>0</v>
      </c>
      <c r="D35" s="61"/>
      <c r="E35" s="62"/>
      <c r="F35" s="22"/>
      <c r="G35" s="22"/>
      <c r="H35" s="66"/>
    </row>
    <row r="36" spans="1:8" ht="17.100000000000001" customHeight="1" thickBot="1" x14ac:dyDescent="0.3">
      <c r="A36" s="23"/>
      <c r="B36" s="24"/>
      <c r="C36" s="25"/>
      <c r="D36" s="25"/>
      <c r="E36" s="25"/>
      <c r="F36" s="25"/>
      <c r="G36" s="25"/>
      <c r="H36" s="66"/>
    </row>
    <row r="37" spans="1:8" ht="15.95" customHeight="1" thickBot="1" x14ac:dyDescent="0.3">
      <c r="A37" s="73" t="s">
        <v>51</v>
      </c>
      <c r="B37" s="9" t="s">
        <v>52</v>
      </c>
      <c r="C37" s="10">
        <v>10</v>
      </c>
      <c r="D37" s="11">
        <v>0.1</v>
      </c>
      <c r="E37" s="51" t="s">
        <v>53</v>
      </c>
      <c r="F37" s="51" t="s">
        <v>54</v>
      </c>
      <c r="G37" s="51" t="s">
        <v>55</v>
      </c>
      <c r="H37" s="65">
        <v>0</v>
      </c>
    </row>
    <row r="38" spans="1:8" ht="17.100000000000001" customHeight="1" thickBot="1" x14ac:dyDescent="0.3">
      <c r="A38" s="74"/>
      <c r="B38" s="14" t="s">
        <v>11</v>
      </c>
      <c r="C38" s="68">
        <f>IF(H37="","",H37*D37)</f>
        <v>0</v>
      </c>
      <c r="D38" s="59"/>
      <c r="E38" s="60"/>
      <c r="F38" s="22"/>
      <c r="G38" s="22"/>
      <c r="H38" s="66"/>
    </row>
    <row r="39" spans="1:8" ht="17.100000000000001" customHeight="1" thickBot="1" x14ac:dyDescent="0.3">
      <c r="A39" s="23"/>
      <c r="B39" s="24"/>
      <c r="C39" s="25"/>
      <c r="D39" s="25"/>
      <c r="E39" s="25"/>
      <c r="F39" s="25"/>
      <c r="G39" s="25"/>
      <c r="H39" s="66"/>
    </row>
    <row r="40" spans="1:8" ht="30.75" thickBot="1" x14ac:dyDescent="0.3">
      <c r="A40" s="73" t="s">
        <v>56</v>
      </c>
      <c r="B40" s="9" t="s">
        <v>57</v>
      </c>
      <c r="C40" s="10">
        <v>10</v>
      </c>
      <c r="D40" s="21">
        <v>0.05</v>
      </c>
      <c r="E40" s="12" t="s">
        <v>33</v>
      </c>
      <c r="F40" s="12" t="s">
        <v>34</v>
      </c>
      <c r="G40" s="12" t="s">
        <v>35</v>
      </c>
      <c r="H40" s="65">
        <v>0</v>
      </c>
    </row>
    <row r="41" spans="1:8" ht="17.100000000000001" customHeight="1" thickBot="1" x14ac:dyDescent="0.3">
      <c r="A41" s="74"/>
      <c r="B41" s="14" t="s">
        <v>11</v>
      </c>
      <c r="C41" s="68">
        <f>IF(H40="","",H40*D40)</f>
        <v>0</v>
      </c>
      <c r="D41" s="61"/>
      <c r="E41" s="62"/>
      <c r="F41" s="22"/>
      <c r="G41" s="22"/>
      <c r="H41" s="66"/>
    </row>
    <row r="42" spans="1:8" ht="17.100000000000001" customHeight="1" thickBot="1" x14ac:dyDescent="0.3">
      <c r="A42" s="23"/>
      <c r="B42" s="24"/>
      <c r="C42" s="25"/>
      <c r="D42" s="25"/>
      <c r="E42" s="25"/>
      <c r="F42" s="25"/>
      <c r="G42" s="25"/>
      <c r="H42" s="66"/>
    </row>
    <row r="43" spans="1:8" ht="32.1" customHeight="1" thickBot="1" x14ac:dyDescent="0.3">
      <c r="A43" s="73" t="s">
        <v>58</v>
      </c>
      <c r="B43" s="9" t="s">
        <v>59</v>
      </c>
      <c r="C43" s="10">
        <v>10</v>
      </c>
      <c r="D43" s="21">
        <v>0.05</v>
      </c>
      <c r="E43" s="12" t="s">
        <v>9</v>
      </c>
      <c r="F43" s="12" t="s">
        <v>60</v>
      </c>
      <c r="G43" s="51" t="s">
        <v>61</v>
      </c>
      <c r="H43" s="65">
        <v>0</v>
      </c>
    </row>
    <row r="44" spans="1:8" ht="17.100000000000001" customHeight="1" thickBot="1" x14ac:dyDescent="0.3">
      <c r="A44" s="74"/>
      <c r="B44" s="14" t="s">
        <v>11</v>
      </c>
      <c r="C44" s="68">
        <f>IF(H43="","",H43*D43)</f>
        <v>0</v>
      </c>
      <c r="D44" s="61"/>
      <c r="E44" s="62"/>
      <c r="F44" s="22"/>
      <c r="G44" s="22"/>
    </row>
    <row r="45" spans="1:8" ht="17.100000000000001" customHeight="1" thickBot="1" x14ac:dyDescent="0.3">
      <c r="A45" s="2"/>
      <c r="B45" s="26"/>
      <c r="C45" s="26"/>
      <c r="D45" s="18"/>
      <c r="E45" s="19"/>
      <c r="F45" s="19"/>
      <c r="G45" s="19"/>
    </row>
    <row r="46" spans="1:8" x14ac:dyDescent="0.25">
      <c r="A46" s="78"/>
      <c r="B46" s="27" t="s">
        <v>62</v>
      </c>
      <c r="C46" s="28">
        <v>10</v>
      </c>
      <c r="D46" s="29">
        <v>0.3</v>
      </c>
      <c r="E46" s="55" t="s">
        <v>63</v>
      </c>
      <c r="F46" s="56">
        <v>0</v>
      </c>
      <c r="G46" s="30"/>
    </row>
    <row r="47" spans="1:8" ht="30" x14ac:dyDescent="0.25">
      <c r="A47" s="92"/>
      <c r="B47" s="52" t="s">
        <v>64</v>
      </c>
      <c r="C47" s="63" t="str">
        <f>IF(AND(N(F46)&gt;0,N(F47)&gt;0),ROUND(10*F47/F46,2),"")</f>
        <v/>
      </c>
      <c r="D47" s="31"/>
      <c r="E47" s="57" t="s">
        <v>65</v>
      </c>
      <c r="F47" s="58">
        <v>0</v>
      </c>
      <c r="G47" s="32"/>
    </row>
    <row r="48" spans="1:8" ht="17.100000000000001" customHeight="1" thickBot="1" x14ac:dyDescent="0.3">
      <c r="A48" s="74"/>
      <c r="B48" s="53" t="s">
        <v>66</v>
      </c>
      <c r="C48" s="64" t="str">
        <f>IF(C47="","",C47*D46)</f>
        <v/>
      </c>
      <c r="D48" s="33"/>
      <c r="E48" s="34"/>
      <c r="F48" s="34"/>
      <c r="G48" s="34"/>
    </row>
    <row r="49" spans="1:9" ht="17.100000000000001" customHeight="1" thickBot="1" x14ac:dyDescent="0.3">
      <c r="B49" s="26"/>
      <c r="C49" s="26"/>
      <c r="D49" s="35"/>
      <c r="E49" s="36"/>
      <c r="F49" s="36"/>
      <c r="G49" s="36"/>
    </row>
    <row r="50" spans="1:9" x14ac:dyDescent="0.25">
      <c r="A50" s="78"/>
      <c r="B50" s="37" t="s">
        <v>67</v>
      </c>
      <c r="C50" s="49">
        <f>SUM(C46+C40+C37+C34+C31+C28+C25+C22+C19+C16+C13+C10+C7+C43)</f>
        <v>140</v>
      </c>
      <c r="D50" s="50">
        <f>D7+D10+D13+D16+D19+D22+D25+D28+D31++D34+D40+D46+D37+D43</f>
        <v>1</v>
      </c>
      <c r="E50" s="38"/>
      <c r="F50" s="38"/>
      <c r="G50" s="38"/>
    </row>
    <row r="51" spans="1:9" ht="17.100000000000001" customHeight="1" thickBot="1" x14ac:dyDescent="0.3">
      <c r="A51" s="74"/>
      <c r="B51" s="39" t="s">
        <v>79</v>
      </c>
      <c r="C51" s="70">
        <f>SUM(C8,C11,C14,C17,C20,C23,C26,C29,C32,C35,C38,C41,C44,C48)</f>
        <v>0</v>
      </c>
      <c r="D51" s="40"/>
      <c r="E51" s="41"/>
      <c r="F51" s="41"/>
      <c r="G51" s="41"/>
    </row>
    <row r="52" spans="1:9" x14ac:dyDescent="0.25">
      <c r="B52" s="36"/>
      <c r="C52" s="36"/>
      <c r="D52" s="36"/>
      <c r="E52" s="36"/>
      <c r="F52" s="36"/>
      <c r="G52" s="36"/>
    </row>
    <row r="53" spans="1:9" x14ac:dyDescent="0.25">
      <c r="B53" s="42" t="s">
        <v>68</v>
      </c>
      <c r="C53" s="42"/>
      <c r="D53" s="42"/>
      <c r="E53" s="43"/>
      <c r="F53" s="43"/>
      <c r="G53" s="43"/>
    </row>
    <row r="54" spans="1:9" x14ac:dyDescent="0.25">
      <c r="B54" s="43"/>
      <c r="C54" s="43"/>
      <c r="D54" s="43"/>
      <c r="E54" s="43"/>
      <c r="F54" s="43"/>
      <c r="G54" s="43"/>
    </row>
    <row r="57" spans="1:9" x14ac:dyDescent="0.25">
      <c r="A57" s="79" t="s">
        <v>69</v>
      </c>
      <c r="B57" s="76"/>
      <c r="C57" s="76"/>
      <c r="D57" s="76"/>
      <c r="E57" s="76"/>
      <c r="F57" s="76"/>
      <c r="G57" s="76"/>
      <c r="H57" s="76"/>
      <c r="I57" s="77"/>
    </row>
    <row r="58" spans="1:9" x14ac:dyDescent="0.25">
      <c r="A58" s="44" t="s">
        <v>70</v>
      </c>
      <c r="B58" s="75" t="s">
        <v>71</v>
      </c>
      <c r="C58" s="76"/>
      <c r="D58" s="76"/>
      <c r="E58" s="76"/>
      <c r="F58" s="76"/>
      <c r="G58" s="76"/>
      <c r="H58" s="76"/>
      <c r="I58" s="77"/>
    </row>
    <row r="59" spans="1:9" x14ac:dyDescent="0.25">
      <c r="A59" s="44" t="s">
        <v>72</v>
      </c>
      <c r="B59" s="75" t="s">
        <v>73</v>
      </c>
      <c r="C59" s="76"/>
      <c r="D59" s="76"/>
      <c r="E59" s="76"/>
      <c r="F59" s="76"/>
      <c r="G59" s="76"/>
      <c r="H59" s="76"/>
      <c r="I59" s="77"/>
    </row>
    <row r="60" spans="1:9" x14ac:dyDescent="0.25">
      <c r="A60" s="44" t="s">
        <v>74</v>
      </c>
      <c r="B60" s="75" t="s">
        <v>75</v>
      </c>
      <c r="C60" s="76"/>
      <c r="D60" s="76"/>
      <c r="E60" s="76"/>
      <c r="F60" s="76"/>
      <c r="G60" s="76"/>
      <c r="H60" s="76"/>
      <c r="I60" s="77"/>
    </row>
    <row r="62" spans="1:9" x14ac:dyDescent="0.25">
      <c r="A62" s="85" t="s">
        <v>76</v>
      </c>
      <c r="B62" s="86"/>
      <c r="C62" s="86"/>
      <c r="D62" s="86"/>
      <c r="E62" s="86"/>
      <c r="F62" s="86"/>
      <c r="G62" s="86"/>
      <c r="H62" s="86"/>
      <c r="I62" s="87"/>
    </row>
    <row r="63" spans="1:9" x14ac:dyDescent="0.25">
      <c r="A63" s="45" t="s">
        <v>77</v>
      </c>
      <c r="B63" s="46" t="s">
        <v>78</v>
      </c>
      <c r="C63" s="46"/>
      <c r="D63" s="83"/>
      <c r="E63" s="72"/>
      <c r="F63" s="72"/>
      <c r="G63" s="72"/>
      <c r="H63" s="72"/>
      <c r="I63" s="84"/>
    </row>
    <row r="64" spans="1:9" x14ac:dyDescent="0.25">
      <c r="A64" s="47"/>
      <c r="B64" s="48"/>
      <c r="C64" s="48"/>
      <c r="D64" s="80"/>
      <c r="E64" s="81"/>
      <c r="F64" s="81"/>
      <c r="G64" s="81"/>
      <c r="H64" s="81"/>
      <c r="I64" s="82"/>
    </row>
  </sheetData>
  <mergeCells count="26">
    <mergeCell ref="D64:I64"/>
    <mergeCell ref="D63:I63"/>
    <mergeCell ref="A43:A44"/>
    <mergeCell ref="A34:A35"/>
    <mergeCell ref="A28:A29"/>
    <mergeCell ref="B60:I60"/>
    <mergeCell ref="A62:I62"/>
    <mergeCell ref="A31:A32"/>
    <mergeCell ref="A46:A48"/>
    <mergeCell ref="A40:A41"/>
    <mergeCell ref="B1:G1"/>
    <mergeCell ref="A7:A8"/>
    <mergeCell ref="B59:I59"/>
    <mergeCell ref="A16:A17"/>
    <mergeCell ref="A50:A51"/>
    <mergeCell ref="B58:I58"/>
    <mergeCell ref="A57:I57"/>
    <mergeCell ref="A25:A26"/>
    <mergeCell ref="A37:A38"/>
    <mergeCell ref="A22:A23"/>
    <mergeCell ref="A13:A14"/>
    <mergeCell ref="E5:G5"/>
    <mergeCell ref="A2:G2"/>
    <mergeCell ref="F7:F8"/>
    <mergeCell ref="A10:A11"/>
    <mergeCell ref="A19:A20"/>
  </mergeCells>
  <pageMargins left="0.70866141732283472" right="0.70866141732283472" top="0.78740157480314965" bottom="0.78740157480314965" header="0.31496062992125978" footer="0.31496062992125978"/>
  <pageSetup paperSize="9" scale="5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2003e0d-3b06-4c9d-8d1d-f4d78b896d7f">HWFTUP5PPQV2-844554029-12972</_dlc_DocId>
    <_dlc_DocIdUrl xmlns="e2003e0d-3b06-4c9d-8d1d-f4d78b896d7f">
      <Url>https://www.vintra.de/vzbv/vergabeportal/_layouts/15/DocIdRedir.aspx?ID=HWFTUP5PPQV2-844554029-12972</Url>
      <Description>HWFTUP5PPQV2-844554029-12972</Description>
    </_dlc_DocIdUrl>
    <vzbvVertragID xmlns="93239daf-283d-42cb-9a3c-31238d13e6eb">166</vzbvVertragID>
    <vzbvBAAktenzeichen xmlns="93239daf-283d-42cb-9a3c-31238d13e6eb">2026-0395</vzbvBAAktenzeichen>
    <AnbieterZentralID xmlns="e2003e0d-3b06-4c9d-8d1d-f4d78b896d7f" xsi:nil="true"/>
    <vzbvBedarfsID xmlns="93239daf-283d-42cb-9a3c-31238d13e6eb">4008</vzbvBedarfsID>
    <FormData xmlns="http://schemas.microsoft.com/sharepoint/v3">&lt;?xml version="1.0" encoding="utf-8"?&gt;&lt;FormVariables&gt;&lt;Version /&gt;&lt;/FormVariables&gt;</FormData>
    <vzbvBAGenPDF xmlns="93239daf-283d-42cb-9a3c-31238d13e6eb" xsi:nil="true"/>
    <vzbvBAGenAttachement xmlns="93239daf-283d-42cb-9a3c-31238d13e6eb">ja</vzbvBAGenAttachement>
    <ecsOCRVersion xmlns="818c2a6b-7ef6-4ad5-94d7-1fe1a9e155a6" xsi:nil="true"/>
    <RenditionsVersion xmlns="818c2a6b-7ef6-4ad5-94d7-1fe1a9e155a6" xsi:nil="true"/>
    <Renditions xmlns="818c2a6b-7ef6-4ad5-94d7-1fe1a9e155a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darfsmeldungDokumente" ma:contentTypeID="0x010100EB634DAC27FD7E45A6BA5530D4B3626E00A7E07A5CA641854E954D530A56D37C62" ma:contentTypeVersion="19" ma:contentTypeDescription="" ma:contentTypeScope="" ma:versionID="c5b5b4563c49c012be9c558d9ec28425">
  <xsd:schema xmlns:xsd="http://www.w3.org/2001/XMLSchema" xmlns:xs="http://www.w3.org/2001/XMLSchema" xmlns:p="http://schemas.microsoft.com/office/2006/metadata/properties" xmlns:ns1="http://schemas.microsoft.com/sharepoint/v3" xmlns:ns2="818c2a6b-7ef6-4ad5-94d7-1fe1a9e155a6" xmlns:ns3="e2003e0d-3b06-4c9d-8d1d-f4d78b896d7f" xmlns:ns4="93239daf-283d-42cb-9a3c-31238d13e6eb" targetNamespace="http://schemas.microsoft.com/office/2006/metadata/properties" ma:root="true" ma:fieldsID="9582bd7f510f57f096c060f64a0166bf" ns1:_="" ns2:_="" ns3:_="" ns4:_="">
    <xsd:import namespace="http://schemas.microsoft.com/sharepoint/v3"/>
    <xsd:import namespace="818c2a6b-7ef6-4ad5-94d7-1fe1a9e155a6"/>
    <xsd:import namespace="e2003e0d-3b06-4c9d-8d1d-f4d78b896d7f"/>
    <xsd:import namespace="93239daf-283d-42cb-9a3c-31238d13e6eb"/>
    <xsd:element name="properties">
      <xsd:complexType>
        <xsd:sequence>
          <xsd:element name="documentManagement">
            <xsd:complexType>
              <xsd:all>
                <xsd:element ref="ns2:ecsOCRVersion" minOccurs="0"/>
                <xsd:element ref="ns3:_dlc_DocId" minOccurs="0"/>
                <xsd:element ref="ns3:_dlc_DocIdUrl" minOccurs="0"/>
                <xsd:element ref="ns3:_dlc_DocIdPersistId" minOccurs="0"/>
                <xsd:element ref="ns4:vzbvVertragID" minOccurs="0"/>
                <xsd:element ref="ns4:vzbvBAAktenzeichen" minOccurs="0"/>
                <xsd:element ref="ns4:vzbvBedarfsID" minOccurs="0"/>
                <xsd:element ref="ns4:vzbvBAGenPDF" minOccurs="0"/>
                <xsd:element ref="ns4:vzbvBAGenAttachement" minOccurs="0"/>
                <xsd:element ref="ns3:AnbieterZentralID" minOccurs="0"/>
                <xsd:element ref="ns1:FormData" minOccurs="0"/>
                <xsd:element ref="ns2:Renditions" minOccurs="0"/>
                <xsd:element ref="ns2:RenditionsVer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18" nillable="true" ma:displayName="Formulardaten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c2a6b-7ef6-4ad5-94d7-1fe1a9e155a6" elementFormDefault="qualified">
    <xsd:import namespace="http://schemas.microsoft.com/office/2006/documentManagement/types"/>
    <xsd:import namespace="http://schemas.microsoft.com/office/infopath/2007/PartnerControls"/>
    <xsd:element name="ecsOCRVersion" ma:index="8" nillable="true" ma:displayName="ecsOCRVersion" ma:decimals="0" ma:hidden="true" ma:internalName="ecsOCRVersion">
      <xsd:simpleType>
        <xsd:restriction base="dms:Unknown"/>
      </xsd:simpleType>
    </xsd:element>
    <xsd:element name="Renditions" ma:index="19" nillable="true" ma:displayName="Renditions" ma:decimals="0" ma:hidden="true" ma:internalName="Renditions">
      <xsd:simpleType>
        <xsd:restriction base="dms:Number"/>
      </xsd:simpleType>
    </xsd:element>
    <xsd:element name="RenditionsVersion" ma:index="20" nillable="true" ma:displayName="RenditionsVersion" ma:decimals="0" ma:hidden="true" ma:internalName="RenditionsVersio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03e0d-3b06-4c9d-8d1d-f4d78b896d7f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0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AnbieterZentralID" ma:index="17" nillable="true" ma:displayName="AnbieterZentralID" ma:decimals="0" ma:description="Die AnbieterZentralID ist die Sharepoint ID der führenden Anbieterliste.&#10;Die führende Anbieterliste ist diese:&#10; https://www.vintra.de/vzbv/vergabeportal/Lists/Anbieter_Nintex_Zentral/AllItems.aspx" ma:internalName="AnbieterZentralID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239daf-283d-42cb-9a3c-31238d13e6eb" elementFormDefault="qualified">
    <xsd:import namespace="http://schemas.microsoft.com/office/2006/documentManagement/types"/>
    <xsd:import namespace="http://schemas.microsoft.com/office/infopath/2007/PartnerControls"/>
    <xsd:element name="vzbvVertragID" ma:index="12" nillable="true" ma:displayName="Vertrag-ID" ma:internalName="vzbvVertragID" ma:readOnly="false">
      <xsd:simpleType>
        <xsd:restriction base="dms:Text">
          <xsd:maxLength value="255"/>
        </xsd:restriction>
      </xsd:simpleType>
    </xsd:element>
    <xsd:element name="vzbvBAAktenzeichen" ma:index="13" nillable="true" ma:displayName="Aktenzeichen" ma:internalName="vzbvBAAktenzeichen">
      <xsd:simpleType>
        <xsd:restriction base="dms:Text">
          <xsd:maxLength value="255"/>
        </xsd:restriction>
      </xsd:simpleType>
    </xsd:element>
    <xsd:element name="vzbvBedarfsID" ma:index="14" nillable="true" ma:displayName="Bedarfs-ID" ma:description="Stellt die Verknüpfungs-ID mit einer Bedarfsmeldung zur Verfügung." ma:internalName="vzbvBedarfsID">
      <xsd:simpleType>
        <xsd:restriction base="dms:Text">
          <xsd:maxLength value="255"/>
        </xsd:restriction>
      </xsd:simpleType>
    </xsd:element>
    <xsd:element name="vzbvBAGenPDF" ma:index="15" nillable="true" ma:displayName="PDF Erstellen?" ma:format="Dropdown" ma:internalName="vzbvBAGenPDF">
      <xsd:simpleType>
        <xsd:restriction base="dms:Choice">
          <xsd:enumeration value="ja"/>
          <xsd:enumeration value="nein"/>
        </xsd:restriction>
      </xsd:simpleType>
    </xsd:element>
    <xsd:element name="vzbvBAGenAttachement" ma:index="16" nillable="true" ma:displayName="Versenden?" ma:default="ja" ma:format="Dropdown" ma:internalName="vzbvBAGenAttachement">
      <xsd:simpleType>
        <xsd:restriction base="dms:Choice">
          <xsd:enumeration value="ja"/>
          <xsd:enumeration value="nei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5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6.xml><?xml version="1.0" encoding="utf-8"?>
<?mso-contentType ?>
<FormUrls xmlns="http://schemas.microsoft.com/sharepoint/v3/contenttype/forms/url">
  <Display>_layouts/15/NintexForms/Modern/DisplayForm.aspx</Display>
  <Edit>_layouts/15/NintexForms/Modern/EditForm.aspx</Edit>
  <New>_layouts/15/NintexForms/Modern/NewForm.aspx</New>
  <MobileDisplay>_layouts/15/NintexForms/Mobile/DispForm.aspx</MobileDisplay>
  <MobileEdit>_layouts/15/NintexForms/Mobile/EditForm.aspx</MobileEdit>
  <MobileNew>_layouts/15/NintexForms/Mobile/NewForm.aspx</MobileNew>
</FormUrls>
</file>

<file path=customXml/itemProps1.xml><?xml version="1.0" encoding="utf-8"?>
<ds:datastoreItem xmlns:ds="http://schemas.openxmlformats.org/officeDocument/2006/customXml" ds:itemID="{89AFF95D-8AA3-490E-97C8-BDF7B862BD74}">
  <ds:schemaRefs>
    <ds:schemaRef ds:uri="http://schemas.microsoft.com/office/2006/documentManagement/types"/>
    <ds:schemaRef ds:uri="http://purl.org/dc/elements/1.1/"/>
    <ds:schemaRef ds:uri="e2003e0d-3b06-4c9d-8d1d-f4d78b896d7f"/>
    <ds:schemaRef ds:uri="http://purl.org/dc/dcmitype/"/>
    <ds:schemaRef ds:uri="http://schemas.microsoft.com/sharepoint/v3"/>
    <ds:schemaRef ds:uri="http://www.w3.org/XML/1998/namespace"/>
    <ds:schemaRef ds:uri="http://schemas.microsoft.com/office/2006/metadata/properties"/>
    <ds:schemaRef ds:uri="921cc944-f0f0-44b3-8d2d-2606f6dbf471"/>
    <ds:schemaRef ds:uri="http://schemas.microsoft.com/office/infopath/2007/PartnerControls"/>
    <ds:schemaRef ds:uri="http://schemas.openxmlformats.org/package/2006/metadata/core-properties"/>
    <ds:schemaRef ds:uri="93239daf-283d-42cb-9a3c-31238d13e6e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CD2ECC1-8146-48E9-A23C-D1DC3E50D624}"/>
</file>

<file path=customXml/itemProps3.xml><?xml version="1.0" encoding="utf-8"?>
<ds:datastoreItem xmlns:ds="http://schemas.openxmlformats.org/officeDocument/2006/customXml" ds:itemID="{77340166-F8E8-4D37-8A2A-0A96D08D782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BA9EBBE-9A92-42E8-8582-DAE8FCEC8F34}">
  <ds:schemaRefs/>
</ds:datastoreItem>
</file>

<file path=customXml/itemProps5.xml><?xml version="1.0" encoding="utf-8"?>
<ds:datastoreItem xmlns:ds="http://schemas.openxmlformats.org/officeDocument/2006/customXml" ds:itemID="{C3266DEC-DE1B-4D02-8D0F-B8DC1E346A52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6127CB6B-42BD-4017-A090-52163B62B418}">
  <ds:schemaRefs>
    <ds:schemaRef ds:uri="http://schemas.microsoft.com/sharepoint/v3/contenttype/forms/ur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2026-0395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Vorlage-Anlage-6-Wertungsmatrix</dc:title>
  <dc:creator>hoffschulte</dc:creator>
  <cp:lastModifiedBy>Talkowsky, Osmar (vzbv)</cp:lastModifiedBy>
  <cp:lastPrinted>2015-11-06T15:24:37Z</cp:lastPrinted>
  <dcterms:created xsi:type="dcterms:W3CDTF">2013-07-04T14:17:18Z</dcterms:created>
  <dcterms:modified xsi:type="dcterms:W3CDTF">2026-10-27T08:52:26Z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XHNKVCXE7VXX-1172018943-29</vt:lpwstr>
  </property>
  <property fmtid="{D5CDD505-2E9C-101B-9397-08002B2CF9AE}" pid="3" name="_dlc_DocIdItemGuid">
    <vt:lpwstr>01a1ac2f-b1fb-4607-a319-7e6888c89ad2</vt:lpwstr>
  </property>
  <property fmtid="{D5CDD505-2E9C-101B-9397-08002B2CF9AE}" pid="4" name="_dlc_DocIdUrl">
    <vt:lpwstr>https://vzbv.vintra.de/Zusammenarbeit/Vergaben/_layouts/15/DocIdRedir.aspx?ID=XHNKVCXE7VXX-1172018943-29, XHNKVCXE7VXX-1172018943-29</vt:lpwstr>
  </property>
  <property fmtid="{D5CDD505-2E9C-101B-9397-08002B2CF9AE}" pid="5" name="ContentTypeId">
    <vt:lpwstr>0x010100EB634DAC27FD7E45A6BA5530D4B3626E00A7E07A5CA641854E954D530A56D37C62</vt:lpwstr>
  </property>
  <property fmtid="{D5CDD505-2E9C-101B-9397-08002B2CF9AE}" pid="6" name="_docset_NoMedatataSyncRequired">
    <vt:lpwstr>False</vt:lpwstr>
  </property>
  <property fmtid="{D5CDD505-2E9C-101B-9397-08002B2CF9AE}" pid="7" name="Order">
    <vt:r8>21700</vt:r8>
  </property>
  <property fmtid="{D5CDD505-2E9C-101B-9397-08002B2CF9AE}" pid="8" name="xd_ProgID">
    <vt:lpwstr/>
  </property>
  <property fmtid="{D5CDD505-2E9C-101B-9397-08002B2CF9AE}" pid="9" name="TemplateUrl">
    <vt:lpwstr/>
  </property>
  <property fmtid="{D5CDD505-2E9C-101B-9397-08002B2CF9AE}" pid="10" name="PDF">
    <vt:lpwstr>nein</vt:lpwstr>
  </property>
  <property fmtid="{D5CDD505-2E9C-101B-9397-08002B2CF9AE}" pid="11" name="Versand">
    <vt:lpwstr>nein</vt:lpwstr>
  </property>
  <property fmtid="{D5CDD505-2E9C-101B-9397-08002B2CF9AE}" pid="12" name="_CopySource">
    <vt:lpwstr>https://www.vintra.de/vzbv/vergabeportal/BedarfsmeldungDokumente/4008/Vorlage-Anlage-6-Wertungsmatrix.xlsx</vt:lpwstr>
  </property>
  <property fmtid="{D5CDD505-2E9C-101B-9397-08002B2CF9AE}" pid="13" name="Dokumentart">
    <vt:lpwstr>Wertungsmatrix</vt:lpwstr>
  </property>
  <property fmtid="{D5CDD505-2E9C-101B-9397-08002B2CF9AE}" pid="14" name="_SourceUrl">
    <vt:lpwstr/>
  </property>
  <property fmtid="{D5CDD505-2E9C-101B-9397-08002B2CF9AE}" pid="15" name="_SharedFileIndex">
    <vt:lpwstr/>
  </property>
</Properties>
</file>