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lewagner\Downloads\"/>
    </mc:Choice>
  </mc:AlternateContent>
  <xr:revisionPtr revIDLastSave="0" documentId="8_{99EA0CAC-B561-40CD-BFAC-427D407FF9F4}" xr6:coauthVersionLast="47" xr6:coauthVersionMax="47" xr10:uidLastSave="{00000000-0000-0000-0000-000000000000}"/>
  <bookViews>
    <workbookView xWindow="-110" yWindow="-110" windowWidth="19420" windowHeight="11500" activeTab="1" xr2:uid="{00000000-000D-0000-FFFF-FFFF00000000}"/>
  </bookViews>
  <sheets>
    <sheet name="Hinweise" sheetId="1" r:id="rId1"/>
    <sheet name="Preisblatt" sheetId="2" r:id="rId2"/>
    <sheet name="Zusammenfassun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0" i="2" l="1"/>
  <c r="G55" i="2"/>
  <c r="C10" i="3" s="1"/>
  <c r="G43" i="2"/>
  <c r="G38" i="2"/>
  <c r="G33" i="2"/>
  <c r="G25" i="2"/>
  <c r="G13" i="2"/>
  <c r="G50" i="2" l="1"/>
  <c r="A50" i="2"/>
  <c r="G49" i="2"/>
  <c r="A49" i="2"/>
  <c r="G48" i="2"/>
  <c r="A48" i="2"/>
  <c r="G47" i="2"/>
  <c r="A47" i="2"/>
  <c r="G46" i="2"/>
  <c r="A46" i="2"/>
  <c r="A64" i="2"/>
  <c r="G64" i="2"/>
  <c r="G65" i="2"/>
  <c r="A65" i="2"/>
  <c r="A63" i="2"/>
  <c r="A62" i="2"/>
  <c r="A61" i="2"/>
  <c r="A60" i="2"/>
  <c r="A55" i="2"/>
  <c r="A38" i="2"/>
  <c r="A45" i="2"/>
  <c r="A44" i="2"/>
  <c r="A43" i="2"/>
  <c r="A33" i="2"/>
  <c r="A28" i="2"/>
  <c r="A27" i="2"/>
  <c r="A26" i="2"/>
  <c r="A25" i="2"/>
  <c r="A20" i="2"/>
  <c r="A19" i="2"/>
  <c r="A18" i="2"/>
  <c r="A17" i="2"/>
  <c r="A16" i="2"/>
  <c r="A15" i="2"/>
  <c r="A14" i="2"/>
  <c r="A13" i="2"/>
  <c r="G63" i="2"/>
  <c r="G62" i="2"/>
  <c r="G61" i="2"/>
  <c r="G45" i="2"/>
  <c r="G44" i="2"/>
  <c r="G28" i="2"/>
  <c r="G27" i="2"/>
  <c r="G26" i="2"/>
  <c r="G20" i="2"/>
  <c r="G19" i="2"/>
  <c r="G18" i="2"/>
  <c r="G17" i="2"/>
  <c r="G16" i="2"/>
  <c r="G15" i="2"/>
  <c r="G14" i="2"/>
  <c r="G51" i="2" l="1"/>
  <c r="C9" i="3" s="1"/>
  <c r="G21" i="2"/>
  <c r="G34" i="2"/>
  <c r="C7" i="3" s="1"/>
  <c r="G66" i="2"/>
  <c r="C11" i="3" s="1"/>
  <c r="G29" i="2"/>
  <c r="C6" i="3" s="1"/>
  <c r="G39" i="2"/>
  <c r="C8" i="3" s="1"/>
  <c r="G56" i="2"/>
  <c r="C5" i="3" l="1"/>
  <c r="C12" i="3" s="1"/>
  <c r="D7" i="3" l="1"/>
  <c r="D10" i="3"/>
  <c r="D11" i="3"/>
  <c r="D8" i="3"/>
  <c r="D9" i="3"/>
  <c r="C13" i="3"/>
  <c r="C14" i="3" s="1"/>
  <c r="D6" i="3"/>
  <c r="D5" i="3"/>
</calcChain>
</file>

<file path=xl/sharedStrings.xml><?xml version="1.0" encoding="utf-8"?>
<sst xmlns="http://schemas.openxmlformats.org/spreadsheetml/2006/main" count="160" uniqueCount="129">
  <si>
    <t>Hinweise zum Ausfüllen des Preisblatts</t>
  </si>
  <si>
    <t>Legende der Zellfarben</t>
  </si>
  <si>
    <t>Gelb hinterlegte Zellen mit blauer Schrift sind vom Bieter auszufüllen. Dies betrifft die Spalte Einzelpreis netto sowie die Kopfangaben.</t>
  </si>
  <si>
    <t>Alle übrigen Zellen enthalten Formeln oder Vorgaben der Vergabestelle und sind nicht zu verändern.</t>
  </si>
  <si>
    <t>Das Blatt Zusammenfassung berechnet sich automatisch und ist nicht zu bearbeiten.</t>
  </si>
  <si>
    <t>Allgemeine Vorgaben</t>
  </si>
  <si>
    <t>Die Preise müssen sämtliche für die vertragsgemäße Leistungserbringung erforderlichen Aufwendungen enthalten, einschließlich Reise-, Anfahrts- und Nebenkosten.</t>
  </si>
  <si>
    <t>Jede Position ist auszufüllen. Positionen, für die keine Kosten anfallen, sind mit 0,00 EUR auszuweisen. Nicht ausgefüllte Positionen führen zum Ausschluss des Angebots.</t>
  </si>
  <si>
    <t>Die Mengen und Leistungsinhalte sind verbindlich vorgegeben und dürfen nicht verändert werden.</t>
  </si>
  <si>
    <t>Zusätzliche Zeilen, Spalten oder Blätter dürfen nicht eingefügt werden. Ergänzende Angaben sind in der Spalte Bemerkung Bieter oder in einem gesonderten Begleitschreiben zu machen.</t>
  </si>
  <si>
    <t>Preisblatt</t>
  </si>
  <si>
    <t>Beschaffung, Implementierung und Migration einer Firewall- und Management-Infrastruktur</t>
  </si>
  <si>
    <t>Vergabenummer:</t>
  </si>
  <si>
    <t>Bieter:</t>
  </si>
  <si>
    <t>[vom Bieter einzutragen]</t>
  </si>
  <si>
    <t>Datum des Angebots:</t>
  </si>
  <si>
    <t>Pos.</t>
  </si>
  <si>
    <t>Part Number / Leistung</t>
  </si>
  <si>
    <t>Beschreibung</t>
  </si>
  <si>
    <t>Menge</t>
  </si>
  <si>
    <t>Einheit</t>
  </si>
  <si>
    <t>Einzelpreis netto</t>
  </si>
  <si>
    <t>Gesamtpreis netto</t>
  </si>
  <si>
    <t>A  Hardware</t>
  </si>
  <si>
    <t>Lieferung fabrikneuer Hardware aus aktueller Herstellerproduktion über einen autorisierten Vertriebsweg.</t>
  </si>
  <si>
    <t>PAN-PA-5540-AC</t>
  </si>
  <si>
    <t>Palo Alto Networks PA-5540 mit redundanten Netzteilen</t>
  </si>
  <si>
    <t>Stück</t>
  </si>
  <si>
    <t>PAN-PA-1420</t>
  </si>
  <si>
    <t>Palo Alto Networks PA-1420</t>
  </si>
  <si>
    <t>PAN-M-700</t>
  </si>
  <si>
    <t>Panorama M-700 Chassis mit 16 TB Storage (4x 8 TB RAID), redundante Netzteile, 4-Post-Rack-Mount-Schienen</t>
  </si>
  <si>
    <t>Zwischensumme A  Hardware</t>
  </si>
  <si>
    <t>PAN-PWR-C19-EU</t>
  </si>
  <si>
    <t>Netzkabel IEC-60320 C19 auf CEE 7/7 SCHUKO, 3 m, für PA-5540 (2 Stück je Appliance)</t>
  </si>
  <si>
    <t>PAN-QSFP28-100GBASE-BIDI</t>
  </si>
  <si>
    <t>QSFP+ 100 Gb bidirektionaler Transceiver, 70 m OM3 / 100 m OM4, Duplex LC</t>
  </si>
  <si>
    <t>PAN-SFP28-25GBASE-SR</t>
  </si>
  <si>
    <t>SFP28 25 Gb SR Transceiver, 100 m MMF, Duplex LC, IEEE 802.3ae 25GBASE-SR</t>
  </si>
  <si>
    <t>PAN-SFP-PLUS-SR</t>
  </si>
  <si>
    <t>SFP+ 10 Gb SR Transceiver, 300 m OM3 MMF, Duplex LC, IEEE 802.3ae 10GBASE-SR</t>
  </si>
  <si>
    <t>Laufzeitbeginn ist das Datum der Endabnahme. Registrierung auf den Auftraggeber.</t>
  </si>
  <si>
    <t>PAN-PA-5540-BND-PRECISIONAI-5YR</t>
  </si>
  <si>
    <t>PA-5540, Precision AI Network Security Subscription Bundle (Advanced Threat Prevention, Advanced URL Filtering, Advanced WildFire, Advanced DNS Security, Advanced SD-WAN, Device Security), 60 Monate</t>
  </si>
  <si>
    <t>PAN-PA-5540-PAA-5YR</t>
  </si>
  <si>
    <t>PA-5540, Prisma Access Agent Subscription, 60 Monate</t>
  </si>
  <si>
    <t>PAN-PA-1420-ATP-5YR</t>
  </si>
  <si>
    <t>PA-1420, Advanced Threat Prevention, 60 Monate</t>
  </si>
  <si>
    <t>PAN-M-700-P-25</t>
  </si>
  <si>
    <t>Panorama Central Management Software License, 25 Devices oder Log Collector für M-700</t>
  </si>
  <si>
    <t>PAN-SVC-BKLN-5540-5YR</t>
  </si>
  <si>
    <t>PA-5540, Partner Enabled Premium Support, 60 Monate</t>
  </si>
  <si>
    <t>PAN-SVC-BKLN-1420-5YR</t>
  </si>
  <si>
    <t>PA-1420, Partner Enabled Premium Support, 60 Monate</t>
  </si>
  <si>
    <t>Pauschal</t>
  </si>
  <si>
    <t>Rückbau Altsysteme</t>
  </si>
  <si>
    <t>Außerbetriebnahme der Altsysteme, nachweisliche Datenlöschung und physischer Ausbau aus den Racks</t>
  </si>
  <si>
    <t>Strukturierter Wissenstransfer vor Ort für das Betriebspersonal einschließlich Übergabe der Unterlagen in bearbeitbarer Form</t>
  </si>
  <si>
    <t>Tag</t>
  </si>
  <si>
    <t>Wartung und Support Jahr 1</t>
  </si>
  <si>
    <t>Störungsannahme, Störungsanalyse, Eskalation an den Hersteller, Update-Unterstützung und proaktive Information, Vertragsjahr 1</t>
  </si>
  <si>
    <t>Jahr</t>
  </si>
  <si>
    <t>Wartung und Support Jahr 2</t>
  </si>
  <si>
    <t>Störungsannahme, Störungsanalyse, Eskalation an den Hersteller, Update-Unterstützung und proaktive Information, Vertragsjahr 2</t>
  </si>
  <si>
    <t>Wartung und Support Jahr 3</t>
  </si>
  <si>
    <t>Störungsannahme, Störungsanalyse, Eskalation an den Hersteller, Update-Unterstützung und proaktive Information, Vertragsjahr 3</t>
  </si>
  <si>
    <t>Wartung und Support Jahr 4</t>
  </si>
  <si>
    <t>Störungsannahme, Störungsanalyse, Eskalation an den Hersteller, Update-Unterstützung und proaktive Information, Vertragsjahr 4</t>
  </si>
  <si>
    <t>Wartung und Support Jahr 5</t>
  </si>
  <si>
    <t>Störungsannahme, Störungsanalyse, Eskalation an den Hersteller, Update-Unterstützung und proaktive Information, Vertragsjahr 5</t>
  </si>
  <si>
    <t>Tagessatz Projektleitung</t>
  </si>
  <si>
    <t>Tagessatz Projektleitung für Abrufleistungen nach Abnahme</t>
  </si>
  <si>
    <t>PT</t>
  </si>
  <si>
    <t>Tagessatz Senior Consultant</t>
  </si>
  <si>
    <t>Tagessatz Senior Consultant Netzwerksicherheit für Abrufleistungen nach Abnahme</t>
  </si>
  <si>
    <t>Tagessatz Consultant</t>
  </si>
  <si>
    <t>Tagessatz Consultant für Abrufleistungen nach Abnahme</t>
  </si>
  <si>
    <t>Tagessatz Support-Techniker</t>
  </si>
  <si>
    <t>Tagessatz Support-Techniker für Abrufleistungen nach Abnahme</t>
  </si>
  <si>
    <t>Hinweis: Alle Preise verstehen sich netto in Euro zuzüglich der gesetzlichen Umsatzsteuer.</t>
  </si>
  <si>
    <t>Nicht ausgefüllte Positionen führen zum Ausschluss des Angebots. Positionen ohne Berechnung sind mit 0,00 EUR auszuweisen.</t>
  </si>
  <si>
    <t>Zusammenfassung</t>
  </si>
  <si>
    <t>Die Werte werden automatisch aus dem Blatt Preisblatt übernommen und sind nicht zu bearbeiten.</t>
  </si>
  <si>
    <t>Rubrik</t>
  </si>
  <si>
    <t>Bezeichnung</t>
  </si>
  <si>
    <t>Summe netto</t>
  </si>
  <si>
    <t>Anteil</t>
  </si>
  <si>
    <t>A</t>
  </si>
  <si>
    <t>B</t>
  </si>
  <si>
    <t>C</t>
  </si>
  <si>
    <t>D</t>
  </si>
  <si>
    <t>E</t>
  </si>
  <si>
    <t>F</t>
  </si>
  <si>
    <t>G</t>
  </si>
  <si>
    <t>zuzüglich Umsatzsteuer 19 Prozent</t>
  </si>
  <si>
    <t>Wertungssumme brutto</t>
  </si>
  <si>
    <t>PAN-PWR-CORD-C15-EU</t>
  </si>
  <si>
    <t>Netzkabel für Panorama M-700 und PA-1420</t>
  </si>
  <si>
    <t>PAN-SVC-BKLN-M-700-P-25-5Y</t>
  </si>
  <si>
    <t>Panorama M-700, 25 Devices, Partner Enabled Premium Support, 60 Monate</t>
  </si>
  <si>
    <t>Anlage zur Leistungsbeschreibung</t>
  </si>
  <si>
    <t>Regelarbeitszeit</t>
  </si>
  <si>
    <t>Regelarbeitszeit im Sinne dieses Preisblatts ist Montag bis Freitag von 08:00 bis 18:00 Uhr, ausgenommen gesetzliche Feiertage am Erfüllungsort.</t>
  </si>
  <si>
    <t>Tagessatz Senior Consultant außerhalb Regelarbeitszeit</t>
  </si>
  <si>
    <t>Tagessatz Senior Consultant Netzwerksicherheit für geplante Änderungsarbeiten am produktiven System außerhalb der Regelarbeitszeit, beispielsweise PAN-OS-Versionswechsel oder größere Regelwerksumbauten</t>
  </si>
  <si>
    <t>Tagessatz Consultant außerhalb Regelarbeitszeit</t>
  </si>
  <si>
    <t>Tagessatz Consultant für geplante Änderungsarbeiten am produktiven System außerhalb der Regelarbeitszeit</t>
  </si>
  <si>
    <t>Zwischensumme B  Softwarelizenzen</t>
  </si>
  <si>
    <t>B  Softwarelizenzen</t>
  </si>
  <si>
    <t xml:space="preserve">C  Herbeiführung der Betriebsbereitschaft </t>
  </si>
  <si>
    <t xml:space="preserve">Herbeiführung der Betriebsbereitschaft </t>
  </si>
  <si>
    <t>Zwischensumme C  Herbeiführung der Betriebsbereitschaft</t>
  </si>
  <si>
    <t>Schulung inkl. Schulungsunterlagen</t>
  </si>
  <si>
    <t>Verbindliche Tagessätze für Leistungen nach Abnahme gemäß Abschnitt 11.2 der Leistungsbeschreibung. Die angegebenen Mengen sind fiktive Wertungsmengen und begründen keine Abnahmeverpflichtung. Ein Personentag umfasst 8 Stunden.</t>
  </si>
  <si>
    <t>Leistungen des Auftragnehmers als Single Point of Contact sowie Herstellersupport gemäß Abschnitt 11.1 der Leistungsbeschreibung.</t>
  </si>
  <si>
    <t>Das Angebotskonzept ist ohne gesonderte Vergütung mit dem Angebot einzureichen. Vergütet wird ausschließlich die Detaillierung nach Zuschlagserteilung. Die Migrationsarbeiten können nicht innerhalb der Regelarbeitszeit durchgeführt werden. Sämtliche Zuschläge für Einsätze außerhalb der Regelarbeitszeit, an Wochenenden und an Feiertagen sind daher in den Pauschalpreisen dieser Rubrik vollständig enthalten. Eine gesonderte Vergütung nach den Tagessätzen erfolgt für diese Leistungen nicht.</t>
  </si>
  <si>
    <t>D Schulung</t>
  </si>
  <si>
    <t>Zwischensumme D Schulung</t>
  </si>
  <si>
    <t>E  Systemservice/Herstellersupport</t>
  </si>
  <si>
    <t>Zwischensumme E  Systemservice/Herstellersupport</t>
  </si>
  <si>
    <t>F Rückbau des Altsystems</t>
  </si>
  <si>
    <t>Zwischensumme F Rückbau des Altsystems</t>
  </si>
  <si>
    <t>G  Abrufleistungen und Tagessätze</t>
  </si>
  <si>
    <t>Zwischensumme G  Abrufleistungen (fiktive Wertungsmenge)</t>
  </si>
  <si>
    <t>G  Abrufleistungen (fiktive Wertungsmenge)</t>
  </si>
  <si>
    <t>VSG-SEK-2026-67</t>
  </si>
  <si>
    <t>Alle Preise sind netto in Euro anzugeben.</t>
  </si>
  <si>
    <t>Dies umfasst sämtliche konzeptionellen Leistungen sowie die Implementierungs-, Integrations und Migrationsleistungen, die zur Herbeiführung der Betriebsbereitschaft erforderlich sind.</t>
  </si>
  <si>
    <t>Wertungssumme netto (Rubriken A bis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</si>
</sst>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EUR&quot;"/>
    <numFmt numFmtId="165" formatCode="0.0%"/>
  </numFmts>
  <fonts count="24" x14ac:knownFonts="1">
    <font>
      <sz val="11"/>
      <color theme="1"/>
      <name val="Calibri"/>
      <family val="2"/>
      <scheme val="minor"/>
    </font>
    <font>
      <b/>
      <sz val="18"/>
      <color rgb="FF003366"/>
      <name val="Arial"/>
    </font>
    <font>
      <sz val="11"/>
      <color rgb="FF444444"/>
      <name val="Arial"/>
    </font>
    <font>
      <b/>
      <sz val="10"/>
      <name val="Arial"/>
    </font>
    <font>
      <sz val="10"/>
      <color rgb="FF0000FF"/>
      <name val="Arial"/>
    </font>
    <font>
      <b/>
      <sz val="10"/>
      <color rgb="FFFFFFFF"/>
      <name val="Arial"/>
    </font>
    <font>
      <b/>
      <sz val="11"/>
      <color rgb="FFFFFFFF"/>
      <name val="Arial"/>
    </font>
    <font>
      <i/>
      <sz val="9"/>
      <color rgb="FF555555"/>
      <name val="Arial"/>
    </font>
    <font>
      <sz val="10"/>
      <name val="Arial"/>
    </font>
    <font>
      <sz val="9"/>
      <name val="Arial"/>
    </font>
    <font>
      <i/>
      <sz val="10"/>
      <color rgb="FF555555"/>
      <name val="Arial"/>
    </font>
    <font>
      <sz val="10"/>
      <color rgb="FF008000"/>
      <name val="Arial"/>
    </font>
    <font>
      <b/>
      <sz val="11"/>
      <name val="Arial"/>
    </font>
    <font>
      <b/>
      <sz val="16"/>
      <color rgb="FF003366"/>
      <name val="Arial"/>
    </font>
    <font>
      <b/>
      <sz val="11"/>
      <color rgb="FF003366"/>
      <name val="Arial"/>
    </font>
    <font>
      <sz val="10"/>
      <color rgb="FF1A1A1A"/>
      <name val="Arial"/>
    </font>
    <font>
      <sz val="11"/>
      <color theme="1"/>
      <name val="Calibri"/>
      <family val="2"/>
      <charset val="1"/>
    </font>
    <font>
      <b/>
      <sz val="11"/>
      <color rgb="FF003366"/>
      <name val="Arial"/>
      <charset val="1"/>
    </font>
    <font>
      <sz val="10"/>
      <color rgb="FF1A1A1A"/>
      <name val="Arial"/>
      <charset val="1"/>
    </font>
    <font>
      <sz val="10"/>
      <name val="Arial"/>
      <charset val="1"/>
    </font>
    <font>
      <sz val="9"/>
      <name val="Arial"/>
      <charset val="1"/>
    </font>
    <font>
      <sz val="9"/>
      <name val="Arial"/>
      <family val="2"/>
    </font>
    <font>
      <sz val="10"/>
      <name val="Arial"/>
      <family val="2"/>
    </font>
    <font>
      <sz val="10"/>
      <color rgb="FF0000FF"/>
      <name val="Arial"/>
      <family val="2"/>
    </font>
  </fonts>
  <fills count="5">
    <fill>
      <patternFill patternType="none"/>
    </fill>
    <fill>
      <patternFill patternType="gray125"/>
    </fill>
    <fill>
      <patternFill patternType="solid">
        <fgColor rgb="FFFFF2CC"/>
      </patternFill>
    </fill>
    <fill>
      <patternFill patternType="solid">
        <fgColor rgb="FF003366"/>
      </patternFill>
    </fill>
    <fill>
      <patternFill patternType="solid">
        <fgColor rgb="FFE8EEF4"/>
      </patternFill>
    </fill>
  </fills>
  <borders count="2">
    <border>
      <left/>
      <right/>
      <top/>
      <bottom/>
      <diagonal/>
    </border>
    <border>
      <left style="thin">
        <color rgb="FFA0B4C8"/>
      </left>
      <right style="thin">
        <color rgb="FFA0B4C8"/>
      </right>
      <top style="thin">
        <color rgb="FFA0B4C8"/>
      </top>
      <bottom style="thin">
        <color rgb="FFA0B4C8"/>
      </bottom>
      <diagonal/>
    </border>
  </borders>
  <cellStyleXfs count="2">
    <xf numFmtId="0" fontId="0" fillId="0" borderId="0"/>
    <xf numFmtId="0" fontId="16" fillId="0" borderId="0"/>
  </cellStyleXfs>
  <cellXfs count="44">
    <xf numFmtId="0" fontId="0" fillId="0" borderId="0" xfId="0"/>
    <xf numFmtId="0" fontId="13" fillId="0" borderId="0" xfId="0" applyFont="1"/>
    <xf numFmtId="0" fontId="14" fillId="0" borderId="0" xfId="0" applyFont="1"/>
    <xf numFmtId="0" fontId="14" fillId="0" borderId="0" xfId="0" applyFont="1" applyAlignment="1">
      <alignment vertical="top" wrapText="1"/>
    </xf>
    <xf numFmtId="0" fontId="15" fillId="0" borderId="0" xfId="0" applyFont="1" applyAlignment="1">
      <alignment vertical="top" wrapText="1"/>
    </xf>
    <xf numFmtId="0" fontId="1" fillId="0" borderId="0" xfId="0" applyFont="1"/>
    <xf numFmtId="164" fontId="8" fillId="0" borderId="1" xfId="0" applyNumberFormat="1" applyFont="1" applyBorder="1" applyAlignment="1">
      <alignment horizontal="right"/>
    </xf>
    <xf numFmtId="0" fontId="0" fillId="0" borderId="1" xfId="0" applyBorder="1"/>
    <xf numFmtId="0" fontId="0" fillId="4" borderId="1" xfId="0" applyFill="1" applyBorder="1"/>
    <xf numFmtId="164" fontId="6" fillId="3" borderId="1" xfId="0" applyNumberFormat="1" applyFont="1" applyFill="1" applyBorder="1" applyAlignment="1">
      <alignment horizontal="right"/>
    </xf>
    <xf numFmtId="0" fontId="0" fillId="3" borderId="1" xfId="0" applyFill="1" applyBorder="1"/>
    <xf numFmtId="0" fontId="10" fillId="0" borderId="0" xfId="0" applyFont="1"/>
    <xf numFmtId="0" fontId="5" fillId="3" borderId="1" xfId="0" applyFont="1" applyFill="1" applyBorder="1" applyAlignment="1">
      <alignment horizontal="center" vertical="center"/>
    </xf>
    <xf numFmtId="0" fontId="3" fillId="0" borderId="1" xfId="0" applyFont="1" applyBorder="1" applyAlignment="1">
      <alignment horizontal="center"/>
    </xf>
    <xf numFmtId="0" fontId="8" fillId="0" borderId="1" xfId="0" applyFont="1" applyBorder="1"/>
    <xf numFmtId="164" fontId="11" fillId="0" borderId="1" xfId="0" applyNumberFormat="1" applyFont="1" applyBorder="1" applyAlignment="1">
      <alignment horizontal="right"/>
    </xf>
    <xf numFmtId="165" fontId="8" fillId="0" borderId="1" xfId="0" applyNumberFormat="1" applyFont="1" applyBorder="1" applyAlignment="1">
      <alignment horizontal="right"/>
    </xf>
    <xf numFmtId="0" fontId="6" fillId="3" borderId="1" xfId="0" applyFont="1" applyFill="1" applyBorder="1" applyAlignment="1">
      <alignment horizontal="right" indent="1"/>
    </xf>
    <xf numFmtId="0" fontId="8" fillId="0" borderId="1" xfId="0" applyFont="1" applyBorder="1" applyAlignment="1">
      <alignment horizontal="right" indent="1"/>
    </xf>
    <xf numFmtId="0" fontId="12" fillId="4" borderId="1" xfId="0" applyFont="1" applyFill="1" applyBorder="1" applyAlignment="1">
      <alignment horizontal="right" indent="1"/>
    </xf>
    <xf numFmtId="164" fontId="12" fillId="4" borderId="1" xfId="0" applyNumberFormat="1" applyFont="1" applyFill="1" applyBorder="1" applyAlignment="1">
      <alignment horizontal="right"/>
    </xf>
    <xf numFmtId="0" fontId="17" fillId="0" borderId="0" xfId="1" applyFont="1" applyAlignment="1">
      <alignment vertical="top" wrapText="1"/>
    </xf>
    <xf numFmtId="0" fontId="18" fillId="0" borderId="0" xfId="1" applyFont="1" applyAlignment="1">
      <alignment vertical="top" wrapText="1"/>
    </xf>
    <xf numFmtId="0" fontId="0" fillId="0" borderId="0" xfId="0" applyProtection="1">
      <protection locked="0"/>
    </xf>
    <xf numFmtId="0" fontId="4" fillId="2" borderId="1" xfId="0" applyFont="1" applyFill="1" applyBorder="1" applyProtection="1">
      <protection locked="0"/>
    </xf>
    <xf numFmtId="164" fontId="4" fillId="2" borderId="1" xfId="0" applyNumberFormat="1" applyFont="1" applyFill="1" applyBorder="1" applyAlignment="1" applyProtection="1">
      <alignment horizontal="right" vertical="center"/>
      <protection locked="0"/>
    </xf>
    <xf numFmtId="0" fontId="23" fillId="2" borderId="1" xfId="0" applyFont="1" applyFill="1" applyBorder="1" applyProtection="1">
      <protection locked="0"/>
    </xf>
    <xf numFmtId="0" fontId="2" fillId="0" borderId="0" xfId="0" applyFont="1"/>
    <xf numFmtId="0" fontId="3" fillId="0" borderId="0" xfId="0" applyFont="1"/>
    <xf numFmtId="0" fontId="5" fillId="3" borderId="1" xfId="0" applyFont="1" applyFill="1" applyBorder="1" applyAlignment="1">
      <alignment horizontal="center" vertical="center" wrapText="1"/>
    </xf>
    <xf numFmtId="0" fontId="22" fillId="0" borderId="1" xfId="0" applyFont="1" applyBorder="1" applyAlignment="1">
      <alignment horizontal="center" vertical="center"/>
    </xf>
    <xf numFmtId="0" fontId="9" fillId="0" borderId="1" xfId="0" applyFont="1" applyBorder="1" applyAlignment="1">
      <alignment vertical="center" wrapText="1"/>
    </xf>
    <xf numFmtId="0" fontId="8" fillId="0" borderId="1" xfId="0" applyFont="1" applyBorder="1" applyAlignment="1">
      <alignment horizontal="center" vertical="center"/>
    </xf>
    <xf numFmtId="164" fontId="8" fillId="0" borderId="1" xfId="0" applyNumberFormat="1" applyFont="1" applyBorder="1" applyAlignment="1">
      <alignment horizontal="right" vertical="center"/>
    </xf>
    <xf numFmtId="164" fontId="3" fillId="4" borderId="1" xfId="0" applyNumberFormat="1" applyFont="1" applyFill="1" applyBorder="1" applyAlignment="1">
      <alignment horizontal="right"/>
    </xf>
    <xf numFmtId="0" fontId="21" fillId="0" borderId="1" xfId="0" applyFont="1" applyBorder="1" applyAlignment="1">
      <alignment horizontal="center" vertical="center"/>
    </xf>
    <xf numFmtId="0" fontId="20" fillId="0" borderId="1" xfId="1" applyFont="1" applyBorder="1" applyAlignment="1">
      <alignment vertical="center" wrapText="1"/>
    </xf>
    <xf numFmtId="0" fontId="19" fillId="0" borderId="1" xfId="1" applyFont="1" applyBorder="1" applyAlignment="1">
      <alignment horizontal="center" vertical="center"/>
    </xf>
    <xf numFmtId="0" fontId="7" fillId="0" borderId="0" xfId="0" applyFont="1"/>
    <xf numFmtId="0" fontId="3" fillId="4" borderId="1" xfId="0" applyFont="1" applyFill="1" applyBorder="1" applyAlignment="1">
      <alignment horizontal="right" vertical="center" indent="1"/>
    </xf>
    <xf numFmtId="0" fontId="0" fillId="0" borderId="1" xfId="0" applyBorder="1"/>
    <xf numFmtId="0" fontId="7" fillId="0" borderId="0" xfId="0" applyFont="1" applyAlignment="1">
      <alignment horizontal="left" vertical="center" wrapText="1" indent="1"/>
    </xf>
    <xf numFmtId="0" fontId="0" fillId="0" borderId="0" xfId="0"/>
    <xf numFmtId="0" fontId="6" fillId="3" borderId="0" xfId="0" applyFont="1" applyFill="1" applyAlignment="1">
      <alignment horizontal="left" vertical="center" indent="1"/>
    </xf>
  </cellXfs>
  <cellStyles count="2">
    <cellStyle name="Standard" xfId="0" builtinId="0"/>
    <cellStyle name="Standard 2" xfId="1" xr:uid="{A156DCBF-E70A-4848-A0D0-8AC688E5AF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9"/>
  <sheetViews>
    <sheetView workbookViewId="0">
      <selection activeCell="B6" sqref="B6"/>
    </sheetView>
  </sheetViews>
  <sheetFormatPr baseColWidth="10" defaultColWidth="9.1796875" defaultRowHeight="14.5" x14ac:dyDescent="0.35"/>
  <cols>
    <col min="1" max="1" width="4" customWidth="1"/>
    <col min="2" max="2" width="110" customWidth="1"/>
  </cols>
  <sheetData>
    <row r="1" spans="2:2" ht="20" x14ac:dyDescent="0.4">
      <c r="B1" s="1" t="s">
        <v>0</v>
      </c>
    </row>
    <row r="3" spans="2:2" x14ac:dyDescent="0.35">
      <c r="B3" s="2"/>
    </row>
    <row r="4" spans="2:2" ht="22" customHeight="1" x14ac:dyDescent="0.35">
      <c r="B4" s="3" t="s">
        <v>1</v>
      </c>
    </row>
    <row r="5" spans="2:2" ht="30" customHeight="1" x14ac:dyDescent="0.35">
      <c r="B5" s="4" t="s">
        <v>2</v>
      </c>
    </row>
    <row r="6" spans="2:2" ht="30" customHeight="1" x14ac:dyDescent="0.35">
      <c r="B6" s="4" t="s">
        <v>3</v>
      </c>
    </row>
    <row r="7" spans="2:2" ht="30" customHeight="1" x14ac:dyDescent="0.35">
      <c r="B7" s="4" t="s">
        <v>4</v>
      </c>
    </row>
    <row r="8" spans="2:2" ht="28" customHeight="1" x14ac:dyDescent="0.35">
      <c r="B8" s="4"/>
    </row>
    <row r="9" spans="2:2" ht="22" customHeight="1" x14ac:dyDescent="0.35">
      <c r="B9" s="3" t="s">
        <v>5</v>
      </c>
    </row>
    <row r="10" spans="2:2" ht="30" customHeight="1" x14ac:dyDescent="0.35">
      <c r="B10" s="4" t="s">
        <v>126</v>
      </c>
    </row>
    <row r="11" spans="2:2" ht="30" customHeight="1" x14ac:dyDescent="0.35">
      <c r="B11" s="4" t="s">
        <v>6</v>
      </c>
    </row>
    <row r="12" spans="2:2" ht="30" customHeight="1" x14ac:dyDescent="0.35">
      <c r="B12" s="4" t="s">
        <v>7</v>
      </c>
    </row>
    <row r="13" spans="2:2" ht="30" customHeight="1" x14ac:dyDescent="0.35">
      <c r="B13" s="4" t="s">
        <v>8</v>
      </c>
    </row>
    <row r="14" spans="2:2" ht="30" customHeight="1" x14ac:dyDescent="0.35">
      <c r="B14" s="4" t="s">
        <v>9</v>
      </c>
    </row>
    <row r="15" spans="2:2" ht="30" customHeight="1" x14ac:dyDescent="0.35">
      <c r="B15" s="4"/>
    </row>
    <row r="16" spans="2:2" ht="30" customHeight="1" x14ac:dyDescent="0.35">
      <c r="B16" s="21" t="s">
        <v>101</v>
      </c>
    </row>
    <row r="17" spans="2:2" ht="30" customHeight="1" x14ac:dyDescent="0.35">
      <c r="B17" s="22" t="s">
        <v>102</v>
      </c>
    </row>
    <row r="18" spans="2:2" ht="28" customHeight="1" x14ac:dyDescent="0.35">
      <c r="B18" s="4"/>
    </row>
    <row r="19" spans="2:2" ht="28" customHeight="1" x14ac:dyDescent="0.35">
      <c r="B19" s="4"/>
    </row>
  </sheetData>
  <sheetProtection algorithmName="SHA-512" hashValue="0EfoIrks0HwhUqOwuU4teaoui4WHK0bESxD13wdUd0anoIdqE9yTL9hrHeEgj/fal+2NUcfaC9Ggvw8HTIoKFw==" saltValue="DHZlXlBrs29vkZu+kYqTnA==" spinCount="100000" sheet="1" objects="1" scenarios="1"/>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0"/>
  <sheetViews>
    <sheetView tabSelected="1" zoomScaleNormal="100" workbookViewId="0">
      <pane ySplit="9" topLeftCell="A35" activePane="bottomLeft" state="frozen"/>
      <selection pane="bottomLeft" activeCell="D38" sqref="D38 F38"/>
    </sheetView>
  </sheetViews>
  <sheetFormatPr baseColWidth="10" defaultColWidth="9.1796875" defaultRowHeight="14.5" x14ac:dyDescent="0.35"/>
  <cols>
    <col min="1" max="1" width="8" customWidth="1"/>
    <col min="2" max="2" width="34" customWidth="1"/>
    <col min="3" max="3" width="56" customWidth="1"/>
    <col min="4" max="4" width="9" customWidth="1"/>
    <col min="5" max="5" width="11" customWidth="1"/>
    <col min="6" max="7" width="18" customWidth="1"/>
  </cols>
  <sheetData>
    <row r="1" spans="1:8" ht="23" x14ac:dyDescent="0.5">
      <c r="A1" s="5" t="s">
        <v>10</v>
      </c>
    </row>
    <row r="2" spans="1:8" x14ac:dyDescent="0.35">
      <c r="A2" s="27" t="s">
        <v>11</v>
      </c>
    </row>
    <row r="3" spans="1:8" x14ac:dyDescent="0.35">
      <c r="A3" s="27" t="s">
        <v>100</v>
      </c>
    </row>
    <row r="5" spans="1:8" x14ac:dyDescent="0.35">
      <c r="A5" s="28" t="s">
        <v>12</v>
      </c>
      <c r="C5" t="s">
        <v>125</v>
      </c>
    </row>
    <row r="6" spans="1:8" x14ac:dyDescent="0.35">
      <c r="A6" s="28" t="s">
        <v>13</v>
      </c>
      <c r="C6" s="26" t="s">
        <v>14</v>
      </c>
    </row>
    <row r="7" spans="1:8" x14ac:dyDescent="0.35">
      <c r="A7" s="28" t="s">
        <v>15</v>
      </c>
      <c r="C7" s="24" t="s">
        <v>14</v>
      </c>
      <c r="H7" s="23"/>
    </row>
    <row r="9" spans="1:8" ht="30" customHeight="1" x14ac:dyDescent="0.35">
      <c r="A9" s="29" t="s">
        <v>16</v>
      </c>
      <c r="B9" s="29" t="s">
        <v>17</v>
      </c>
      <c r="C9" s="29" t="s">
        <v>18</v>
      </c>
      <c r="D9" s="29" t="s">
        <v>19</v>
      </c>
      <c r="E9" s="29" t="s">
        <v>20</v>
      </c>
      <c r="F9" s="29" t="s">
        <v>21</v>
      </c>
      <c r="G9" s="29" t="s">
        <v>22</v>
      </c>
    </row>
    <row r="11" spans="1:8" ht="20.149999999999999" customHeight="1" x14ac:dyDescent="0.35">
      <c r="A11" s="43" t="s">
        <v>23</v>
      </c>
      <c r="B11" s="42"/>
      <c r="C11" s="42"/>
      <c r="D11" s="42"/>
      <c r="E11" s="42"/>
      <c r="F11" s="42"/>
      <c r="G11" s="42"/>
    </row>
    <row r="12" spans="1:8" x14ac:dyDescent="0.35">
      <c r="A12" s="41" t="s">
        <v>24</v>
      </c>
      <c r="B12" s="42"/>
      <c r="C12" s="42"/>
      <c r="D12" s="42"/>
      <c r="E12" s="42"/>
      <c r="F12" s="42"/>
      <c r="G12" s="42"/>
    </row>
    <row r="13" spans="1:8" x14ac:dyDescent="0.35">
      <c r="A13" s="30">
        <f>IF($E13="","",COUNTA($E$9:$E13)-1)</f>
        <v>1</v>
      </c>
      <c r="B13" s="31" t="s">
        <v>25</v>
      </c>
      <c r="C13" s="31" t="s">
        <v>26</v>
      </c>
      <c r="D13" s="32">
        <v>2</v>
      </c>
      <c r="E13" s="32" t="s">
        <v>27</v>
      </c>
      <c r="F13" s="25">
        <v>0</v>
      </c>
      <c r="G13" s="33">
        <f>D13*F13</f>
        <v>0</v>
      </c>
    </row>
    <row r="14" spans="1:8" x14ac:dyDescent="0.35">
      <c r="A14" s="30">
        <f>IF($E14="","",COUNTA($E$9:$E14)-1)</f>
        <v>2</v>
      </c>
      <c r="B14" s="31" t="s">
        <v>28</v>
      </c>
      <c r="C14" s="31" t="s">
        <v>29</v>
      </c>
      <c r="D14" s="32">
        <v>1</v>
      </c>
      <c r="E14" s="32" t="s">
        <v>27</v>
      </c>
      <c r="F14" s="25">
        <v>0</v>
      </c>
      <c r="G14" s="33">
        <f>D14*F14</f>
        <v>0</v>
      </c>
    </row>
    <row r="15" spans="1:8" ht="23" x14ac:dyDescent="0.35">
      <c r="A15" s="30">
        <f>IF($E15="","",COUNTA($E$9:$E15)-1)</f>
        <v>3</v>
      </c>
      <c r="B15" s="31" t="s">
        <v>30</v>
      </c>
      <c r="C15" s="31" t="s">
        <v>31</v>
      </c>
      <c r="D15" s="32">
        <v>1</v>
      </c>
      <c r="E15" s="32" t="s">
        <v>27</v>
      </c>
      <c r="F15" s="25">
        <v>0</v>
      </c>
      <c r="G15" s="33">
        <f>D15*F15</f>
        <v>0</v>
      </c>
    </row>
    <row r="16" spans="1:8" ht="23" x14ac:dyDescent="0.35">
      <c r="A16" s="30">
        <f>IF($E16="","",COUNTA($E$9:$E16)-1)</f>
        <v>4</v>
      </c>
      <c r="B16" s="31" t="s">
        <v>33</v>
      </c>
      <c r="C16" s="31" t="s">
        <v>34</v>
      </c>
      <c r="D16" s="32">
        <v>4</v>
      </c>
      <c r="E16" s="32" t="s">
        <v>27</v>
      </c>
      <c r="F16" s="25">
        <v>0</v>
      </c>
      <c r="G16" s="33">
        <f t="shared" ref="G16:G20" si="0">D16*F16</f>
        <v>0</v>
      </c>
    </row>
    <row r="17" spans="1:7" ht="26.15" customHeight="1" x14ac:dyDescent="0.35">
      <c r="A17" s="30">
        <f>IF($E17="","",COUNTA($E$9:$E17)-1)</f>
        <v>5</v>
      </c>
      <c r="B17" s="31" t="s">
        <v>96</v>
      </c>
      <c r="C17" s="31" t="s">
        <v>97</v>
      </c>
      <c r="D17" s="32">
        <v>4</v>
      </c>
      <c r="E17" s="32" t="s">
        <v>27</v>
      </c>
      <c r="F17" s="25">
        <v>0</v>
      </c>
      <c r="G17" s="33">
        <f t="shared" si="0"/>
        <v>0</v>
      </c>
    </row>
    <row r="18" spans="1:7" ht="26.15" customHeight="1" x14ac:dyDescent="0.35">
      <c r="A18" s="30">
        <f>IF($E18="","",COUNTA($E$9:$E18)-1)</f>
        <v>6</v>
      </c>
      <c r="B18" s="31" t="s">
        <v>35</v>
      </c>
      <c r="C18" s="31" t="s">
        <v>36</v>
      </c>
      <c r="D18" s="32">
        <v>12</v>
      </c>
      <c r="E18" s="32" t="s">
        <v>27</v>
      </c>
      <c r="F18" s="25">
        <v>0</v>
      </c>
      <c r="G18" s="33">
        <f t="shared" si="0"/>
        <v>0</v>
      </c>
    </row>
    <row r="19" spans="1:7" ht="26.15" customHeight="1" x14ac:dyDescent="0.35">
      <c r="A19" s="30">
        <f>IF($E19="","",COUNTA($E$9:$E19)-1)</f>
        <v>7</v>
      </c>
      <c r="B19" s="31" t="s">
        <v>37</v>
      </c>
      <c r="C19" s="31" t="s">
        <v>38</v>
      </c>
      <c r="D19" s="32">
        <v>16</v>
      </c>
      <c r="E19" s="32" t="s">
        <v>27</v>
      </c>
      <c r="F19" s="25">
        <v>0</v>
      </c>
      <c r="G19" s="33">
        <f t="shared" si="0"/>
        <v>0</v>
      </c>
    </row>
    <row r="20" spans="1:7" ht="26.15" customHeight="1" x14ac:dyDescent="0.35">
      <c r="A20" s="30">
        <f>IF($E20="","",COUNTA($E$9:$E22)-1)</f>
        <v>8</v>
      </c>
      <c r="B20" s="31" t="s">
        <v>39</v>
      </c>
      <c r="C20" s="31" t="s">
        <v>40</v>
      </c>
      <c r="D20" s="32">
        <v>12</v>
      </c>
      <c r="E20" s="32" t="s">
        <v>27</v>
      </c>
      <c r="F20" s="25">
        <v>0</v>
      </c>
      <c r="G20" s="33">
        <f t="shared" si="0"/>
        <v>0</v>
      </c>
    </row>
    <row r="21" spans="1:7" x14ac:dyDescent="0.35">
      <c r="A21" s="39" t="s">
        <v>32</v>
      </c>
      <c r="B21" s="40"/>
      <c r="C21" s="40"/>
      <c r="D21" s="40"/>
      <c r="E21" s="40"/>
      <c r="F21" s="40"/>
      <c r="G21" s="34">
        <f>SUM(G13:G20)</f>
        <v>0</v>
      </c>
    </row>
    <row r="23" spans="1:7" ht="20.149999999999999" customHeight="1" x14ac:dyDescent="0.35">
      <c r="A23" s="43" t="s">
        <v>108</v>
      </c>
      <c r="B23" s="42"/>
      <c r="C23" s="42"/>
      <c r="D23" s="42"/>
      <c r="E23" s="42"/>
      <c r="F23" s="42"/>
      <c r="G23" s="42"/>
    </row>
    <row r="24" spans="1:7" x14ac:dyDescent="0.35">
      <c r="A24" s="41" t="s">
        <v>41</v>
      </c>
      <c r="B24" s="42"/>
      <c r="C24" s="42"/>
      <c r="D24" s="42"/>
      <c r="E24" s="42"/>
      <c r="F24" s="42"/>
      <c r="G24" s="42"/>
    </row>
    <row r="25" spans="1:7" ht="34.5" x14ac:dyDescent="0.35">
      <c r="A25" s="30">
        <f>IF($E25="","",COUNTA($E$9:$E25)-1)</f>
        <v>9</v>
      </c>
      <c r="B25" s="31" t="s">
        <v>42</v>
      </c>
      <c r="C25" s="31" t="s">
        <v>43</v>
      </c>
      <c r="D25" s="32">
        <v>2</v>
      </c>
      <c r="E25" s="32" t="s">
        <v>27</v>
      </c>
      <c r="F25" s="25">
        <v>0</v>
      </c>
      <c r="G25" s="33">
        <f>D25*F25</f>
        <v>0</v>
      </c>
    </row>
    <row r="26" spans="1:7" x14ac:dyDescent="0.35">
      <c r="A26" s="30">
        <f>IF($E26="","",COUNTA($E$9:$E26)-1)</f>
        <v>10</v>
      </c>
      <c r="B26" s="31" t="s">
        <v>44</v>
      </c>
      <c r="C26" s="31" t="s">
        <v>45</v>
      </c>
      <c r="D26" s="32">
        <v>2</v>
      </c>
      <c r="E26" s="32" t="s">
        <v>27</v>
      </c>
      <c r="F26" s="25">
        <v>0</v>
      </c>
      <c r="G26" s="33">
        <f>D26*F26</f>
        <v>0</v>
      </c>
    </row>
    <row r="27" spans="1:7" x14ac:dyDescent="0.35">
      <c r="A27" s="30">
        <f>IF($E27="","",COUNTA($E$9:$E27)-1)</f>
        <v>11</v>
      </c>
      <c r="B27" s="31" t="s">
        <v>46</v>
      </c>
      <c r="C27" s="31" t="s">
        <v>47</v>
      </c>
      <c r="D27" s="32">
        <v>1</v>
      </c>
      <c r="E27" s="32" t="s">
        <v>27</v>
      </c>
      <c r="F27" s="25">
        <v>0</v>
      </c>
      <c r="G27" s="33">
        <f>D27*F27</f>
        <v>0</v>
      </c>
    </row>
    <row r="28" spans="1:7" ht="23" x14ac:dyDescent="0.35">
      <c r="A28" s="30">
        <f>IF($E28="","",COUNTA($E$9:$E28)-1)</f>
        <v>12</v>
      </c>
      <c r="B28" s="31" t="s">
        <v>48</v>
      </c>
      <c r="C28" s="31" t="s">
        <v>49</v>
      </c>
      <c r="D28" s="32">
        <v>1</v>
      </c>
      <c r="E28" s="32" t="s">
        <v>27</v>
      </c>
      <c r="F28" s="25">
        <v>0</v>
      </c>
      <c r="G28" s="33">
        <f>D28*F28</f>
        <v>0</v>
      </c>
    </row>
    <row r="29" spans="1:7" x14ac:dyDescent="0.35">
      <c r="A29" s="39" t="s">
        <v>107</v>
      </c>
      <c r="B29" s="40"/>
      <c r="C29" s="40"/>
      <c r="D29" s="40"/>
      <c r="E29" s="40"/>
      <c r="F29" s="40"/>
      <c r="G29" s="34">
        <f>SUM(G25:G28)</f>
        <v>0</v>
      </c>
    </row>
    <row r="31" spans="1:7" ht="20.149999999999999" customHeight="1" x14ac:dyDescent="0.35">
      <c r="A31" s="43" t="s">
        <v>109</v>
      </c>
      <c r="B31" s="42"/>
      <c r="C31" s="42"/>
      <c r="D31" s="42"/>
      <c r="E31" s="42"/>
      <c r="F31" s="42"/>
      <c r="G31" s="42"/>
    </row>
    <row r="32" spans="1:7" ht="45" customHeight="1" x14ac:dyDescent="0.35">
      <c r="A32" s="41" t="s">
        <v>115</v>
      </c>
      <c r="B32" s="42"/>
      <c r="C32" s="42"/>
      <c r="D32" s="42"/>
      <c r="E32" s="42"/>
      <c r="F32" s="42"/>
      <c r="G32" s="42"/>
    </row>
    <row r="33" spans="1:7" ht="34.5" x14ac:dyDescent="0.35">
      <c r="A33" s="30">
        <f>IF($E33="","",COUNTA($E$9:$E33)-1)</f>
        <v>13</v>
      </c>
      <c r="B33" s="31" t="s">
        <v>110</v>
      </c>
      <c r="C33" s="31" t="s">
        <v>127</v>
      </c>
      <c r="D33" s="32">
        <v>1</v>
      </c>
      <c r="E33" s="32" t="s">
        <v>54</v>
      </c>
      <c r="F33" s="25">
        <v>0</v>
      </c>
      <c r="G33" s="33">
        <f>D33*F33</f>
        <v>0</v>
      </c>
    </row>
    <row r="34" spans="1:7" x14ac:dyDescent="0.35">
      <c r="A34" s="39" t="s">
        <v>111</v>
      </c>
      <c r="B34" s="40"/>
      <c r="C34" s="40"/>
      <c r="D34" s="40"/>
      <c r="E34" s="40"/>
      <c r="F34" s="40"/>
      <c r="G34" s="34">
        <f>SUM(G33:G33)</f>
        <v>0</v>
      </c>
    </row>
    <row r="36" spans="1:7" ht="20.149999999999999" customHeight="1" x14ac:dyDescent="0.35">
      <c r="A36" s="43" t="s">
        <v>116</v>
      </c>
      <c r="B36" s="42"/>
      <c r="C36" s="42"/>
      <c r="D36" s="42"/>
      <c r="E36" s="42"/>
      <c r="F36" s="42"/>
      <c r="G36" s="42"/>
    </row>
    <row r="37" spans="1:7" x14ac:dyDescent="0.35">
      <c r="A37" s="41"/>
      <c r="B37" s="42"/>
      <c r="C37" s="42"/>
      <c r="D37" s="42"/>
      <c r="E37" s="42"/>
      <c r="F37" s="42"/>
      <c r="G37" s="42"/>
    </row>
    <row r="38" spans="1:7" ht="23" x14ac:dyDescent="0.35">
      <c r="A38" s="35">
        <f>IF($E38="","",COUNTA($E$9:$E38)-1)</f>
        <v>14</v>
      </c>
      <c r="B38" s="31" t="s">
        <v>112</v>
      </c>
      <c r="C38" s="31" t="s">
        <v>57</v>
      </c>
      <c r="D38" s="32">
        <v>5</v>
      </c>
      <c r="E38" s="32" t="s">
        <v>58</v>
      </c>
      <c r="F38" s="25">
        <v>0</v>
      </c>
      <c r="G38" s="33">
        <f>D38*F38</f>
        <v>0</v>
      </c>
    </row>
    <row r="39" spans="1:7" x14ac:dyDescent="0.35">
      <c r="A39" s="39" t="s">
        <v>117</v>
      </c>
      <c r="B39" s="40"/>
      <c r="C39" s="40"/>
      <c r="D39" s="40"/>
      <c r="E39" s="40"/>
      <c r="F39" s="40"/>
      <c r="G39" s="34">
        <f>SUM(G38:G38)</f>
        <v>0</v>
      </c>
    </row>
    <row r="41" spans="1:7" ht="20.149999999999999" customHeight="1" x14ac:dyDescent="0.35">
      <c r="A41" s="43" t="s">
        <v>118</v>
      </c>
      <c r="B41" s="42"/>
      <c r="C41" s="42"/>
      <c r="D41" s="42"/>
      <c r="E41" s="42"/>
      <c r="F41" s="42"/>
      <c r="G41" s="42"/>
    </row>
    <row r="42" spans="1:7" x14ac:dyDescent="0.35">
      <c r="A42" s="41" t="s">
        <v>114</v>
      </c>
      <c r="B42" s="42"/>
      <c r="C42" s="42"/>
      <c r="D42" s="42"/>
      <c r="E42" s="42"/>
      <c r="F42" s="42"/>
      <c r="G42" s="42"/>
    </row>
    <row r="43" spans="1:7" x14ac:dyDescent="0.35">
      <c r="A43" s="30">
        <f>IF($E43="","",COUNTA($E$9:$E43)-1)</f>
        <v>15</v>
      </c>
      <c r="B43" s="31" t="s">
        <v>50</v>
      </c>
      <c r="C43" s="31" t="s">
        <v>51</v>
      </c>
      <c r="D43" s="32">
        <v>2</v>
      </c>
      <c r="E43" s="32" t="s">
        <v>27</v>
      </c>
      <c r="F43" s="25">
        <v>0</v>
      </c>
      <c r="G43" s="33">
        <f>D43*F43</f>
        <v>0</v>
      </c>
    </row>
    <row r="44" spans="1:7" x14ac:dyDescent="0.35">
      <c r="A44" s="30">
        <f>IF($E44="","",COUNTA($E$9:$E44)-1)</f>
        <v>16</v>
      </c>
      <c r="B44" s="31" t="s">
        <v>52</v>
      </c>
      <c r="C44" s="31" t="s">
        <v>53</v>
      </c>
      <c r="D44" s="32">
        <v>1</v>
      </c>
      <c r="E44" s="32" t="s">
        <v>27</v>
      </c>
      <c r="F44" s="25">
        <v>0</v>
      </c>
      <c r="G44" s="33">
        <f t="shared" ref="G44:G50" si="1">D44*F44</f>
        <v>0</v>
      </c>
    </row>
    <row r="45" spans="1:7" ht="23" x14ac:dyDescent="0.35">
      <c r="A45" s="30">
        <f>IF($E45="","",COUNTA($E$9:$E45)-1)</f>
        <v>17</v>
      </c>
      <c r="B45" s="31" t="s">
        <v>98</v>
      </c>
      <c r="C45" s="31" t="s">
        <v>99</v>
      </c>
      <c r="D45" s="32">
        <v>1</v>
      </c>
      <c r="E45" s="32" t="s">
        <v>27</v>
      </c>
      <c r="F45" s="25">
        <v>0</v>
      </c>
      <c r="G45" s="33">
        <f t="shared" si="1"/>
        <v>0</v>
      </c>
    </row>
    <row r="46" spans="1:7" ht="26.15" customHeight="1" x14ac:dyDescent="0.35">
      <c r="A46" s="35">
        <f>IF($E46="","",COUNTA($E$9:$E46)-1)</f>
        <v>18</v>
      </c>
      <c r="B46" s="31" t="s">
        <v>59</v>
      </c>
      <c r="C46" s="31" t="s">
        <v>60</v>
      </c>
      <c r="D46" s="32">
        <v>1</v>
      </c>
      <c r="E46" s="32" t="s">
        <v>61</v>
      </c>
      <c r="F46" s="25">
        <v>0</v>
      </c>
      <c r="G46" s="33">
        <f t="shared" si="1"/>
        <v>0</v>
      </c>
    </row>
    <row r="47" spans="1:7" ht="26.15" customHeight="1" x14ac:dyDescent="0.35">
      <c r="A47" s="35">
        <f>IF($E47="","",COUNTA($E$9:$E47)-1)</f>
        <v>19</v>
      </c>
      <c r="B47" s="31" t="s">
        <v>62</v>
      </c>
      <c r="C47" s="31" t="s">
        <v>63</v>
      </c>
      <c r="D47" s="32">
        <v>1</v>
      </c>
      <c r="E47" s="32" t="s">
        <v>61</v>
      </c>
      <c r="F47" s="25">
        <v>0</v>
      </c>
      <c r="G47" s="33">
        <f t="shared" si="1"/>
        <v>0</v>
      </c>
    </row>
    <row r="48" spans="1:7" ht="26.15" customHeight="1" x14ac:dyDescent="0.35">
      <c r="A48" s="35">
        <f>IF($E48="","",COUNTA($E$9:$E48)-1)</f>
        <v>20</v>
      </c>
      <c r="B48" s="31" t="s">
        <v>64</v>
      </c>
      <c r="C48" s="31" t="s">
        <v>65</v>
      </c>
      <c r="D48" s="32">
        <v>1</v>
      </c>
      <c r="E48" s="32" t="s">
        <v>61</v>
      </c>
      <c r="F48" s="25">
        <v>0</v>
      </c>
      <c r="G48" s="33">
        <f t="shared" si="1"/>
        <v>0</v>
      </c>
    </row>
    <row r="49" spans="1:7" ht="26.15" customHeight="1" x14ac:dyDescent="0.35">
      <c r="A49" s="35">
        <f>IF($E49="","",COUNTA($E$9:$E49)-1)</f>
        <v>21</v>
      </c>
      <c r="B49" s="31" t="s">
        <v>66</v>
      </c>
      <c r="C49" s="31" t="s">
        <v>67</v>
      </c>
      <c r="D49" s="32">
        <v>1</v>
      </c>
      <c r="E49" s="32" t="s">
        <v>61</v>
      </c>
      <c r="F49" s="25">
        <v>0</v>
      </c>
      <c r="G49" s="33">
        <f t="shared" si="1"/>
        <v>0</v>
      </c>
    </row>
    <row r="50" spans="1:7" ht="26.15" customHeight="1" x14ac:dyDescent="0.35">
      <c r="A50" s="35">
        <f>IF($E50="","",COUNTA($E$9:$E50)-1)</f>
        <v>22</v>
      </c>
      <c r="B50" s="31" t="s">
        <v>68</v>
      </c>
      <c r="C50" s="31" t="s">
        <v>69</v>
      </c>
      <c r="D50" s="32">
        <v>1</v>
      </c>
      <c r="E50" s="32" t="s">
        <v>61</v>
      </c>
      <c r="F50" s="25">
        <v>0</v>
      </c>
      <c r="G50" s="33">
        <f t="shared" si="1"/>
        <v>0</v>
      </c>
    </row>
    <row r="51" spans="1:7" x14ac:dyDescent="0.35">
      <c r="A51" s="39" t="s">
        <v>119</v>
      </c>
      <c r="B51" s="40"/>
      <c r="C51" s="40"/>
      <c r="D51" s="40"/>
      <c r="E51" s="40"/>
      <c r="F51" s="40"/>
      <c r="G51" s="34">
        <f>SUM(G43:G50)</f>
        <v>0</v>
      </c>
    </row>
    <row r="53" spans="1:7" ht="20.149999999999999" customHeight="1" x14ac:dyDescent="0.35">
      <c r="A53" s="43" t="s">
        <v>120</v>
      </c>
      <c r="B53" s="42"/>
      <c r="C53" s="42"/>
      <c r="D53" s="42"/>
      <c r="E53" s="42"/>
      <c r="F53" s="42"/>
      <c r="G53" s="42"/>
    </row>
    <row r="54" spans="1:7" x14ac:dyDescent="0.35">
      <c r="A54" s="41"/>
      <c r="B54" s="42"/>
      <c r="C54" s="42"/>
      <c r="D54" s="42"/>
      <c r="E54" s="42"/>
      <c r="F54" s="42"/>
      <c r="G54" s="42"/>
    </row>
    <row r="55" spans="1:7" ht="26.15" customHeight="1" x14ac:dyDescent="0.35">
      <c r="A55" s="35">
        <f>IF($E55="","",COUNTA($E$9:$E55)-1)</f>
        <v>23</v>
      </c>
      <c r="B55" s="31" t="s">
        <v>55</v>
      </c>
      <c r="C55" s="31" t="s">
        <v>56</v>
      </c>
      <c r="D55" s="32">
        <v>1</v>
      </c>
      <c r="E55" s="32" t="s">
        <v>54</v>
      </c>
      <c r="F55" s="25">
        <v>0</v>
      </c>
      <c r="G55" s="33">
        <f t="shared" ref="G55" si="2">D55*F55</f>
        <v>0</v>
      </c>
    </row>
    <row r="56" spans="1:7" x14ac:dyDescent="0.35">
      <c r="A56" s="39" t="s">
        <v>121</v>
      </c>
      <c r="B56" s="40"/>
      <c r="C56" s="40"/>
      <c r="D56" s="40"/>
      <c r="E56" s="40"/>
      <c r="F56" s="40"/>
      <c r="G56" s="34">
        <f>SUM(G55:G55)</f>
        <v>0</v>
      </c>
    </row>
    <row r="58" spans="1:7" ht="20.149999999999999" customHeight="1" x14ac:dyDescent="0.35">
      <c r="A58" s="43" t="s">
        <v>122</v>
      </c>
      <c r="B58" s="42"/>
      <c r="C58" s="42"/>
      <c r="D58" s="42"/>
      <c r="E58" s="42"/>
      <c r="F58" s="42"/>
      <c r="G58" s="42"/>
    </row>
    <row r="59" spans="1:7" ht="30" customHeight="1" x14ac:dyDescent="0.35">
      <c r="A59" s="41" t="s">
        <v>113</v>
      </c>
      <c r="B59" s="42"/>
      <c r="C59" s="42"/>
      <c r="D59" s="42"/>
      <c r="E59" s="42"/>
      <c r="F59" s="42"/>
      <c r="G59" s="42"/>
    </row>
    <row r="60" spans="1:7" ht="26.15" customHeight="1" x14ac:dyDescent="0.35">
      <c r="A60" s="35">
        <f>IF($E60="","",COUNTA($E$9:$E60)-1)</f>
        <v>24</v>
      </c>
      <c r="B60" s="31" t="s">
        <v>70</v>
      </c>
      <c r="C60" s="31" t="s">
        <v>71</v>
      </c>
      <c r="D60" s="32">
        <v>5</v>
      </c>
      <c r="E60" s="32" t="s">
        <v>72</v>
      </c>
      <c r="F60" s="25">
        <v>0</v>
      </c>
      <c r="G60" s="33">
        <f t="shared" ref="G60:G65" si="3">D60*F60</f>
        <v>0</v>
      </c>
    </row>
    <row r="61" spans="1:7" ht="26.15" customHeight="1" x14ac:dyDescent="0.35">
      <c r="A61" s="35">
        <f>IF($E61="","",COUNTA($E$9:$E61)-1)</f>
        <v>25</v>
      </c>
      <c r="B61" s="31" t="s">
        <v>73</v>
      </c>
      <c r="C61" s="31" t="s">
        <v>74</v>
      </c>
      <c r="D61" s="32">
        <v>10</v>
      </c>
      <c r="E61" s="32" t="s">
        <v>72</v>
      </c>
      <c r="F61" s="25">
        <v>0</v>
      </c>
      <c r="G61" s="33">
        <f t="shared" si="3"/>
        <v>0</v>
      </c>
    </row>
    <row r="62" spans="1:7" ht="26.15" customHeight="1" x14ac:dyDescent="0.35">
      <c r="A62" s="35">
        <f>IF($E62="","",COUNTA($E$9:$E62)-1)</f>
        <v>26</v>
      </c>
      <c r="B62" s="31" t="s">
        <v>75</v>
      </c>
      <c r="C62" s="31" t="s">
        <v>76</v>
      </c>
      <c r="D62" s="32">
        <v>10</v>
      </c>
      <c r="E62" s="32" t="s">
        <v>72</v>
      </c>
      <c r="F62" s="25">
        <v>0</v>
      </c>
      <c r="G62" s="33">
        <f t="shared" si="3"/>
        <v>0</v>
      </c>
    </row>
    <row r="63" spans="1:7" ht="26.15" customHeight="1" x14ac:dyDescent="0.35">
      <c r="A63" s="35">
        <f>IF($E63="","",COUNTA($E$9:$E63)-1)</f>
        <v>27</v>
      </c>
      <c r="B63" s="31" t="s">
        <v>77</v>
      </c>
      <c r="C63" s="31" t="s">
        <v>78</v>
      </c>
      <c r="D63" s="32">
        <v>5</v>
      </c>
      <c r="E63" s="32" t="s">
        <v>72</v>
      </c>
      <c r="F63" s="25">
        <v>0</v>
      </c>
      <c r="G63" s="33">
        <f t="shared" si="3"/>
        <v>0</v>
      </c>
    </row>
    <row r="64" spans="1:7" ht="46" x14ac:dyDescent="0.35">
      <c r="A64" s="35">
        <f>IF($E64="","",COUNTA($E$9:$E64)-1)</f>
        <v>28</v>
      </c>
      <c r="B64" s="36" t="s">
        <v>103</v>
      </c>
      <c r="C64" s="36" t="s">
        <v>104</v>
      </c>
      <c r="D64" s="37">
        <v>4</v>
      </c>
      <c r="E64" s="37" t="s">
        <v>72</v>
      </c>
      <c r="F64" s="25">
        <v>0</v>
      </c>
      <c r="G64" s="33">
        <f t="shared" si="3"/>
        <v>0</v>
      </c>
    </row>
    <row r="65" spans="1:7" ht="23" x14ac:dyDescent="0.35">
      <c r="A65" s="35">
        <f>IF($E65="","",COUNTA($E$9:$E65)-1)</f>
        <v>29</v>
      </c>
      <c r="B65" s="36" t="s">
        <v>105</v>
      </c>
      <c r="C65" s="36" t="s">
        <v>106</v>
      </c>
      <c r="D65" s="37">
        <v>4</v>
      </c>
      <c r="E65" s="37" t="s">
        <v>72</v>
      </c>
      <c r="F65" s="25">
        <v>0</v>
      </c>
      <c r="G65" s="33">
        <f t="shared" si="3"/>
        <v>0</v>
      </c>
    </row>
    <row r="66" spans="1:7" x14ac:dyDescent="0.35">
      <c r="A66" s="39" t="s">
        <v>123</v>
      </c>
      <c r="B66" s="40"/>
      <c r="C66" s="40"/>
      <c r="D66" s="40"/>
      <c r="E66" s="40"/>
      <c r="F66" s="40"/>
      <c r="G66" s="34">
        <f>SUM(G60:G65)</f>
        <v>0</v>
      </c>
    </row>
    <row r="69" spans="1:7" x14ac:dyDescent="0.35">
      <c r="B69" s="38" t="s">
        <v>79</v>
      </c>
    </row>
    <row r="70" spans="1:7" x14ac:dyDescent="0.35">
      <c r="B70" s="38" t="s">
        <v>80</v>
      </c>
    </row>
  </sheetData>
  <sheetProtection algorithmName="SHA-512" hashValue="2/PoDiRfdiWCdFUVxprOBBnhMyHXc0Cx9/I5ySGPSdsW3wxyiB3i5BG4BUPcaqqnVRkdiDC6hmCRzdnzxmHNNg==" saltValue="OdQb/wMsfm3ybLc5YFZfYg==" spinCount="100000" sheet="1" objects="1" scenarios="1"/>
  <mergeCells count="21">
    <mergeCell ref="A21:F21"/>
    <mergeCell ref="A11:G11"/>
    <mergeCell ref="A12:G12"/>
    <mergeCell ref="A34:F34"/>
    <mergeCell ref="A29:F29"/>
    <mergeCell ref="A24:G24"/>
    <mergeCell ref="A31:G31"/>
    <mergeCell ref="A23:G23"/>
    <mergeCell ref="A32:G32"/>
    <mergeCell ref="A36:G36"/>
    <mergeCell ref="A41:G41"/>
    <mergeCell ref="A53:G53"/>
    <mergeCell ref="A56:F56"/>
    <mergeCell ref="A51:F51"/>
    <mergeCell ref="A39:F39"/>
    <mergeCell ref="A66:F66"/>
    <mergeCell ref="A37:G37"/>
    <mergeCell ref="A54:G54"/>
    <mergeCell ref="A42:G42"/>
    <mergeCell ref="A58:G58"/>
    <mergeCell ref="A59:G59"/>
  </mergeCell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4"/>
  <sheetViews>
    <sheetView workbookViewId="0">
      <selection activeCell="B8" sqref="B8"/>
    </sheetView>
  </sheetViews>
  <sheetFormatPr baseColWidth="10" defaultColWidth="9.1796875" defaultRowHeight="14.5" x14ac:dyDescent="0.35"/>
  <cols>
    <col min="1" max="1" width="8" customWidth="1"/>
    <col min="2" max="2" width="58" customWidth="1"/>
    <col min="3" max="3" width="22" customWidth="1"/>
    <col min="4" max="4" width="14" customWidth="1"/>
  </cols>
  <sheetData>
    <row r="1" spans="1:4" ht="23" x14ac:dyDescent="0.5">
      <c r="A1" s="5" t="s">
        <v>81</v>
      </c>
    </row>
    <row r="2" spans="1:4" x14ac:dyDescent="0.35">
      <c r="A2" s="11" t="s">
        <v>82</v>
      </c>
    </row>
    <row r="4" spans="1:4" x14ac:dyDescent="0.35">
      <c r="A4" s="12" t="s">
        <v>83</v>
      </c>
      <c r="B4" s="12" t="s">
        <v>84</v>
      </c>
      <c r="C4" s="12" t="s">
        <v>85</v>
      </c>
      <c r="D4" s="12" t="s">
        <v>86</v>
      </c>
    </row>
    <row r="5" spans="1:4" x14ac:dyDescent="0.35">
      <c r="A5" s="13" t="s">
        <v>87</v>
      </c>
      <c r="B5" s="14" t="s">
        <v>23</v>
      </c>
      <c r="C5" s="15">
        <f>Preisblatt!$G$21</f>
        <v>0</v>
      </c>
      <c r="D5" s="16">
        <f>IFERROR(C5/$C$12,0)</f>
        <v>0</v>
      </c>
    </row>
    <row r="6" spans="1:4" x14ac:dyDescent="0.35">
      <c r="A6" s="13" t="s">
        <v>88</v>
      </c>
      <c r="B6" s="14" t="s">
        <v>108</v>
      </c>
      <c r="C6" s="15">
        <f>Preisblatt!$G$29</f>
        <v>0</v>
      </c>
      <c r="D6" s="16">
        <f>IFERROR(C6/$C$12,0)</f>
        <v>0</v>
      </c>
    </row>
    <row r="7" spans="1:4" x14ac:dyDescent="0.35">
      <c r="A7" s="13" t="s">
        <v>89</v>
      </c>
      <c r="B7" s="14" t="s">
        <v>109</v>
      </c>
      <c r="C7" s="15">
        <f>Preisblatt!$G$34</f>
        <v>0</v>
      </c>
      <c r="D7" s="16">
        <f>IFERROR(C7/$C$12,0)</f>
        <v>0</v>
      </c>
    </row>
    <row r="8" spans="1:4" x14ac:dyDescent="0.35">
      <c r="A8" s="13" t="s">
        <v>90</v>
      </c>
      <c r="B8" s="14" t="s">
        <v>116</v>
      </c>
      <c r="C8" s="15">
        <f>Preisblatt!$G$39</f>
        <v>0</v>
      </c>
      <c r="D8" s="16">
        <f t="shared" ref="D8:D11" si="0">IFERROR(C8/$C$12,0)</f>
        <v>0</v>
      </c>
    </row>
    <row r="9" spans="1:4" x14ac:dyDescent="0.35">
      <c r="A9" s="13" t="s">
        <v>91</v>
      </c>
      <c r="B9" s="14" t="s">
        <v>118</v>
      </c>
      <c r="C9" s="15">
        <f>Preisblatt!$G$51</f>
        <v>0</v>
      </c>
      <c r="D9" s="16">
        <f t="shared" si="0"/>
        <v>0</v>
      </c>
    </row>
    <row r="10" spans="1:4" x14ac:dyDescent="0.35">
      <c r="A10" s="13" t="s">
        <v>92</v>
      </c>
      <c r="B10" s="14" t="s">
        <v>120</v>
      </c>
      <c r="C10" s="15">
        <f>Preisblatt!$G$55</f>
        <v>0</v>
      </c>
      <c r="D10" s="16">
        <f t="shared" si="0"/>
        <v>0</v>
      </c>
    </row>
    <row r="11" spans="1:4" x14ac:dyDescent="0.35">
      <c r="A11" s="13" t="s">
        <v>93</v>
      </c>
      <c r="B11" s="14" t="s">
        <v>124</v>
      </c>
      <c r="C11" s="15">
        <f>Preisblatt!$G$66</f>
        <v>0</v>
      </c>
      <c r="D11" s="16">
        <f t="shared" si="0"/>
        <v>0</v>
      </c>
    </row>
    <row r="12" spans="1:4" x14ac:dyDescent="0.35">
      <c r="A12" s="10"/>
      <c r="B12" s="17" t="s">
        <v>128</v>
      </c>
      <c r="C12" s="9">
        <f>SUM(C5:C11)</f>
        <v>0</v>
      </c>
      <c r="D12" s="10"/>
    </row>
    <row r="13" spans="1:4" x14ac:dyDescent="0.35">
      <c r="A13" s="7"/>
      <c r="B13" s="18" t="s">
        <v>94</v>
      </c>
      <c r="C13" s="6">
        <f>C12*0.19</f>
        <v>0</v>
      </c>
      <c r="D13" s="7"/>
    </row>
    <row r="14" spans="1:4" x14ac:dyDescent="0.35">
      <c r="A14" s="8"/>
      <c r="B14" s="19" t="s">
        <v>95</v>
      </c>
      <c r="C14" s="20">
        <f>C12+C13</f>
        <v>0</v>
      </c>
      <c r="D14" s="8"/>
    </row>
  </sheetData>
  <sheetProtection algorithmName="SHA-512" hashValue="RLuSCd5NJwB/WMDqd3WsR6igr+YZjoXgJFblX9MfmRWmJg6CEw1Qx47j3ciNbucdZ8BYL8lhtCr7PcKQZ9pfuw==" saltValue="QlrVCBgrvCRivNgaQ4nxJw==" spinCount="100000" sheet="1" objects="1" scenarios="1"/>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perties xmlns="http://www.imanage.com/work/xmlschema">
  <documentid>DMS_Live!15500866.1</documentid>
  <senderid>SBRAEUNIG</senderid>
  <senderemail>STEFAN.BRAEUNIG@ADVANT-BEITEN.COM</senderemail>
  <lastmodified>2026-09-25T14:11:54.0000000+02:00</lastmodified>
  <database>DMS_Live</database>
</properties>
</file>

<file path=customXml/itemProps1.xml><?xml version="1.0" encoding="utf-8"?>
<ds:datastoreItem xmlns:ds="http://schemas.openxmlformats.org/officeDocument/2006/customXml" ds:itemID="{FBFACF83-755A-436F-87FD-E3A78270AE1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Hinweise</vt:lpstr>
      <vt:lpstr>Preisblatt</vt:lpstr>
      <vt:lpstr>Zusammenfassung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ADVANT Beiten</cp:lastModifiedBy>
  <dcterms:created xsi:type="dcterms:W3CDTF">2026-09-11T07:04:46Z</dcterms:created>
  <dcterms:modified xsi:type="dcterms:W3CDTF">2026-09-25T12:18:54Z</dcterms:modified>
</cp:coreProperties>
</file>