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R:\Beschaffung_IT_MT_AOB\03_Vergaben\2026\MT-DzV-3075_MT260xxx-20260729_Laborinkubator\40 - Vergabeunterlagen\41 - LV (Angebotsabfrage)\"/>
    </mc:Choice>
  </mc:AlternateContent>
  <xr:revisionPtr revIDLastSave="0" documentId="13_ncr:1_{F39CE98F-8DE0-4E7F-965D-0BE2007A5456}" xr6:coauthVersionLast="47" xr6:coauthVersionMax="47" xr10:uidLastSave="{00000000-0000-0000-0000-000000000000}"/>
  <bookViews>
    <workbookView xWindow="28680" yWindow="-120" windowWidth="29040" windowHeight="15720" xr2:uid="{00000000-000D-0000-FFFF-FFFF00000000}"/>
  </bookViews>
  <sheets>
    <sheet name="DzV-3039_LV" sheetId="3" r:id="rId1"/>
    <sheet name="DzV-3039_Wertungsbeschreibung" sheetId="5" r:id="rId2"/>
  </sheets>
  <definedNames>
    <definedName name="_xlnm.Print_Area" localSheetId="1">'DzV-3039_Wertungsbeschreibung'!$A$1:$D$25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8" i="3" l="1"/>
  <c r="E17" i="3"/>
  <c r="E52" i="3"/>
  <c r="E51" i="3"/>
  <c r="E50" i="3"/>
  <c r="E49" i="3"/>
  <c r="E39" i="3"/>
  <c r="E37" i="3"/>
  <c r="E24" i="3"/>
  <c r="E28" i="3"/>
  <c r="E27" i="3"/>
  <c r="E23" i="3"/>
  <c r="E70" i="3"/>
  <c r="E57" i="3"/>
  <c r="E56" i="3"/>
  <c r="E55" i="3"/>
  <c r="E48" i="3"/>
  <c r="E47" i="3"/>
  <c r="E45" i="3"/>
  <c r="E44" i="3"/>
  <c r="E43" i="3"/>
  <c r="E42" i="3"/>
  <c r="E41" i="3"/>
  <c r="E40" i="3"/>
  <c r="E38" i="3"/>
  <c r="E36" i="3"/>
  <c r="E35" i="3"/>
  <c r="E32" i="3"/>
  <c r="E31" i="3"/>
  <c r="E30" i="3"/>
  <c r="E22" i="3"/>
  <c r="E19" i="3"/>
  <c r="E71" i="3"/>
  <c r="E69" i="3"/>
  <c r="E68" i="3"/>
  <c r="E67" i="3"/>
  <c r="E66" i="3"/>
  <c r="E62" i="3"/>
  <c r="E61" i="3"/>
  <c r="E60" i="3"/>
  <c r="E72" i="3" l="1"/>
  <c r="E20" i="3"/>
</calcChain>
</file>

<file path=xl/sharedStrings.xml><?xml version="1.0" encoding="utf-8"?>
<sst xmlns="http://schemas.openxmlformats.org/spreadsheetml/2006/main" count="305" uniqueCount="134">
  <si>
    <t>Leistungsverzeichnis</t>
  </si>
  <si>
    <t>Legende der Kriterienarten:</t>
  </si>
  <si>
    <t xml:space="preserve">M  = </t>
  </si>
  <si>
    <t>W =</t>
  </si>
  <si>
    <t>Wertungskriterium (Die Angabe fließt in die qualitative Wertung des Angebots ein)</t>
  </si>
  <si>
    <t>Pos.</t>
  </si>
  <si>
    <t>Leistungsbeschreibung</t>
  </si>
  <si>
    <t>Art Kriterium:</t>
  </si>
  <si>
    <t>Hinweis für die Bewertung:</t>
  </si>
  <si>
    <t>1.</t>
  </si>
  <si>
    <t>1.1.</t>
  </si>
  <si>
    <t>1.2.</t>
  </si>
  <si>
    <t>1.3.</t>
  </si>
  <si>
    <t>M</t>
  </si>
  <si>
    <t>W</t>
  </si>
  <si>
    <t>2.</t>
  </si>
  <si>
    <t>Folge für das Angebot</t>
  </si>
  <si>
    <t>Mindestanforderung (Nichterfüllung führt zu Nichtberücksichtigung des Angebots)</t>
  </si>
  <si>
    <t>a.</t>
  </si>
  <si>
    <t>e.</t>
  </si>
  <si>
    <t>b.</t>
  </si>
  <si>
    <t>c.</t>
  </si>
  <si>
    <t>d.</t>
  </si>
  <si>
    <t>f.</t>
  </si>
  <si>
    <t>g.</t>
  </si>
  <si>
    <t>Antwort Bieter*:</t>
  </si>
  <si>
    <r>
      <t xml:space="preserve">*Bitte beachten Sie, dass die Felder der Spalte D (Reiter "Antwort Bieter:") </t>
    </r>
    <r>
      <rPr>
        <i/>
        <u/>
        <sz val="10"/>
        <color theme="1"/>
        <rFont val="Arial"/>
        <family val="2"/>
      </rPr>
      <t>zwingend ausgefüllt werden müssen</t>
    </r>
    <r>
      <rPr>
        <i/>
        <sz val="10"/>
        <color theme="1"/>
        <rFont val="Arial"/>
        <family val="2"/>
      </rPr>
      <t>!</t>
    </r>
  </si>
  <si>
    <t>Hinweise für die Bieter:</t>
  </si>
  <si>
    <t>- Die Spalte E gibt Auskunft über die Zulässigkeit des Angebots bzw. der Angaben für M-Kriterien und die erreichten Punkte für W-Kriterien.</t>
  </si>
  <si>
    <t>I   =</t>
  </si>
  <si>
    <t>Informationskriterium (Die Angabe dient zur Beschreibung und hat keinen Einfluss aus die Wertung</t>
  </si>
  <si>
    <t>Allgemeine Angaben</t>
  </si>
  <si>
    <t>Produktbezeichnung</t>
  </si>
  <si>
    <t>I</t>
  </si>
  <si>
    <t>Hersteller</t>
  </si>
  <si>
    <t>Logistik und Lieferung</t>
  </si>
  <si>
    <t>Lieferung frei Verwendungsstelle (inkl. Transport bis zur innerklinischen Station)</t>
  </si>
  <si>
    <t>Vollständige, betriebsbereite und schlüsselfertige Bereitstellung</t>
  </si>
  <si>
    <t>Rücknahme und fachgerechte Entsorgung aller Transportverpackungen durch den Bieter</t>
  </si>
  <si>
    <t>Schulung und Ersteinweisung</t>
  </si>
  <si>
    <t>Bereitstellung von gedruckten Kurzanleitungen sowie digitalen Schulungsvideos/E-Learning-Inhalten.</t>
  </si>
  <si>
    <t>Verfügbarkeit der Ersatzteile in Jahren</t>
  </si>
  <si>
    <t>Mindestanforderung 5 Jahre</t>
  </si>
  <si>
    <t>keine</t>
  </si>
  <si>
    <t>3.</t>
  </si>
  <si>
    <t>Service und Wiederherstellungzeiten</t>
  </si>
  <si>
    <t>- Alle Positionen in der Spalte D "Antwort der Bieter" müssen ausgefüllt werden (Antwortmöglichkeiten über Drop-Down Menü).</t>
  </si>
  <si>
    <t>Mindestanforderung 12 Monate</t>
  </si>
  <si>
    <t>h.</t>
  </si>
  <si>
    <t>Lieferzeit in Kalenderwochen angeben</t>
  </si>
  <si>
    <t>Bereitstellung einer qualifizierten Service-Hotline durch technisch geschultes Personal zur Fehlerferndiagnose</t>
  </si>
  <si>
    <t>Bereitstellung eines Service-Technikers am Einsatzort bei nicht erfolgreichem Remote-Support</t>
  </si>
  <si>
    <t>siehe Eignungs- und Wertungsgrundlage</t>
  </si>
  <si>
    <t xml:space="preserve">Herstellergarantie in Monaten </t>
  </si>
  <si>
    <t>Die angebotenen technischen Geräte müssen über eine aktuell gültige CE-Kennzeichnung verfügen, damit Sie innerhalb der EU verkauft und genutzt werden dürfen.                                  Es handelt sich somit um eine verpflichtende Mindestanforderung. Eine Nichterfüllung führt zur Nichtberücksichtigung des Angebots.</t>
  </si>
  <si>
    <t>- Alle Positionen in der Spalte D "Antwort der Bieter" müssen ausgefüllt werden.</t>
  </si>
  <si>
    <t>Leistungspunkte (LP)</t>
  </si>
  <si>
    <t>erreichte LP</t>
  </si>
  <si>
    <t>Lieferinformationen:</t>
  </si>
  <si>
    <t>Anlieferzeiten: Montage bis Donnerstag 07:00 bis 14:00 Uhr, Freitag 07:00 bis 12:00 Uhr</t>
  </si>
  <si>
    <t>i.</t>
  </si>
  <si>
    <t>Ausschreibungstitel: Beschaffung eines Multiplex-PCR-Analysegeräts für das Labor der BG-Klinik Unfallkrankenhaus Berlin gGmbH</t>
  </si>
  <si>
    <t>Analytisches System zur molekularen In-vitro-Diagnostik (IVD)</t>
  </si>
  <si>
    <t>allgemeine technische Spezifikationen</t>
  </si>
  <si>
    <t>Display mit Touchscreen</t>
  </si>
  <si>
    <t>Bildschirmdiagonale in Zoll</t>
  </si>
  <si>
    <t>Touchscreen-Technologie</t>
  </si>
  <si>
    <t>CPU mit Taktung in GHz</t>
  </si>
  <si>
    <t>Arbeitsspeicher in GB</t>
  </si>
  <si>
    <t>Festplattenspeicher in GB</t>
  </si>
  <si>
    <t>Mindestanforderung 8 GB</t>
  </si>
  <si>
    <t>Mindestanforderung 256 GB</t>
  </si>
  <si>
    <t>Barcode-Lesegerät</t>
  </si>
  <si>
    <t>j.</t>
  </si>
  <si>
    <t>k.</t>
  </si>
  <si>
    <t>Betriebssystem</t>
  </si>
  <si>
    <t>Gewicht in kg</t>
  </si>
  <si>
    <t>Maße (BxHxT) in cm</t>
  </si>
  <si>
    <t>Leistungsaufnahme in W</t>
  </si>
  <si>
    <t>Qualitativer Direktnachweis mehrerer mikrobiologischer Erreger/Erregergruppen aus klinischen Patientenproben</t>
  </si>
  <si>
    <t>l.</t>
  </si>
  <si>
    <t>Erweiterbarkeit um weitere Analyseplätze</t>
  </si>
  <si>
    <t>Anzahl der am Markt verfügbaren Panels mit IVDR-Zulassung</t>
  </si>
  <si>
    <t>m.</t>
  </si>
  <si>
    <t>n.</t>
  </si>
  <si>
    <t>o.</t>
  </si>
  <si>
    <t>p.</t>
  </si>
  <si>
    <t>q.</t>
  </si>
  <si>
    <t>Panel für Meningitis/Enzephalitis</t>
  </si>
  <si>
    <t>Panel für Blutkultur-Identifikation</t>
  </si>
  <si>
    <t>Panel für Respiratorische Diagnostik</t>
  </si>
  <si>
    <t>Panel für Gelenkinfektionen</t>
  </si>
  <si>
    <t>Panel für Pneumonie</t>
  </si>
  <si>
    <t>1.4</t>
  </si>
  <si>
    <t>Kostenfreie deutschsprachige Service- und Störungsannahme; Reaktionszeit maximal 24 Stunden</t>
  </si>
  <si>
    <t>Wiederherstellung der Betriebsbereitschaft innerhalb von max. 3 Werktagen</t>
  </si>
  <si>
    <t>Mindestanforderung 7 Zoll                                  (Bitte nur den Wert ohne Einheit eingeben)</t>
  </si>
  <si>
    <t>max. 90 Minuten bei Meningitis/Enzephalitis     max. 60 Minuten bei respiratorischer Diagnostik</t>
  </si>
  <si>
    <t xml:space="preserve">Maximal zu erreichende Leistungspunkte (LP)                  = 270 Punkte </t>
  </si>
  <si>
    <t>Die vom Auftraggeber vorgegebene Mindestanforderung der Herstellergarantie beträgt 12 Monate. Eine Übererfüllung wird positiv bewertet.                                                                                      Herstellergarantie in Monaten:                                                                                                ab 12 Monaten = 10 Leistungspunkte                                                                                      ab 24 Monaten = 20 Leistungspunkte                                                                                     ab 36 Monaten = 30 Leistungspunkte                                                                                     ab 48 Monaten = 40 Leistungspunkte                                                                                     ab 60 Monaten = 50 Leistungspunkte</t>
  </si>
  <si>
    <t>Die vom Auftraggeber vorgegebene Mindestanforderung der Verfügbarkeit von Ersatzteilen beträgt 5 Jahre. Eine Übererfüllung wird positiv bewertet.                                                                                      Verfügbarkeit von Ersatzteilen in Jahren:                                                                                                ab 5 Jahren  = 10 Leistungspunkte                                                                                         ab 6 Jahren  = 20 Leistungspunkte                                                                                         ab 7 Jahren  = 30 Leistungspunkte                                                                                          ab 8 Jahren  = 40 Leistungspunkte                                                                                          ab 9 Jahren  = 50 Leistungspunkte                                                                                         ab 10 Jahren = 60 Leistungspunkte</t>
  </si>
  <si>
    <t>Die angebotenen technischen Geräte müssen über eine aktuell gültige IVDR-Kennzeichnung verfügen, damit Sie innerhalb der EU verkauft und genutzt werden dürfen.                                  Es handelt sich somit um eine verpflichtende Mindestanforderung. Eine Nichterfüllung führt zur Nichtberücksichtigung des Angebots.</t>
  </si>
  <si>
    <t xml:space="preserve">Bildschirmdiagonale in Zoll </t>
  </si>
  <si>
    <t>r.</t>
  </si>
  <si>
    <t>Die vom Auftraggeber vorgegebene Mindestanforderung "Display mit Touchscreen" muss erfüllt sein. Als Mindestanforderung für die Bildschirmdiagonale des Displays setzt der Auftraggeber 7 Zoll. Aus Gründen der besseren Lesbarkeit, der Bedienbarkeit, der Bildqualität und der Darstellung von Informationen wird eine größere Bildschirmdiagonale besser bewertet.                                                                                                                                                     Bildschirmdiagonale in Zoll:                                                                                                    ab 7 Zoll = 10 Leistungspunkte                                                                                               ab 9 Zoll = 20 Leistungspunkte                                                                                                                                                          ab 10 Zoll = 30 Leistungspunkte</t>
  </si>
  <si>
    <t>Die vom Auftraggeber vorgegebene Mindestanforderung "Panel für Meningitis/Enzephalitis" und "Panel für Respiratorische Diagnostik" muss erfüllt sein. Die Verfügbarkeit von weiteren syndromspezifischen Panels wird positiv bewertet.</t>
  </si>
  <si>
    <t>Panel für Gastrointestinale Diagnostik</t>
  </si>
  <si>
    <t>Durchführung einer hersteller- und BetrSichV-konformen Ersteinweisung für mindestens 2 Mitarbeiter des Labors direkt vor Ort im Klinikum.</t>
  </si>
  <si>
    <t xml:space="preserve">Durchführung aller vom Hersteller vorgeschriebenen Erstprüfungen und Funktionstests </t>
  </si>
  <si>
    <t>Ausschreibungs-Nr.: DzV-3075</t>
  </si>
  <si>
    <t>Auflösung des Displays in Pixel</t>
  </si>
  <si>
    <t>Anforderungen an das PCR-Analysesystem oder ein vergleichbares System</t>
  </si>
  <si>
    <t>Aktuell gültige IVDR-Zertifizierung</t>
  </si>
  <si>
    <t>Aktuell gültige CE-Zertifizierung</t>
  </si>
  <si>
    <t>Min. 1x Ethernet RJ45 Anschluss</t>
  </si>
  <si>
    <t>Min. 2x USB 2.0 Typ -A-Schnittstelle</t>
  </si>
  <si>
    <t>Vollautomatisiertes molekularbiologisches Analyseverfahren auf Basis von Nested-PCR/Multiplex-PCR/Real-Time-PCR oder gleichwertigen Verfahren</t>
  </si>
  <si>
    <t>Maximale Vorbereitungszeit (Hands-on-Time) der Einzelprobe von 3 Minuten</t>
  </si>
  <si>
    <t>Vollautomatisierter Ablauf von Probenaufgabe bis Ergebnisbereitstellung</t>
  </si>
  <si>
    <t>Max Zeit in Minuten von Probenaufgabe bis zum validierten Ergebnis</t>
  </si>
  <si>
    <t>Integrierte automatisierte Probenvorbereitung</t>
  </si>
  <si>
    <t>Integrierte PCR-Amplifikation ohne manuelle Zwischenschritte</t>
  </si>
  <si>
    <t>Automatisierte Detektion und Auswertung der PCR-Produkte</t>
  </si>
  <si>
    <t>Vollständig geschlossenes Einweg-Testsystem</t>
  </si>
  <si>
    <t>Integrierte Prozess- und Qualitätskontrolle</t>
  </si>
  <si>
    <t>Automatisierte Ergenisinterpretation und Befundbereitstellung</t>
  </si>
  <si>
    <t>Personalisierter Schulungsnachweis nach erfolgter Schulung</t>
  </si>
  <si>
    <t>Remotegestütze Supportleistung des Bedienpersonals vor Ort zu Behebung von Bedienfehlern und anwenderbedingten Ausfällen</t>
  </si>
  <si>
    <t>Deutschsprachige Betriebs-, Wartungs- und Sicherheitsunterlagen.</t>
  </si>
  <si>
    <t>Analytisches System mit Nested-PCR-Technologie oder ein vergleichbares System mit syndromspezifischen Panels zu unterschiedlichen klinischen Fragestellungen für hochsensitive Ergebnisse</t>
  </si>
  <si>
    <t xml:space="preserve">Die vom Auftraggeber vorgegebene Mindestanforderung "Display mit Touchscreen" muss erfüllt sein. Die kapazitive Touchscreen-Technologie wird hierbei aus Gründen der Bedienbarkeit, der Bildqualität und der Langlebigkeit besser bewertet.                                                                                                                                                     Touchscreen-Technologie:                                                                                                   resistiver Touch = 10 Leistungspunkte                                                                                                                                                                       kapazitiver Touch = 20 Leistungspunkte                                                                                          </t>
  </si>
  <si>
    <t>Die vom Auftraggeber vorgegebene Mindestanforderung, für den im Analysegerät verbauten Arbeitsspeicher beträgt 8 GB. Um einen zuverlässigen und flüssigen Betrieb des Geräts zu gewährleisten, legt der Auftraggeber diese Mindestanforderung fest. Eine Übererfüllung wird positiv bewertet.                                                                                                                             Arbeitsspeicher in GB:                                                                                                             8 GB = 10 Leistungspunkte                                                                                                          16 GB = 20 Leistungspunkte                                                                                                  32 GB = 30 Leistungspunkte                                                                                               über 32 GB = 40 Leistungspunkte</t>
  </si>
  <si>
    <t>Die vom Auftraggeber vorgegebene Mindestanforderung, für den im Analysegerät verbauten Festplattenspeichers beträgt 256 GB. Um einen zuverlässigen und flüssigen Betrieb des Geräts zu gewährleisten, legt der Auftraggeber diese Mindestanforderung fest. Eine Übererfüllung wird positiv bewertet.                                                                                                                             Festplattenspeicher in GB:                                                                                                             256 GB = 10 Leistungspunkte                                                                                                          516 GB = 20 Leistungspunkte                                                                                                                                                                                                über 516 GB = 30 Leistungspunkte</t>
  </si>
  <si>
    <t>Anlieferstelle: Zentrallager ukb, Warener Straße 7, 12683 Berlin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</si>
</sst>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theme="1"/>
      <name val="Arial"/>
      <family val="2"/>
      <scheme val="minor"/>
    </font>
    <font>
      <sz val="10"/>
      <color theme="1"/>
      <name val="Arial"/>
      <family val="2"/>
    </font>
    <font>
      <b/>
      <sz val="14"/>
      <color theme="0"/>
      <name val="Arial"/>
      <family val="2"/>
    </font>
    <font>
      <b/>
      <sz val="10"/>
      <color theme="1"/>
      <name val="Arial"/>
      <family val="2"/>
    </font>
    <font>
      <sz val="14"/>
      <color theme="0"/>
      <name val="Arial"/>
      <family val="2"/>
    </font>
    <font>
      <sz val="12"/>
      <color theme="0"/>
      <name val="Arial"/>
      <family val="2"/>
    </font>
    <font>
      <i/>
      <sz val="10"/>
      <color theme="1"/>
      <name val="Arial"/>
      <family val="2"/>
    </font>
    <font>
      <i/>
      <u/>
      <sz val="10"/>
      <color theme="1"/>
      <name val="Arial"/>
      <family val="2"/>
    </font>
    <font>
      <b/>
      <sz val="10"/>
      <name val="Arial"/>
      <family val="2"/>
    </font>
    <font>
      <sz val="10"/>
      <name val="Arial"/>
      <family val="2"/>
      <scheme val="minor"/>
    </font>
    <font>
      <sz val="1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9" tint="-0.499984740745262"/>
        <bgColor indexed="64"/>
      </patternFill>
    </fill>
    <fill>
      <patternFill patternType="solid">
        <fgColor rgb="FFFFFFCC"/>
        <bgColor indexed="64"/>
      </patternFill>
    </fill>
  </fills>
  <borders count="2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2" tint="0.39997558519241921"/>
      </left>
      <right/>
      <top style="thin">
        <color theme="2" tint="0.39997558519241921"/>
      </top>
      <bottom/>
      <diagonal/>
    </border>
    <border>
      <left/>
      <right/>
      <top style="thin">
        <color theme="2" tint="0.39997558519241921"/>
      </top>
      <bottom/>
      <diagonal/>
    </border>
    <border>
      <left style="thin">
        <color theme="2" tint="0.39997558519241921"/>
      </left>
      <right/>
      <top/>
      <bottom/>
      <diagonal/>
    </border>
    <border>
      <left style="thin">
        <color theme="2" tint="0.39997558519241921"/>
      </left>
      <right/>
      <top/>
      <bottom style="thin">
        <color theme="2" tint="0.39997558519241921"/>
      </bottom>
      <diagonal/>
    </border>
    <border>
      <left/>
      <right/>
      <top/>
      <bottom style="thin">
        <color theme="2" tint="0.39997558519241921"/>
      </bottom>
      <diagonal/>
    </border>
    <border>
      <left style="thin">
        <color theme="0" tint="-0.249977111117893"/>
      </left>
      <right style="thin">
        <color theme="0" tint="-0.249977111117893"/>
      </right>
      <top/>
      <bottom/>
      <diagonal/>
    </border>
    <border>
      <left/>
      <right style="thin">
        <color theme="2" tint="0.39994506668294322"/>
      </right>
      <top style="thin">
        <color theme="2" tint="0.39997558519241921"/>
      </top>
      <bottom/>
      <diagonal/>
    </border>
    <border>
      <left/>
      <right style="thin">
        <color theme="2" tint="0.39994506668294322"/>
      </right>
      <top/>
      <bottom/>
      <diagonal/>
    </border>
    <border>
      <left/>
      <right style="thin">
        <color theme="2" tint="0.39994506668294322"/>
      </right>
      <top/>
      <bottom style="thin">
        <color theme="2" tint="0.39991454817346722"/>
      </bottom>
      <diagonal/>
    </border>
    <border>
      <left/>
      <right/>
      <top style="thin">
        <color theme="2" tint="0.39994506668294322"/>
      </top>
      <bottom/>
      <diagonal/>
    </border>
    <border>
      <left/>
      <right/>
      <top/>
      <bottom style="thin">
        <color theme="2" tint="0.39994506668294322"/>
      </bottom>
      <diagonal/>
    </border>
    <border>
      <left/>
      <right style="thin">
        <color theme="2" tint="0.39991454817346722"/>
      </right>
      <top style="thin">
        <color theme="2" tint="0.39994506668294322"/>
      </top>
      <bottom/>
      <diagonal/>
    </border>
    <border>
      <left/>
      <right style="thin">
        <color theme="2" tint="0.39991454817346722"/>
      </right>
      <top/>
      <bottom/>
      <diagonal/>
    </border>
    <border>
      <left/>
      <right style="thin">
        <color theme="2" tint="0.39991454817346722"/>
      </right>
      <top/>
      <bottom style="thin">
        <color theme="2" tint="0.39994506668294322"/>
      </bottom>
      <diagonal/>
    </border>
    <border>
      <left style="thin">
        <color theme="2" tint="0.39994506668294322"/>
      </left>
      <right/>
      <top style="thin">
        <color theme="2" tint="0.39994506668294322"/>
      </top>
      <bottom/>
      <diagonal/>
    </border>
    <border>
      <left/>
      <right style="thin">
        <color theme="2" tint="0.39994506668294322"/>
      </right>
      <top style="thin">
        <color theme="2" tint="0.39994506668294322"/>
      </top>
      <bottom/>
      <diagonal/>
    </border>
    <border>
      <left style="thin">
        <color theme="2" tint="0.39994506668294322"/>
      </left>
      <right/>
      <top/>
      <bottom/>
      <diagonal/>
    </border>
    <border>
      <left style="thin">
        <color theme="2" tint="0.39994506668294322"/>
      </left>
      <right/>
      <top/>
      <bottom style="thin">
        <color theme="2" tint="0.39994506668294322"/>
      </bottom>
      <diagonal/>
    </border>
    <border>
      <left/>
      <right style="thin">
        <color theme="2" tint="0.39994506668294322"/>
      </right>
      <top/>
      <bottom style="thin">
        <color theme="2" tint="0.39994506668294322"/>
      </bottom>
      <diagonal/>
    </border>
  </borders>
  <cellStyleXfs count="1">
    <xf numFmtId="0" fontId="0" fillId="0" borderId="0"/>
  </cellStyleXfs>
  <cellXfs count="70">
    <xf numFmtId="0" fontId="0" fillId="0" borderId="0" xfId="0"/>
    <xf numFmtId="0" fontId="1" fillId="2" borderId="3" xfId="0" applyFont="1" applyFill="1" applyBorder="1" applyAlignment="1">
      <alignment wrapText="1"/>
    </xf>
    <xf numFmtId="0" fontId="3" fillId="2" borderId="1" xfId="0" applyFont="1" applyFill="1" applyBorder="1" applyAlignment="1">
      <alignment horizontal="left" vertical="center" indent="1"/>
    </xf>
    <xf numFmtId="0" fontId="1" fillId="2" borderId="4" xfId="0" applyFont="1" applyFill="1" applyBorder="1" applyAlignment="1">
      <alignment horizontal="left" vertical="top" wrapText="1" indent="1"/>
    </xf>
    <xf numFmtId="0" fontId="8" fillId="3" borderId="9" xfId="0" applyFont="1" applyFill="1" applyBorder="1" applyAlignment="1">
      <alignment vertical="center" wrapText="1"/>
    </xf>
    <xf numFmtId="0" fontId="8" fillId="3"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10" fillId="0" borderId="9" xfId="0" applyFont="1" applyBorder="1" applyAlignment="1">
      <alignment horizontal="left" vertical="center" wrapText="1" indent="1"/>
    </xf>
    <xf numFmtId="0" fontId="8" fillId="3" borderId="9" xfId="0" applyFont="1" applyFill="1" applyBorder="1" applyAlignment="1">
      <alignment horizontal="left" vertical="center" wrapText="1"/>
    </xf>
    <xf numFmtId="0" fontId="9" fillId="0" borderId="9" xfId="0" applyFont="1" applyBorder="1" applyAlignment="1">
      <alignment horizontal="center" vertical="center"/>
    </xf>
    <xf numFmtId="0" fontId="0" fillId="0" borderId="0" xfId="0" applyAlignment="1">
      <alignment vertical="center"/>
    </xf>
    <xf numFmtId="0" fontId="9" fillId="4" borderId="0" xfId="0" applyFont="1" applyFill="1"/>
    <xf numFmtId="0" fontId="0" fillId="4" borderId="0" xfId="0" applyFill="1"/>
    <xf numFmtId="0" fontId="9" fillId="4" borderId="0" xfId="0" applyFont="1" applyFill="1" applyAlignment="1">
      <alignment vertical="center"/>
    </xf>
    <xf numFmtId="0" fontId="0" fillId="4" borderId="0" xfId="0" applyFill="1" applyAlignment="1">
      <alignment vertical="center"/>
    </xf>
    <xf numFmtId="0" fontId="0" fillId="4" borderId="10" xfId="0" applyFill="1" applyBorder="1"/>
    <xf numFmtId="0" fontId="0" fillId="4" borderId="11" xfId="0" applyFill="1" applyBorder="1"/>
    <xf numFmtId="0" fontId="8" fillId="4" borderId="12" xfId="0" applyFont="1" applyFill="1" applyBorder="1" applyAlignment="1">
      <alignment horizontal="left" vertical="center" indent="1"/>
    </xf>
    <xf numFmtId="0" fontId="10" fillId="4" borderId="12" xfId="0" quotePrefix="1" applyFont="1" applyFill="1" applyBorder="1" applyAlignment="1">
      <alignment horizontal="left" vertical="center" indent="1"/>
    </xf>
    <xf numFmtId="0" fontId="9" fillId="4" borderId="12" xfId="0" quotePrefix="1" applyFont="1" applyFill="1" applyBorder="1" applyAlignment="1">
      <alignment horizontal="left" vertical="center" indent="1"/>
    </xf>
    <xf numFmtId="0" fontId="0" fillId="4" borderId="13" xfId="0" applyFill="1" applyBorder="1"/>
    <xf numFmtId="0" fontId="0" fillId="4" borderId="14" xfId="0" applyFill="1" applyBorder="1"/>
    <xf numFmtId="0" fontId="1" fillId="5" borderId="0" xfId="0" applyFont="1" applyFill="1" applyAlignment="1">
      <alignment wrapText="1"/>
    </xf>
    <xf numFmtId="0" fontId="2" fillId="5" borderId="0" xfId="0" applyFont="1" applyFill="1" applyAlignment="1">
      <alignment wrapText="1"/>
    </xf>
    <xf numFmtId="0" fontId="5" fillId="5" borderId="0" xfId="0" applyFont="1" applyFill="1" applyAlignment="1">
      <alignment wrapText="1"/>
    </xf>
    <xf numFmtId="0" fontId="4" fillId="5" borderId="0" xfId="0" applyFont="1" applyFill="1" applyAlignment="1">
      <alignment wrapText="1"/>
    </xf>
    <xf numFmtId="0" fontId="1" fillId="5" borderId="0" xfId="0" applyFont="1" applyFill="1" applyAlignment="1">
      <alignment vertical="center" wrapText="1"/>
    </xf>
    <xf numFmtId="0" fontId="1" fillId="5" borderId="0" xfId="0" applyFont="1" applyFill="1" applyAlignment="1">
      <alignment horizontal="left" vertical="center" wrapText="1"/>
    </xf>
    <xf numFmtId="0" fontId="10" fillId="3" borderId="9" xfId="0" applyFont="1" applyFill="1" applyBorder="1" applyAlignment="1">
      <alignment horizontal="left" vertical="center" wrapText="1"/>
    </xf>
    <xf numFmtId="49" fontId="8" fillId="3" borderId="9" xfId="0" applyNumberFormat="1" applyFont="1" applyFill="1" applyBorder="1" applyAlignment="1">
      <alignment vertical="center" wrapText="1"/>
    </xf>
    <xf numFmtId="0" fontId="1" fillId="5" borderId="9" xfId="0" applyFont="1" applyFill="1" applyBorder="1" applyAlignment="1">
      <alignment wrapText="1"/>
    </xf>
    <xf numFmtId="0" fontId="10" fillId="0" borderId="15" xfId="0" applyFont="1" applyBorder="1" applyAlignment="1">
      <alignment horizontal="center" vertical="center" wrapText="1"/>
    </xf>
    <xf numFmtId="0" fontId="10" fillId="0" borderId="15" xfId="0" applyFont="1" applyBorder="1" applyAlignment="1">
      <alignment horizontal="left" vertical="center" wrapText="1" indent="1"/>
    </xf>
    <xf numFmtId="0" fontId="9" fillId="6" borderId="9" xfId="0" applyFont="1" applyFill="1" applyBorder="1" applyAlignment="1" applyProtection="1">
      <alignment horizontal="center" vertical="center"/>
      <protection locked="0"/>
    </xf>
    <xf numFmtId="0" fontId="1" fillId="2" borderId="5" xfId="0" applyFont="1" applyFill="1" applyBorder="1" applyAlignment="1">
      <alignment vertical="top" wrapText="1"/>
    </xf>
    <xf numFmtId="0" fontId="10" fillId="3" borderId="9" xfId="0" applyFont="1" applyFill="1" applyBorder="1" applyAlignment="1">
      <alignment horizontal="center" vertical="center" wrapText="1"/>
    </xf>
    <xf numFmtId="0" fontId="9" fillId="0" borderId="9" xfId="0" applyFont="1" applyBorder="1" applyAlignment="1">
      <alignment horizontal="left" vertical="top" wrapText="1"/>
    </xf>
    <xf numFmtId="0" fontId="0" fillId="4" borderId="16" xfId="0" applyFill="1" applyBorder="1"/>
    <xf numFmtId="0" fontId="0" fillId="4" borderId="17" xfId="0" applyFill="1" applyBorder="1"/>
    <xf numFmtId="0" fontId="0" fillId="4" borderId="18" xfId="0" applyFill="1" applyBorder="1"/>
    <xf numFmtId="0" fontId="1" fillId="2" borderId="2" xfId="0" applyFont="1" applyFill="1" applyBorder="1" applyAlignment="1">
      <alignment wrapText="1"/>
    </xf>
    <xf numFmtId="0" fontId="9" fillId="3" borderId="9" xfId="0" applyFont="1" applyFill="1" applyBorder="1" applyAlignment="1">
      <alignment horizontal="center" vertical="center"/>
    </xf>
    <xf numFmtId="0" fontId="9" fillId="0" borderId="9" xfId="0" applyFont="1" applyBorder="1" applyAlignment="1">
      <alignment horizontal="left" vertical="top"/>
    </xf>
    <xf numFmtId="0" fontId="9" fillId="0" borderId="9" xfId="0" applyFont="1" applyBorder="1" applyAlignment="1">
      <alignment horizontal="center" vertical="center" wrapText="1"/>
    </xf>
    <xf numFmtId="0" fontId="9" fillId="0" borderId="9" xfId="0" applyFont="1" applyBorder="1" applyAlignment="1">
      <alignment horizontal="left" vertical="center"/>
    </xf>
    <xf numFmtId="0" fontId="10" fillId="3" borderId="9" xfId="0" applyFont="1" applyFill="1" applyBorder="1" applyAlignment="1">
      <alignment horizontal="left" vertical="center" wrapText="1" indent="1"/>
    </xf>
    <xf numFmtId="0" fontId="0" fillId="4" borderId="19" xfId="0" applyFill="1" applyBorder="1"/>
    <xf numFmtId="0" fontId="0" fillId="4" borderId="21" xfId="0" applyFill="1" applyBorder="1"/>
    <xf numFmtId="0" fontId="0" fillId="4" borderId="22" xfId="0" applyFill="1" applyBorder="1"/>
    <xf numFmtId="0" fontId="0" fillId="4" borderId="22" xfId="0" applyFill="1" applyBorder="1" applyAlignment="1">
      <alignment vertical="center"/>
    </xf>
    <xf numFmtId="0" fontId="0" fillId="4" borderId="20" xfId="0" applyFill="1" applyBorder="1"/>
    <xf numFmtId="0" fontId="0" fillId="4" borderId="23" xfId="0" applyFill="1" applyBorder="1"/>
    <xf numFmtId="0" fontId="0" fillId="4" borderId="24" xfId="0" applyFill="1" applyBorder="1"/>
    <xf numFmtId="0" fontId="0" fillId="4" borderId="25" xfId="0" applyFill="1" applyBorder="1"/>
    <xf numFmtId="0" fontId="0" fillId="4" borderId="26" xfId="0" applyFill="1" applyBorder="1"/>
    <xf numFmtId="0" fontId="0" fillId="4" borderId="27" xfId="0" applyFill="1" applyBorder="1"/>
    <xf numFmtId="0" fontId="0" fillId="4" borderId="28" xfId="0" applyFill="1" applyBorder="1"/>
    <xf numFmtId="0" fontId="9" fillId="0" borderId="9" xfId="0" applyFont="1" applyBorder="1" applyAlignment="1" applyProtection="1">
      <alignment horizontal="left" vertical="top"/>
      <protection locked="0"/>
    </xf>
    <xf numFmtId="0" fontId="9" fillId="0" borderId="9" xfId="0" applyFont="1" applyBorder="1" applyAlignment="1" applyProtection="1">
      <alignment horizontal="left" vertical="center"/>
      <protection locked="0"/>
    </xf>
    <xf numFmtId="0" fontId="9" fillId="3" borderId="9" xfId="0" applyFont="1" applyFill="1" applyBorder="1" applyAlignment="1">
      <alignment horizontal="center" vertical="center" wrapText="1"/>
    </xf>
    <xf numFmtId="0" fontId="0" fillId="0" borderId="9" xfId="0" applyBorder="1" applyAlignment="1">
      <alignment horizontal="center" vertical="center"/>
    </xf>
    <xf numFmtId="0" fontId="9" fillId="0" borderId="9" xfId="0" applyFont="1" applyBorder="1" applyAlignment="1" applyProtection="1">
      <alignment horizontal="left" vertical="top" wrapText="1"/>
      <protection locked="0"/>
    </xf>
    <xf numFmtId="0" fontId="9" fillId="0" borderId="9" xfId="0" applyFont="1" applyBorder="1" applyAlignment="1" applyProtection="1">
      <alignment horizontal="left" vertical="center" wrapText="1"/>
      <protection locked="0"/>
    </xf>
    <xf numFmtId="0" fontId="8" fillId="3" borderId="9" xfId="0" applyFont="1" applyFill="1" applyBorder="1" applyAlignment="1">
      <alignment horizontal="left" vertical="center" wrapText="1"/>
    </xf>
    <xf numFmtId="0" fontId="1" fillId="2" borderId="0" xfId="0" applyFont="1" applyFill="1" applyAlignment="1">
      <alignment vertical="top" wrapText="1"/>
    </xf>
    <xf numFmtId="0" fontId="1" fillId="2" borderId="5" xfId="0" applyFont="1" applyFill="1" applyBorder="1" applyAlignment="1">
      <alignment vertical="top" wrapText="1"/>
    </xf>
    <xf numFmtId="0" fontId="6" fillId="2" borderId="6" xfId="0" applyFont="1" applyFill="1" applyBorder="1" applyAlignment="1">
      <alignment horizontal="left" vertical="center" wrapText="1" indent="1"/>
    </xf>
    <xf numFmtId="0" fontId="1" fillId="2" borderId="7" xfId="0" applyFont="1" applyFill="1" applyBorder="1" applyAlignment="1">
      <alignment horizontal="left" vertical="center" wrapText="1" indent="1"/>
    </xf>
    <xf numFmtId="0" fontId="1" fillId="2" borderId="8" xfId="0" applyFont="1" applyFill="1" applyBorder="1" applyAlignment="1">
      <alignment horizontal="left" vertical="center" wrapText="1" indent="1"/>
    </xf>
    <xf numFmtId="0" fontId="10" fillId="3" borderId="9" xfId="0" applyFont="1" applyFill="1" applyBorder="1" applyAlignment="1">
      <alignment horizontal="left" vertical="center" wrapText="1"/>
    </xf>
  </cellXfs>
  <cellStyles count="1">
    <cellStyle name="Standard" xfId="0" builtinId="0" customBuiltin="1"/>
  </cellStyles>
  <dxfs count="34">
    <dxf>
      <fill>
        <patternFill>
          <bgColor rgb="FF92D050"/>
        </patternFill>
      </fill>
    </dxf>
    <dxf>
      <fill>
        <patternFill>
          <bgColor rgb="FFFF5B5B"/>
        </patternFill>
      </fill>
    </dxf>
    <dxf>
      <fill>
        <patternFill>
          <bgColor rgb="FF92D050"/>
        </patternFill>
      </fill>
    </dxf>
    <dxf>
      <fill>
        <patternFill>
          <bgColor rgb="FFFF5B5B"/>
        </patternFill>
      </fill>
    </dxf>
    <dxf>
      <fill>
        <patternFill>
          <bgColor rgb="FF92D050"/>
        </patternFill>
      </fill>
    </dxf>
    <dxf>
      <fill>
        <patternFill>
          <bgColor rgb="FF92D050"/>
        </patternFill>
      </fill>
    </dxf>
    <dxf>
      <fill>
        <patternFill>
          <bgColor rgb="FFFF5B5B"/>
        </patternFill>
      </fill>
    </dxf>
    <dxf>
      <fill>
        <patternFill>
          <bgColor rgb="FFFF5B5B"/>
        </patternFill>
      </fill>
    </dxf>
    <dxf>
      <fill>
        <patternFill>
          <bgColor rgb="FF92D050"/>
        </patternFill>
      </fill>
    </dxf>
    <dxf>
      <fill>
        <patternFill>
          <bgColor rgb="FF92D050"/>
        </patternFill>
      </fill>
    </dxf>
    <dxf>
      <fill>
        <patternFill>
          <bgColor rgb="FF92D050"/>
        </patternFill>
      </fill>
    </dxf>
    <dxf>
      <fill>
        <patternFill>
          <bgColor rgb="FFFF5B5B"/>
        </patternFill>
      </fill>
    </dxf>
    <dxf>
      <fill>
        <patternFill>
          <bgColor rgb="FF92D050"/>
        </patternFill>
      </fill>
    </dxf>
    <dxf>
      <fill>
        <patternFill>
          <bgColor rgb="FFFF5B5B"/>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FF5B5B"/>
        </patternFill>
      </fill>
    </dxf>
    <dxf>
      <fill>
        <patternFill>
          <bgColor rgb="FF92D050"/>
        </patternFill>
      </fill>
    </dxf>
    <dxf>
      <fill>
        <patternFill>
          <bgColor rgb="FFFF5B5B"/>
        </patternFill>
      </fill>
    </dxf>
    <dxf>
      <fill>
        <patternFill>
          <bgColor rgb="FF92D050"/>
        </patternFill>
      </fill>
    </dxf>
    <dxf>
      <fill>
        <patternFill>
          <bgColor rgb="FFFF5B5B"/>
        </patternFill>
      </fill>
    </dxf>
    <dxf>
      <fill>
        <patternFill>
          <bgColor rgb="FF92D050"/>
        </patternFill>
      </fill>
    </dxf>
    <dxf>
      <fill>
        <patternFill>
          <bgColor rgb="FFFF5B5B"/>
        </patternFill>
      </fill>
    </dxf>
    <dxf>
      <fill>
        <patternFill>
          <bgColor rgb="FFFF5B5B"/>
        </patternFill>
      </fill>
    </dxf>
    <dxf>
      <fill>
        <patternFill>
          <bgColor rgb="FFFF5B5B"/>
        </patternFill>
      </fill>
    </dxf>
    <dxf>
      <fill>
        <patternFill>
          <bgColor rgb="FF92D050"/>
        </patternFill>
      </fill>
    </dxf>
    <dxf>
      <fill>
        <patternFill>
          <bgColor rgb="FFFF5B5B"/>
        </patternFill>
      </fill>
    </dxf>
    <dxf>
      <fill>
        <patternFill>
          <bgColor rgb="FFFF5B5B"/>
        </patternFill>
      </fill>
    </dxf>
    <dxf>
      <fill>
        <patternFill>
          <bgColor rgb="FFFF5B5B"/>
        </patternFill>
      </fill>
    </dxf>
    <dxf>
      <fill>
        <patternFill>
          <bgColor rgb="FF92D050"/>
        </patternFill>
      </fill>
    </dxf>
  </dxfs>
  <tableStyles count="0" defaultTableStyle="TableStyleMedium2" defaultPivotStyle="PivotStyleLight16"/>
  <colors>
    <mruColors>
      <color rgb="FFFFFFCC"/>
      <color rgb="FFFF5B5B"/>
      <color rgb="FFFF6D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GK Design">
  <a:themeElements>
    <a:clrScheme name="BGK Standard">
      <a:dk1>
        <a:srgbClr val="555555"/>
      </a:dk1>
      <a:lt1>
        <a:srgbClr val="FFFFFF"/>
      </a:lt1>
      <a:dk2>
        <a:srgbClr val="004994"/>
      </a:dk2>
      <a:lt2>
        <a:srgbClr val="696969"/>
      </a:lt2>
      <a:accent1>
        <a:srgbClr val="004994"/>
      </a:accent1>
      <a:accent2>
        <a:srgbClr val="6EB5FF"/>
      </a:accent2>
      <a:accent3>
        <a:srgbClr val="0095DB"/>
      </a:accent3>
      <a:accent4>
        <a:srgbClr val="8AD9FF"/>
      </a:accent4>
      <a:accent5>
        <a:srgbClr val="006FA4"/>
      </a:accent5>
      <a:accent6>
        <a:srgbClr val="2590FF"/>
      </a:accent6>
      <a:hlink>
        <a:srgbClr val="0095DB"/>
      </a:hlink>
      <a:folHlink>
        <a:srgbClr val="51AE30"/>
      </a:folHlink>
    </a:clrScheme>
    <a:fontScheme name="BGK Schriften">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name="BGK Gelb 1">
      <a:srgbClr val="FFCC00"/>
    </a:custClr>
    <a:custClr name="BGK Gelb 2">
      <a:srgbClr val="FFD543"/>
    </a:custClr>
    <a:custClr name="BGK Gelb 3">
      <a:srgbClr val="FFDF7D"/>
    </a:custClr>
    <a:custClr name="BGK Gelb 4">
      <a:srgbClr val="FFEAAD"/>
    </a:custClr>
    <a:custClr name="BGK Gelb 5">
      <a:srgbClr val="FFF5D8"/>
    </a:custClr>
    <a:custClr name="BGK Orange 1">
      <a:srgbClr val="F39200"/>
    </a:custClr>
    <a:custClr name="BGK Orange 2">
      <a:srgbClr val="F7A940"/>
    </a:custClr>
    <a:custClr name="BGK Orange 3">
      <a:srgbClr val="FABF75"/>
    </a:custClr>
    <a:custClr name="BGK Orange 4">
      <a:srgbClr val="FDD5A5"/>
    </a:custClr>
    <a:custClr name="BGK Orange 5">
      <a:srgbClr val="FEEAD3"/>
    </a:custClr>
    <a:custClr name="BGK Rot 1">
      <a:srgbClr val="D40F14"/>
    </a:custClr>
    <a:custClr name="BGK Rot 2">
      <a:srgbClr val="DD4E36"/>
    </a:custClr>
    <a:custClr name="BGK Rot 3">
      <a:srgbClr val="E77F62"/>
    </a:custClr>
    <a:custClr name="BGK Rot 4">
      <a:srgbClr val="EFAD94"/>
    </a:custClr>
    <a:custClr name="BGK Rot 5">
      <a:srgbClr val="F8D8CA"/>
    </a:custClr>
    <a:custClr name="BGK Violett 1">
      <a:srgbClr val="B80D78"/>
    </a:custClr>
    <a:custClr name="BGK Violett 2">
      <a:srgbClr val="C44E90"/>
    </a:custClr>
    <a:custClr name="BGK Violett 3">
      <a:srgbClr val="D180AE"/>
    </a:custClr>
    <a:custClr name="BGK Violett 4">
      <a:srgbClr val="DFADCB"/>
    </a:custClr>
    <a:custClr name="BGK Violett 5">
      <a:srgbClr val="EFD7E7"/>
    </a:custClr>
    <a:custClr name="BGK Hellgruen 1">
      <a:srgbClr val="AFCA06"/>
    </a:custClr>
    <a:custClr name="BGK Hellgruen 2">
      <a:srgbClr val="C1D450"/>
    </a:custClr>
    <a:custClr name="BGK Hellgruen 3">
      <a:srgbClr val="D3DF83"/>
    </a:custClr>
    <a:custClr name="BGK Hellgruen 4">
      <a:srgbClr val="E1E9B1"/>
    </a:custClr>
    <a:custClr name="BGK Hellgruen 5">
      <a:srgbClr val="F1F4DA"/>
    </a:custClr>
    <a:custClr name="BGK Gruen 1">
      <a:srgbClr val="51AE31"/>
    </a:custClr>
    <a:custClr name="BGK Gruen 2">
      <a:srgbClr val="81BD57"/>
    </a:custClr>
    <a:custClr name="BGK Gruen 3">
      <a:srgbClr val="A6CE84"/>
    </a:custClr>
    <a:custClr name="BGK Gruen 4">
      <a:srgbClr val="C7DFB0"/>
    </a:custClr>
    <a:custClr name="BGK Gruen 5">
      <a:srgbClr val="E3EFD9"/>
    </a:custClr>
    <a:custClr name="BGK Tuerkis 1">
      <a:srgbClr val="008C8E"/>
    </a:custClr>
    <a:custClr name="BGK Tuerkis 2">
      <a:srgbClr val="19A0A3"/>
    </a:custClr>
    <a:custClr name="BGK Tuerkis 3">
      <a:srgbClr val="6FB7B9"/>
    </a:custClr>
    <a:custClr name="BGK Tuerkis 4">
      <a:srgbClr val="A5CFD1"/>
    </a:custClr>
    <a:custClr name="BGK Tuerkis 5">
      <a:srgbClr val="D3E7E9"/>
    </a:custClr>
    <a:custClr name="BGK Cyan 1">
      <a:srgbClr val="0095DB"/>
    </a:custClr>
    <a:custClr name="BGK Cyan 2">
      <a:srgbClr val="00A8E4"/>
    </a:custClr>
    <a:custClr name="BGK Cyan 3">
      <a:srgbClr val="5FBEED"/>
    </a:custClr>
    <a:custClr name="BGK Cyan 4">
      <a:srgbClr val="A1D4F4"/>
    </a:custClr>
    <a:custClr name="BGK Cyan 5">
      <a:srgbClr val="D4EAFA"/>
    </a:custClr>
  </a:custClr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7"/>
  <sheetViews>
    <sheetView showGridLines="0" tabSelected="1" showWhiteSpace="0" zoomScale="90" zoomScaleNormal="90" workbookViewId="0">
      <selection activeCell="B12" sqref="B12"/>
    </sheetView>
  </sheetViews>
  <sheetFormatPr baseColWidth="10" defaultRowHeight="12.75" x14ac:dyDescent="0.2"/>
  <cols>
    <col min="1" max="1" width="7.28515625" customWidth="1"/>
    <col min="2" max="2" width="79.28515625" customWidth="1"/>
    <col min="3" max="3" width="10.140625" customWidth="1"/>
    <col min="4" max="4" width="19.140625" customWidth="1"/>
    <col min="5" max="5" width="15.140625" customWidth="1"/>
    <col min="6" max="6" width="17.7109375" customWidth="1"/>
    <col min="7" max="7" width="43" customWidth="1"/>
  </cols>
  <sheetData>
    <row r="1" spans="1:7" x14ac:dyDescent="0.2">
      <c r="A1" s="22"/>
      <c r="B1" s="22"/>
      <c r="C1" s="22"/>
      <c r="D1" s="22"/>
      <c r="E1" s="22"/>
      <c r="F1" s="22"/>
      <c r="G1" s="22"/>
    </row>
    <row r="2" spans="1:7" ht="27" customHeight="1" x14ac:dyDescent="0.25">
      <c r="A2" s="22"/>
      <c r="B2" s="23" t="s">
        <v>0</v>
      </c>
      <c r="C2" s="2" t="s">
        <v>1</v>
      </c>
      <c r="D2" s="40"/>
      <c r="E2" s="40"/>
      <c r="F2" s="40"/>
      <c r="G2" s="1"/>
    </row>
    <row r="3" spans="1:7" ht="30" customHeight="1" x14ac:dyDescent="0.25">
      <c r="A3" s="22"/>
      <c r="B3" s="25" t="s">
        <v>109</v>
      </c>
      <c r="C3" s="3" t="s">
        <v>2</v>
      </c>
      <c r="D3" s="64" t="s">
        <v>17</v>
      </c>
      <c r="E3" s="64"/>
      <c r="F3" s="64"/>
      <c r="G3" s="65"/>
    </row>
    <row r="4" spans="1:7" ht="30" customHeight="1" x14ac:dyDescent="0.25">
      <c r="A4" s="22"/>
      <c r="B4" s="25"/>
      <c r="C4" s="3" t="s">
        <v>29</v>
      </c>
      <c r="D4" s="64" t="s">
        <v>30</v>
      </c>
      <c r="E4" s="64"/>
      <c r="F4" s="64"/>
      <c r="G4" s="65"/>
    </row>
    <row r="5" spans="1:7" ht="30" customHeight="1" x14ac:dyDescent="0.2">
      <c r="A5" s="22"/>
      <c r="B5" s="24" t="s">
        <v>61</v>
      </c>
      <c r="C5" s="3" t="s">
        <v>3</v>
      </c>
      <c r="D5" s="64" t="s">
        <v>4</v>
      </c>
      <c r="E5" s="64"/>
      <c r="F5" s="64"/>
      <c r="G5" s="65"/>
    </row>
    <row r="6" spans="1:7" ht="30" customHeight="1" x14ac:dyDescent="0.25">
      <c r="A6" s="22"/>
      <c r="B6" s="25"/>
      <c r="C6" s="66" t="s">
        <v>26</v>
      </c>
      <c r="D6" s="67"/>
      <c r="E6" s="67"/>
      <c r="F6" s="67"/>
      <c r="G6" s="68"/>
    </row>
    <row r="7" spans="1:7" x14ac:dyDescent="0.2">
      <c r="A7" s="22"/>
      <c r="B7" s="22"/>
      <c r="C7" s="26"/>
      <c r="D7" s="27"/>
      <c r="E7" s="27"/>
      <c r="F7" s="27"/>
      <c r="G7" s="27"/>
    </row>
    <row r="8" spans="1:7" ht="25.5" x14ac:dyDescent="0.2">
      <c r="A8" s="4" t="s">
        <v>5</v>
      </c>
      <c r="B8" s="5" t="s">
        <v>6</v>
      </c>
      <c r="C8" s="5" t="s">
        <v>7</v>
      </c>
      <c r="D8" s="5" t="s">
        <v>25</v>
      </c>
      <c r="E8" s="5" t="s">
        <v>16</v>
      </c>
      <c r="F8" s="5" t="s">
        <v>56</v>
      </c>
      <c r="G8" s="5" t="s">
        <v>8</v>
      </c>
    </row>
    <row r="9" spans="1:7" x14ac:dyDescent="0.2">
      <c r="A9" s="4" t="s">
        <v>9</v>
      </c>
      <c r="B9" s="63" t="s">
        <v>62</v>
      </c>
      <c r="C9" s="63"/>
      <c r="D9" s="63"/>
      <c r="E9" s="63"/>
      <c r="F9" s="63"/>
      <c r="G9" s="63"/>
    </row>
    <row r="10" spans="1:7" x14ac:dyDescent="0.2">
      <c r="A10" s="4"/>
      <c r="B10" s="69" t="s">
        <v>129</v>
      </c>
      <c r="C10" s="69"/>
      <c r="D10" s="69"/>
      <c r="E10" s="69"/>
      <c r="F10" s="69"/>
      <c r="G10" s="69"/>
    </row>
    <row r="11" spans="1:7" x14ac:dyDescent="0.2">
      <c r="A11" s="29" t="s">
        <v>10</v>
      </c>
      <c r="B11" s="8" t="s">
        <v>31</v>
      </c>
      <c r="C11" s="28"/>
      <c r="D11" s="28"/>
      <c r="E11" s="28"/>
      <c r="F11" s="28"/>
      <c r="G11" s="35" t="s">
        <v>52</v>
      </c>
    </row>
    <row r="12" spans="1:7" ht="28.35" customHeight="1" x14ac:dyDescent="0.2">
      <c r="A12" s="6" t="s">
        <v>18</v>
      </c>
      <c r="B12" s="7" t="s">
        <v>34</v>
      </c>
      <c r="C12" s="9" t="s">
        <v>33</v>
      </c>
      <c r="D12" s="33"/>
      <c r="E12" s="9" t="s">
        <v>43</v>
      </c>
      <c r="F12" s="41"/>
      <c r="G12" s="57"/>
    </row>
    <row r="13" spans="1:7" ht="28.35" customHeight="1" x14ac:dyDescent="0.2">
      <c r="A13" s="6" t="s">
        <v>20</v>
      </c>
      <c r="B13" s="7" t="s">
        <v>32</v>
      </c>
      <c r="C13" s="9" t="s">
        <v>33</v>
      </c>
      <c r="D13" s="33"/>
      <c r="E13" s="9" t="s">
        <v>43</v>
      </c>
      <c r="F13" s="41"/>
      <c r="G13" s="57"/>
    </row>
    <row r="14" spans="1:7" ht="28.35" customHeight="1" x14ac:dyDescent="0.2">
      <c r="A14" s="6" t="s">
        <v>21</v>
      </c>
      <c r="B14" s="7" t="s">
        <v>77</v>
      </c>
      <c r="C14" s="9" t="s">
        <v>33</v>
      </c>
      <c r="D14" s="33"/>
      <c r="E14" s="9" t="s">
        <v>43</v>
      </c>
      <c r="F14" s="41"/>
      <c r="G14" s="57"/>
    </row>
    <row r="15" spans="1:7" ht="28.35" customHeight="1" x14ac:dyDescent="0.2">
      <c r="A15" s="6" t="s">
        <v>22</v>
      </c>
      <c r="B15" s="7" t="s">
        <v>76</v>
      </c>
      <c r="C15" s="9" t="s">
        <v>33</v>
      </c>
      <c r="D15" s="33"/>
      <c r="E15" s="9" t="s">
        <v>43</v>
      </c>
      <c r="F15" s="41"/>
      <c r="G15" s="57"/>
    </row>
    <row r="16" spans="1:7" ht="28.35" customHeight="1" x14ac:dyDescent="0.2">
      <c r="A16" s="6" t="s">
        <v>19</v>
      </c>
      <c r="B16" s="7" t="s">
        <v>78</v>
      </c>
      <c r="C16" s="9" t="s">
        <v>33</v>
      </c>
      <c r="D16" s="33"/>
      <c r="E16" s="9" t="s">
        <v>43</v>
      </c>
      <c r="F16" s="41"/>
      <c r="G16" s="57"/>
    </row>
    <row r="17" spans="1:7" ht="28.35" customHeight="1" x14ac:dyDescent="0.2">
      <c r="A17" s="6" t="s">
        <v>23</v>
      </c>
      <c r="B17" s="7" t="s">
        <v>53</v>
      </c>
      <c r="C17" s="9" t="s">
        <v>14</v>
      </c>
      <c r="D17" s="33"/>
      <c r="E17" s="9" t="str">
        <f>IF(D17=60,"50", IF(D17=48,"40", IF(D17=36,"30", IF(D17=24,"20", IF(D17=12,"10", "0")))))</f>
        <v>0</v>
      </c>
      <c r="F17" s="43" t="s">
        <v>57</v>
      </c>
      <c r="G17" s="42" t="s">
        <v>47</v>
      </c>
    </row>
    <row r="18" spans="1:7" ht="28.35" customHeight="1" x14ac:dyDescent="0.2">
      <c r="A18" s="6" t="s">
        <v>24</v>
      </c>
      <c r="B18" s="7" t="s">
        <v>41</v>
      </c>
      <c r="C18" s="9" t="s">
        <v>14</v>
      </c>
      <c r="D18" s="33"/>
      <c r="E18" s="9" t="str">
        <f>IF(D18=10,"60", IF(D18=9,"50", IF(D18=8,"40", IF(D18=7,"30", IF(D18=6,"20", IF(D18=5,"10", "0"))))))</f>
        <v>0</v>
      </c>
      <c r="F18" s="43" t="s">
        <v>57</v>
      </c>
      <c r="G18" s="42" t="s">
        <v>42</v>
      </c>
    </row>
    <row r="19" spans="1:7" ht="28.35" customHeight="1" x14ac:dyDescent="0.2">
      <c r="A19" s="6" t="s">
        <v>48</v>
      </c>
      <c r="B19" s="7" t="s">
        <v>112</v>
      </c>
      <c r="C19" s="9" t="s">
        <v>13</v>
      </c>
      <c r="D19" s="33"/>
      <c r="E19" s="9" t="str">
        <f>IF(D19="Ja", "erfüllt", "nicht erfüllt")</f>
        <v>nicht erfüllt</v>
      </c>
      <c r="F19" s="41"/>
      <c r="G19" s="42"/>
    </row>
    <row r="20" spans="1:7" ht="28.35" customHeight="1" x14ac:dyDescent="0.2">
      <c r="A20" s="31" t="s">
        <v>60</v>
      </c>
      <c r="B20" s="32" t="s">
        <v>113</v>
      </c>
      <c r="C20" s="9" t="s">
        <v>13</v>
      </c>
      <c r="D20" s="33"/>
      <c r="E20" s="9" t="str">
        <f>IF(D20="Ja", "erfüllt", "nicht erfüllt")</f>
        <v>nicht erfüllt</v>
      </c>
      <c r="F20" s="41"/>
      <c r="G20" s="57"/>
    </row>
    <row r="21" spans="1:7" x14ac:dyDescent="0.2">
      <c r="A21" s="4" t="s">
        <v>11</v>
      </c>
      <c r="B21" s="63" t="s">
        <v>63</v>
      </c>
      <c r="C21" s="63"/>
      <c r="D21" s="63"/>
      <c r="E21" s="63"/>
      <c r="F21" s="63"/>
      <c r="G21" s="63"/>
    </row>
    <row r="22" spans="1:7" ht="28.35" customHeight="1" x14ac:dyDescent="0.2">
      <c r="A22" s="6" t="s">
        <v>18</v>
      </c>
      <c r="B22" s="7" t="s">
        <v>64</v>
      </c>
      <c r="C22" s="9" t="s">
        <v>13</v>
      </c>
      <c r="D22" s="33"/>
      <c r="E22" s="9" t="str">
        <f>IF(D22="Ja", "erfüllt", "nicht erfüllt")</f>
        <v>nicht erfüllt</v>
      </c>
      <c r="F22" s="41"/>
      <c r="G22" s="57"/>
    </row>
    <row r="23" spans="1:7" ht="28.35" customHeight="1" x14ac:dyDescent="0.2">
      <c r="A23" s="6" t="s">
        <v>20</v>
      </c>
      <c r="B23" s="7" t="s">
        <v>66</v>
      </c>
      <c r="C23" s="9" t="s">
        <v>14</v>
      </c>
      <c r="D23" s="33"/>
      <c r="E23" s="9" t="str">
        <f>IF(D23="kapazitiv","20", IF(D23="resistiv","10", "0"))</f>
        <v>0</v>
      </c>
      <c r="F23" s="43" t="s">
        <v>57</v>
      </c>
      <c r="G23" s="42"/>
    </row>
    <row r="24" spans="1:7" ht="28.35" customHeight="1" x14ac:dyDescent="0.2">
      <c r="A24" s="6" t="s">
        <v>21</v>
      </c>
      <c r="B24" s="7" t="s">
        <v>65</v>
      </c>
      <c r="C24" s="9" t="s">
        <v>14</v>
      </c>
      <c r="D24" s="33"/>
      <c r="E24" s="9" t="str">
        <f>IF(D24&gt;9.9,"30", IF(D24&gt;8.9,"20", IF(D24&gt;6.9,"10", "0")))</f>
        <v>0</v>
      </c>
      <c r="F24" s="43" t="s">
        <v>57</v>
      </c>
      <c r="G24" s="61" t="s">
        <v>96</v>
      </c>
    </row>
    <row r="25" spans="1:7" ht="28.35" customHeight="1" x14ac:dyDescent="0.2">
      <c r="A25" s="6" t="s">
        <v>22</v>
      </c>
      <c r="B25" s="7" t="s">
        <v>110</v>
      </c>
      <c r="C25" s="9" t="s">
        <v>33</v>
      </c>
      <c r="D25" s="33"/>
      <c r="E25" s="9" t="s">
        <v>43</v>
      </c>
      <c r="F25" s="41"/>
      <c r="G25" s="42"/>
    </row>
    <row r="26" spans="1:7" ht="28.35" customHeight="1" x14ac:dyDescent="0.2">
      <c r="A26" s="6" t="s">
        <v>19</v>
      </c>
      <c r="B26" s="7" t="s">
        <v>67</v>
      </c>
      <c r="C26" s="9" t="s">
        <v>33</v>
      </c>
      <c r="D26" s="33"/>
      <c r="E26" s="9" t="s">
        <v>43</v>
      </c>
      <c r="F26" s="41"/>
      <c r="G26" s="42"/>
    </row>
    <row r="27" spans="1:7" ht="28.35" customHeight="1" x14ac:dyDescent="0.2">
      <c r="A27" s="6" t="s">
        <v>23</v>
      </c>
      <c r="B27" s="7" t="s">
        <v>68</v>
      </c>
      <c r="C27" s="9" t="s">
        <v>14</v>
      </c>
      <c r="D27" s="33"/>
      <c r="E27" s="9" t="str">
        <f>IF(D27="&gt;32 GB","40",IF(D27="32 GB","30",IF(D27="16 GB","20",IF(D27="8 GB","10","0"))))</f>
        <v>0</v>
      </c>
      <c r="F27" s="43" t="s">
        <v>57</v>
      </c>
      <c r="G27" s="42" t="s">
        <v>70</v>
      </c>
    </row>
    <row r="28" spans="1:7" ht="28.35" customHeight="1" x14ac:dyDescent="0.2">
      <c r="A28" s="6" t="s">
        <v>24</v>
      </c>
      <c r="B28" s="7" t="s">
        <v>69</v>
      </c>
      <c r="C28" s="9" t="s">
        <v>14</v>
      </c>
      <c r="D28" s="33"/>
      <c r="E28" s="9" t="str">
        <f>IF(D28="&gt;512 GB","30",IF(D28="512 GB","20",IF(D28="256 GB","10","0")))</f>
        <v>0</v>
      </c>
      <c r="F28" s="43" t="s">
        <v>57</v>
      </c>
      <c r="G28" s="42" t="s">
        <v>71</v>
      </c>
    </row>
    <row r="29" spans="1:7" ht="28.35" customHeight="1" x14ac:dyDescent="0.2">
      <c r="A29" s="6" t="s">
        <v>48</v>
      </c>
      <c r="B29" s="7" t="s">
        <v>75</v>
      </c>
      <c r="C29" s="9" t="s">
        <v>33</v>
      </c>
      <c r="D29" s="33"/>
      <c r="E29" s="9" t="s">
        <v>43</v>
      </c>
      <c r="F29" s="41"/>
      <c r="G29" s="42"/>
    </row>
    <row r="30" spans="1:7" ht="28.35" customHeight="1" x14ac:dyDescent="0.2">
      <c r="A30" s="6" t="s">
        <v>60</v>
      </c>
      <c r="B30" s="7" t="s">
        <v>72</v>
      </c>
      <c r="C30" s="9" t="s">
        <v>13</v>
      </c>
      <c r="D30" s="33"/>
      <c r="E30" s="9" t="str">
        <f>IF(D30="Ja", "erfüllt", "nicht erfüllt")</f>
        <v>nicht erfüllt</v>
      </c>
      <c r="F30" s="41"/>
      <c r="G30" s="42"/>
    </row>
    <row r="31" spans="1:7" ht="28.35" customHeight="1" x14ac:dyDescent="0.2">
      <c r="A31" s="6" t="s">
        <v>73</v>
      </c>
      <c r="B31" s="7" t="s">
        <v>114</v>
      </c>
      <c r="C31" s="9" t="s">
        <v>13</v>
      </c>
      <c r="D31" s="33"/>
      <c r="E31" s="9" t="str">
        <f>IF(D31="Ja", "erfüllt", "nicht erfüllt")</f>
        <v>nicht erfüllt</v>
      </c>
      <c r="F31" s="41"/>
      <c r="G31" s="42"/>
    </row>
    <row r="32" spans="1:7" ht="28.35" customHeight="1" x14ac:dyDescent="0.2">
      <c r="A32" s="6" t="s">
        <v>74</v>
      </c>
      <c r="B32" s="7" t="s">
        <v>115</v>
      </c>
      <c r="C32" s="9" t="s">
        <v>13</v>
      </c>
      <c r="D32" s="33"/>
      <c r="E32" s="9" t="str">
        <f>IF(D32="Ja", "erfüllt", "nicht erfüllt")</f>
        <v>nicht erfüllt</v>
      </c>
      <c r="F32" s="41"/>
      <c r="G32" s="42"/>
    </row>
    <row r="33" spans="1:7" ht="28.35" customHeight="1" x14ac:dyDescent="0.2">
      <c r="A33" s="6" t="s">
        <v>80</v>
      </c>
      <c r="B33" s="7" t="s">
        <v>81</v>
      </c>
      <c r="C33" s="9" t="s">
        <v>33</v>
      </c>
      <c r="D33" s="33"/>
      <c r="E33" s="9" t="s">
        <v>43</v>
      </c>
      <c r="F33" s="41"/>
      <c r="G33" s="42"/>
    </row>
    <row r="34" spans="1:7" x14ac:dyDescent="0.2">
      <c r="A34" s="4" t="s">
        <v>12</v>
      </c>
      <c r="B34" s="63" t="s">
        <v>111</v>
      </c>
      <c r="C34" s="63"/>
      <c r="D34" s="63"/>
      <c r="E34" s="63"/>
      <c r="F34" s="63"/>
      <c r="G34" s="63"/>
    </row>
    <row r="35" spans="1:7" ht="28.35" customHeight="1" x14ac:dyDescent="0.2">
      <c r="A35" s="6" t="s">
        <v>18</v>
      </c>
      <c r="B35" s="7" t="s">
        <v>116</v>
      </c>
      <c r="C35" s="9" t="s">
        <v>13</v>
      </c>
      <c r="D35" s="33"/>
      <c r="E35" s="9" t="str">
        <f t="shared" ref="E35:E45" si="0">IF(D35="Ja", "erfüllt", "nicht erfüllt")</f>
        <v>nicht erfüllt</v>
      </c>
      <c r="F35" s="41"/>
      <c r="G35" s="57"/>
    </row>
    <row r="36" spans="1:7" ht="28.35" customHeight="1" x14ac:dyDescent="0.2">
      <c r="A36" s="6" t="s">
        <v>20</v>
      </c>
      <c r="B36" s="7" t="s">
        <v>79</v>
      </c>
      <c r="C36" s="9" t="s">
        <v>13</v>
      </c>
      <c r="D36" s="33"/>
      <c r="E36" s="9" t="str">
        <f t="shared" si="0"/>
        <v>nicht erfüllt</v>
      </c>
      <c r="F36" s="41"/>
      <c r="G36" s="58"/>
    </row>
    <row r="37" spans="1:7" ht="28.35" customHeight="1" x14ac:dyDescent="0.2">
      <c r="A37" s="6" t="s">
        <v>21</v>
      </c>
      <c r="B37" s="7" t="s">
        <v>117</v>
      </c>
      <c r="C37" s="9" t="s">
        <v>13</v>
      </c>
      <c r="D37" s="33"/>
      <c r="E37" s="9" t="str">
        <f t="shared" si="0"/>
        <v>nicht erfüllt</v>
      </c>
      <c r="F37" s="41"/>
      <c r="G37" s="58"/>
    </row>
    <row r="38" spans="1:7" ht="28.35" customHeight="1" x14ac:dyDescent="0.2">
      <c r="A38" s="6" t="s">
        <v>22</v>
      </c>
      <c r="B38" s="7" t="s">
        <v>118</v>
      </c>
      <c r="C38" s="9" t="s">
        <v>13</v>
      </c>
      <c r="D38" s="33"/>
      <c r="E38" s="9" t="str">
        <f t="shared" si="0"/>
        <v>nicht erfüllt</v>
      </c>
      <c r="F38" s="41"/>
      <c r="G38" s="58"/>
    </row>
    <row r="39" spans="1:7" ht="28.35" customHeight="1" x14ac:dyDescent="0.2">
      <c r="A39" s="6" t="s">
        <v>19</v>
      </c>
      <c r="B39" s="7" t="s">
        <v>119</v>
      </c>
      <c r="C39" s="9" t="s">
        <v>13</v>
      </c>
      <c r="D39" s="33"/>
      <c r="E39" s="9" t="str">
        <f t="shared" si="0"/>
        <v>nicht erfüllt</v>
      </c>
      <c r="F39" s="41"/>
      <c r="G39" s="62" t="s">
        <v>97</v>
      </c>
    </row>
    <row r="40" spans="1:7" ht="28.35" customHeight="1" x14ac:dyDescent="0.2">
      <c r="A40" s="6" t="s">
        <v>23</v>
      </c>
      <c r="B40" s="7" t="s">
        <v>120</v>
      </c>
      <c r="C40" s="9" t="s">
        <v>13</v>
      </c>
      <c r="D40" s="33"/>
      <c r="E40" s="9" t="str">
        <f t="shared" si="0"/>
        <v>nicht erfüllt</v>
      </c>
      <c r="F40" s="41"/>
      <c r="G40" s="58"/>
    </row>
    <row r="41" spans="1:7" ht="28.35" customHeight="1" x14ac:dyDescent="0.2">
      <c r="A41" s="6" t="s">
        <v>24</v>
      </c>
      <c r="B41" s="7" t="s">
        <v>121</v>
      </c>
      <c r="C41" s="9" t="s">
        <v>13</v>
      </c>
      <c r="D41" s="33"/>
      <c r="E41" s="9" t="str">
        <f t="shared" si="0"/>
        <v>nicht erfüllt</v>
      </c>
      <c r="F41" s="41"/>
      <c r="G41" s="57"/>
    </row>
    <row r="42" spans="1:7" ht="28.35" customHeight="1" x14ac:dyDescent="0.2">
      <c r="A42" s="6" t="s">
        <v>48</v>
      </c>
      <c r="B42" s="7" t="s">
        <v>122</v>
      </c>
      <c r="C42" s="9" t="s">
        <v>13</v>
      </c>
      <c r="D42" s="33"/>
      <c r="E42" s="9" t="str">
        <f t="shared" si="0"/>
        <v>nicht erfüllt</v>
      </c>
      <c r="F42" s="41"/>
      <c r="G42" s="58"/>
    </row>
    <row r="43" spans="1:7" ht="28.35" customHeight="1" x14ac:dyDescent="0.2">
      <c r="A43" s="6" t="s">
        <v>60</v>
      </c>
      <c r="B43" s="7" t="s">
        <v>123</v>
      </c>
      <c r="C43" s="9" t="s">
        <v>13</v>
      </c>
      <c r="D43" s="33"/>
      <c r="E43" s="9" t="str">
        <f t="shared" si="0"/>
        <v>nicht erfüllt</v>
      </c>
      <c r="F43" s="59"/>
      <c r="G43" s="44"/>
    </row>
    <row r="44" spans="1:7" ht="28.35" customHeight="1" x14ac:dyDescent="0.2">
      <c r="A44" s="6" t="s">
        <v>73</v>
      </c>
      <c r="B44" s="7" t="s">
        <v>124</v>
      </c>
      <c r="C44" s="9" t="s">
        <v>13</v>
      </c>
      <c r="D44" s="33"/>
      <c r="E44" s="9" t="str">
        <f t="shared" si="0"/>
        <v>nicht erfüllt</v>
      </c>
      <c r="F44" s="59"/>
      <c r="G44" s="44"/>
    </row>
    <row r="45" spans="1:7" ht="28.35" customHeight="1" x14ac:dyDescent="0.2">
      <c r="A45" s="6" t="s">
        <v>74</v>
      </c>
      <c r="B45" s="7" t="s">
        <v>125</v>
      </c>
      <c r="C45" s="9" t="s">
        <v>13</v>
      </c>
      <c r="D45" s="33"/>
      <c r="E45" s="9" t="str">
        <f t="shared" si="0"/>
        <v>nicht erfüllt</v>
      </c>
      <c r="F45" s="59"/>
      <c r="G45" s="44"/>
    </row>
    <row r="46" spans="1:7" ht="28.35" customHeight="1" x14ac:dyDescent="0.2">
      <c r="A46" s="6" t="s">
        <v>80</v>
      </c>
      <c r="B46" s="7" t="s">
        <v>82</v>
      </c>
      <c r="C46" s="9" t="s">
        <v>33</v>
      </c>
      <c r="D46" s="33"/>
      <c r="E46" s="9" t="s">
        <v>43</v>
      </c>
      <c r="F46" s="59"/>
      <c r="G46" s="44"/>
    </row>
    <row r="47" spans="1:7" ht="28.35" customHeight="1" x14ac:dyDescent="0.2">
      <c r="A47" s="6" t="s">
        <v>83</v>
      </c>
      <c r="B47" s="7" t="s">
        <v>88</v>
      </c>
      <c r="C47" s="9" t="s">
        <v>13</v>
      </c>
      <c r="D47" s="33"/>
      <c r="E47" s="9" t="str">
        <f>IF(D47="Ja", "erfüllt", "nicht erfüllt")</f>
        <v>nicht erfüllt</v>
      </c>
      <c r="F47" s="59"/>
      <c r="G47" s="44"/>
    </row>
    <row r="48" spans="1:7" ht="28.35" customHeight="1" x14ac:dyDescent="0.2">
      <c r="A48" s="6" t="s">
        <v>84</v>
      </c>
      <c r="B48" s="7" t="s">
        <v>90</v>
      </c>
      <c r="C48" s="9" t="s">
        <v>13</v>
      </c>
      <c r="D48" s="33"/>
      <c r="E48" s="9" t="str">
        <f>IF(D48="Ja", "erfüllt", "nicht erfüllt")</f>
        <v>nicht erfüllt</v>
      </c>
      <c r="F48" s="59"/>
      <c r="G48" s="44"/>
    </row>
    <row r="49" spans="1:7" ht="28.35" customHeight="1" x14ac:dyDescent="0.2">
      <c r="A49" s="6" t="s">
        <v>85</v>
      </c>
      <c r="B49" s="7" t="s">
        <v>89</v>
      </c>
      <c r="C49" s="9" t="s">
        <v>14</v>
      </c>
      <c r="D49" s="33"/>
      <c r="E49" s="9" t="str">
        <f>IF(D49="Ja","10", IF(D23="Nein","0", "0"))</f>
        <v>0</v>
      </c>
      <c r="F49" s="43" t="s">
        <v>57</v>
      </c>
      <c r="G49" s="44"/>
    </row>
    <row r="50" spans="1:7" ht="28.35" customHeight="1" x14ac:dyDescent="0.2">
      <c r="A50" s="6" t="s">
        <v>86</v>
      </c>
      <c r="B50" s="7" t="s">
        <v>106</v>
      </c>
      <c r="C50" s="9" t="s">
        <v>14</v>
      </c>
      <c r="D50" s="33"/>
      <c r="E50" s="9" t="str">
        <f>IF(D50="Ja","10", IF(D24="Nein","0", "0"))</f>
        <v>0</v>
      </c>
      <c r="F50" s="43" t="s">
        <v>57</v>
      </c>
      <c r="G50" s="44"/>
    </row>
    <row r="51" spans="1:7" ht="28.35" customHeight="1" x14ac:dyDescent="0.2">
      <c r="A51" s="60" t="s">
        <v>87</v>
      </c>
      <c r="B51" s="7" t="s">
        <v>91</v>
      </c>
      <c r="C51" s="9" t="s">
        <v>14</v>
      </c>
      <c r="D51" s="33"/>
      <c r="E51" s="9" t="str">
        <f>IF(D51="Ja","10", IF(D25="Nein","0", "0"))</f>
        <v>0</v>
      </c>
      <c r="F51" s="43" t="s">
        <v>57</v>
      </c>
      <c r="G51" s="44"/>
    </row>
    <row r="52" spans="1:7" ht="28.35" customHeight="1" x14ac:dyDescent="0.2">
      <c r="A52" s="60" t="s">
        <v>103</v>
      </c>
      <c r="B52" s="7" t="s">
        <v>92</v>
      </c>
      <c r="C52" s="9" t="s">
        <v>14</v>
      </c>
      <c r="D52" s="33"/>
      <c r="E52" s="9" t="str">
        <f>IF(D52="Ja","10", IF(D26="Nein","0", "0"))</f>
        <v>0</v>
      </c>
      <c r="F52" s="43" t="s">
        <v>57</v>
      </c>
      <c r="G52" s="44"/>
    </row>
    <row r="53" spans="1:7" x14ac:dyDescent="0.2">
      <c r="A53" s="29" t="s">
        <v>93</v>
      </c>
      <c r="B53" s="63" t="s">
        <v>35</v>
      </c>
      <c r="C53" s="63"/>
      <c r="D53" s="63"/>
      <c r="E53" s="63"/>
      <c r="F53" s="63"/>
      <c r="G53" s="63"/>
    </row>
    <row r="54" spans="1:7" ht="28.35" customHeight="1" x14ac:dyDescent="0.2">
      <c r="A54" s="6" t="s">
        <v>18</v>
      </c>
      <c r="B54" s="7" t="s">
        <v>49</v>
      </c>
      <c r="C54" s="9" t="s">
        <v>33</v>
      </c>
      <c r="D54" s="33"/>
      <c r="E54" s="9" t="s">
        <v>43</v>
      </c>
      <c r="F54" s="41"/>
      <c r="G54" s="57"/>
    </row>
    <row r="55" spans="1:7" ht="28.35" customHeight="1" x14ac:dyDescent="0.2">
      <c r="A55" s="6" t="s">
        <v>20</v>
      </c>
      <c r="B55" s="7" t="s">
        <v>36</v>
      </c>
      <c r="C55" s="9" t="s">
        <v>13</v>
      </c>
      <c r="D55" s="33"/>
      <c r="E55" s="9" t="str">
        <f>IF(D55="Ja", "erfüllt", "nicht erfüllt")</f>
        <v>nicht erfüllt</v>
      </c>
      <c r="F55" s="41"/>
      <c r="G55" s="57"/>
    </row>
    <row r="56" spans="1:7" ht="28.35" customHeight="1" x14ac:dyDescent="0.2">
      <c r="A56" s="6" t="s">
        <v>21</v>
      </c>
      <c r="B56" s="7" t="s">
        <v>37</v>
      </c>
      <c r="C56" s="9" t="s">
        <v>13</v>
      </c>
      <c r="D56" s="33"/>
      <c r="E56" s="9" t="str">
        <f>IF(D56="Ja", "erfüllt", "nicht erfüllt")</f>
        <v>nicht erfüllt</v>
      </c>
      <c r="F56" s="41"/>
      <c r="G56" s="57"/>
    </row>
    <row r="57" spans="1:7" ht="28.35" customHeight="1" x14ac:dyDescent="0.2">
      <c r="A57" s="6" t="s">
        <v>22</v>
      </c>
      <c r="B57" s="7" t="s">
        <v>38</v>
      </c>
      <c r="C57" s="9" t="s">
        <v>13</v>
      </c>
      <c r="D57" s="33"/>
      <c r="E57" s="9" t="str">
        <f>IF(D57="Ja", "erfüllt", "nicht erfüllt")</f>
        <v>nicht erfüllt</v>
      </c>
      <c r="F57" s="41"/>
      <c r="G57" s="58"/>
    </row>
    <row r="58" spans="1:7" ht="18.600000000000001" customHeight="1" x14ac:dyDescent="0.2">
      <c r="A58" s="30"/>
      <c r="B58" s="30"/>
      <c r="C58" s="30"/>
      <c r="D58" s="30"/>
      <c r="E58" s="30"/>
      <c r="F58" s="30"/>
      <c r="G58" s="30"/>
    </row>
    <row r="59" spans="1:7" x14ac:dyDescent="0.2">
      <c r="A59" s="4" t="s">
        <v>15</v>
      </c>
      <c r="B59" s="63" t="s">
        <v>39</v>
      </c>
      <c r="C59" s="63"/>
      <c r="D59" s="63"/>
      <c r="E59" s="63"/>
      <c r="F59" s="63"/>
      <c r="G59" s="63"/>
    </row>
    <row r="60" spans="1:7" ht="28.35" customHeight="1" x14ac:dyDescent="0.2">
      <c r="A60" s="6" t="s">
        <v>18</v>
      </c>
      <c r="B60" s="7" t="s">
        <v>107</v>
      </c>
      <c r="C60" s="9" t="s">
        <v>13</v>
      </c>
      <c r="D60" s="33"/>
      <c r="E60" s="9" t="str">
        <f>IF(D60="Ja", "erfüllt", "nicht erfüllt")</f>
        <v>nicht erfüllt</v>
      </c>
      <c r="F60" s="41"/>
      <c r="G60" s="57"/>
    </row>
    <row r="61" spans="1:7" ht="28.35" customHeight="1" x14ac:dyDescent="0.2">
      <c r="A61" s="6" t="s">
        <v>20</v>
      </c>
      <c r="B61" s="7" t="s">
        <v>126</v>
      </c>
      <c r="C61" s="9" t="s">
        <v>13</v>
      </c>
      <c r="D61" s="33"/>
      <c r="E61" s="9" t="str">
        <f>IF(D61="Ja", "erfüllt", "nicht erfüllt")</f>
        <v>nicht erfüllt</v>
      </c>
      <c r="F61" s="41"/>
      <c r="G61" s="57"/>
    </row>
    <row r="62" spans="1:7" ht="28.35" customHeight="1" x14ac:dyDescent="0.2">
      <c r="A62" s="6" t="s">
        <v>21</v>
      </c>
      <c r="B62" s="7" t="s">
        <v>108</v>
      </c>
      <c r="C62" s="9" t="s">
        <v>13</v>
      </c>
      <c r="D62" s="33"/>
      <c r="E62" s="9" t="str">
        <f>IF(D62="Ja", "erfüllt", "nicht erfüllt")</f>
        <v>nicht erfüllt</v>
      </c>
      <c r="F62" s="41"/>
      <c r="G62" s="57"/>
    </row>
    <row r="63" spans="1:7" ht="28.35" customHeight="1" x14ac:dyDescent="0.2">
      <c r="A63" s="6" t="s">
        <v>22</v>
      </c>
      <c r="B63" s="7" t="s">
        <v>40</v>
      </c>
      <c r="C63" s="9" t="s">
        <v>33</v>
      </c>
      <c r="D63" s="33"/>
      <c r="E63" s="9" t="s">
        <v>43</v>
      </c>
      <c r="F63" s="41"/>
      <c r="G63" s="57"/>
    </row>
    <row r="64" spans="1:7" ht="18.600000000000001" customHeight="1" x14ac:dyDescent="0.2">
      <c r="A64" s="30"/>
      <c r="B64" s="30"/>
      <c r="C64" s="30"/>
      <c r="D64" s="30"/>
      <c r="E64" s="30"/>
      <c r="F64" s="30"/>
      <c r="G64" s="30"/>
    </row>
    <row r="65" spans="1:7" ht="19.899999999999999" customHeight="1" x14ac:dyDescent="0.2">
      <c r="A65" s="8" t="s">
        <v>44</v>
      </c>
      <c r="B65" s="63" t="s">
        <v>45</v>
      </c>
      <c r="C65" s="63"/>
      <c r="D65" s="63"/>
      <c r="E65" s="63"/>
      <c r="F65" s="63"/>
      <c r="G65" s="63"/>
    </row>
    <row r="66" spans="1:7" ht="28.35" customHeight="1" x14ac:dyDescent="0.2">
      <c r="A66" s="6" t="s">
        <v>18</v>
      </c>
      <c r="B66" s="7" t="s">
        <v>50</v>
      </c>
      <c r="C66" s="9" t="s">
        <v>13</v>
      </c>
      <c r="D66" s="33"/>
      <c r="E66" s="9" t="str">
        <f t="shared" ref="E66:E71" si="1">IF(D66="Ja", "erfüllt", "nicht erfüllt")</f>
        <v>nicht erfüllt</v>
      </c>
      <c r="F66" s="41"/>
      <c r="G66" s="57"/>
    </row>
    <row r="67" spans="1:7" ht="28.35" customHeight="1" x14ac:dyDescent="0.2">
      <c r="A67" s="6" t="s">
        <v>20</v>
      </c>
      <c r="B67" s="7" t="s">
        <v>94</v>
      </c>
      <c r="C67" s="9" t="s">
        <v>13</v>
      </c>
      <c r="D67" s="33"/>
      <c r="E67" s="9" t="str">
        <f t="shared" si="1"/>
        <v>nicht erfüllt</v>
      </c>
      <c r="F67" s="41"/>
      <c r="G67" s="57"/>
    </row>
    <row r="68" spans="1:7" ht="28.35" customHeight="1" x14ac:dyDescent="0.2">
      <c r="A68" s="6" t="s">
        <v>22</v>
      </c>
      <c r="B68" s="7" t="s">
        <v>127</v>
      </c>
      <c r="C68" s="9" t="s">
        <v>13</v>
      </c>
      <c r="D68" s="33"/>
      <c r="E68" s="9" t="str">
        <f t="shared" si="1"/>
        <v>nicht erfüllt</v>
      </c>
      <c r="F68" s="41"/>
      <c r="G68" s="57"/>
    </row>
    <row r="69" spans="1:7" ht="28.35" customHeight="1" x14ac:dyDescent="0.2">
      <c r="A69" s="6" t="s">
        <v>19</v>
      </c>
      <c r="B69" s="7" t="s">
        <v>51</v>
      </c>
      <c r="C69" s="9" t="s">
        <v>13</v>
      </c>
      <c r="D69" s="33"/>
      <c r="E69" s="9" t="str">
        <f t="shared" si="1"/>
        <v>nicht erfüllt</v>
      </c>
      <c r="F69" s="41"/>
      <c r="G69" s="58"/>
    </row>
    <row r="70" spans="1:7" ht="28.35" customHeight="1" x14ac:dyDescent="0.2">
      <c r="A70" s="6" t="s">
        <v>23</v>
      </c>
      <c r="B70" s="7" t="s">
        <v>95</v>
      </c>
      <c r="C70" s="9" t="s">
        <v>13</v>
      </c>
      <c r="D70" s="33"/>
      <c r="E70" s="9" t="str">
        <f t="shared" si="1"/>
        <v>nicht erfüllt</v>
      </c>
      <c r="F70" s="41"/>
      <c r="G70" s="58"/>
    </row>
    <row r="71" spans="1:7" ht="28.35" customHeight="1" x14ac:dyDescent="0.2">
      <c r="A71" s="6" t="s">
        <v>24</v>
      </c>
      <c r="B71" s="7" t="s">
        <v>128</v>
      </c>
      <c r="C71" s="9" t="s">
        <v>13</v>
      </c>
      <c r="D71" s="33"/>
      <c r="E71" s="9" t="str">
        <f t="shared" si="1"/>
        <v>nicht erfüllt</v>
      </c>
      <c r="F71" s="41"/>
      <c r="G71" s="57"/>
    </row>
    <row r="72" spans="1:7" ht="28.35" customHeight="1" x14ac:dyDescent="0.2">
      <c r="A72" s="35"/>
      <c r="B72" s="45"/>
      <c r="C72" s="41"/>
      <c r="D72" s="41"/>
      <c r="E72" s="9">
        <f>SUM(E17+E18+E23+E24+E27+E28+E49+E50+E51+E52)</f>
        <v>0</v>
      </c>
      <c r="F72" s="43" t="s">
        <v>57</v>
      </c>
      <c r="G72" s="36" t="s">
        <v>98</v>
      </c>
    </row>
    <row r="73" spans="1:7" s="10" customFormat="1" ht="18" customHeight="1" x14ac:dyDescent="0.2">
      <c r="A73"/>
      <c r="B73"/>
      <c r="C73"/>
      <c r="D73"/>
      <c r="E73"/>
      <c r="F73"/>
      <c r="G73"/>
    </row>
    <row r="74" spans="1:7" x14ac:dyDescent="0.2">
      <c r="A74" s="15"/>
      <c r="B74" s="16"/>
      <c r="C74" s="16"/>
      <c r="D74" s="16"/>
      <c r="E74" s="16"/>
      <c r="F74" s="46"/>
      <c r="G74" s="47"/>
    </row>
    <row r="75" spans="1:7" x14ac:dyDescent="0.2">
      <c r="A75" s="17" t="s">
        <v>27</v>
      </c>
      <c r="B75" s="11"/>
      <c r="C75" s="12"/>
      <c r="D75" s="12"/>
      <c r="E75" s="12"/>
      <c r="F75" s="12"/>
      <c r="G75" s="48"/>
    </row>
    <row r="76" spans="1:7" x14ac:dyDescent="0.2">
      <c r="A76" s="18" t="s">
        <v>55</v>
      </c>
      <c r="B76" s="13"/>
      <c r="C76" s="14"/>
      <c r="D76" s="14"/>
      <c r="E76" s="14"/>
      <c r="F76" s="14"/>
      <c r="G76" s="49"/>
    </row>
    <row r="77" spans="1:7" x14ac:dyDescent="0.2">
      <c r="A77" s="19" t="s">
        <v>28</v>
      </c>
      <c r="B77" s="13"/>
      <c r="C77" s="14"/>
      <c r="D77" s="14"/>
      <c r="E77" s="14"/>
      <c r="F77" s="14"/>
      <c r="G77" s="49"/>
    </row>
    <row r="78" spans="1:7" x14ac:dyDescent="0.2">
      <c r="A78" s="19"/>
      <c r="B78" s="13"/>
      <c r="C78" s="14"/>
      <c r="D78" s="14"/>
      <c r="E78" s="14"/>
      <c r="F78" s="14"/>
      <c r="G78" s="49"/>
    </row>
    <row r="79" spans="1:7" x14ac:dyDescent="0.2">
      <c r="A79" s="20"/>
      <c r="B79" s="21"/>
      <c r="C79" s="21"/>
      <c r="D79" s="21"/>
      <c r="E79" s="21"/>
      <c r="F79" s="50"/>
      <c r="G79" s="51"/>
    </row>
    <row r="81" spans="1:7" x14ac:dyDescent="0.2">
      <c r="A81" s="52"/>
      <c r="B81" s="46"/>
      <c r="C81" s="46"/>
      <c r="D81" s="46"/>
      <c r="E81" s="46"/>
      <c r="F81" s="46"/>
      <c r="G81" s="53"/>
    </row>
    <row r="82" spans="1:7" x14ac:dyDescent="0.2">
      <c r="A82" s="54"/>
      <c r="B82" s="12"/>
      <c r="C82" s="12"/>
      <c r="D82" s="12"/>
      <c r="E82" s="12"/>
      <c r="F82" s="12"/>
      <c r="G82" s="38"/>
    </row>
    <row r="83" spans="1:7" x14ac:dyDescent="0.2">
      <c r="A83" s="17" t="s">
        <v>58</v>
      </c>
      <c r="B83" s="12"/>
      <c r="C83" s="12"/>
      <c r="D83" s="12"/>
      <c r="E83" s="12"/>
      <c r="F83" s="12"/>
      <c r="G83" s="38"/>
    </row>
    <row r="84" spans="1:7" x14ac:dyDescent="0.2">
      <c r="A84" s="18" t="s">
        <v>133</v>
      </c>
      <c r="B84" s="12"/>
      <c r="C84" s="12"/>
      <c r="D84" s="12"/>
      <c r="E84" s="12"/>
      <c r="F84" s="12"/>
      <c r="G84" s="38"/>
    </row>
    <row r="85" spans="1:7" x14ac:dyDescent="0.2">
      <c r="A85" s="19" t="s">
        <v>59</v>
      </c>
      <c r="B85" s="12"/>
      <c r="C85" s="12"/>
      <c r="D85" s="12"/>
      <c r="E85" s="12"/>
      <c r="F85" s="12"/>
      <c r="G85" s="38"/>
    </row>
    <row r="86" spans="1:7" x14ac:dyDescent="0.2">
      <c r="A86" s="54"/>
      <c r="B86" s="12"/>
      <c r="C86" s="12"/>
      <c r="D86" s="12"/>
      <c r="E86" s="12"/>
      <c r="F86" s="12"/>
      <c r="G86" s="38"/>
    </row>
    <row r="87" spans="1:7" x14ac:dyDescent="0.2">
      <c r="A87" s="55"/>
      <c r="B87" s="50"/>
      <c r="C87" s="50"/>
      <c r="D87" s="50"/>
      <c r="E87" s="50"/>
      <c r="F87" s="50"/>
      <c r="G87" s="56"/>
    </row>
  </sheetData>
  <sheetProtection algorithmName="SHA-512" hashValue="/GDSAtS7fUO6r6nKozOxzjN60u8epE1UfKIkNZ88vH1bCy+hd7hIaw6nrU04rxPEpTpIT/MJGlBBLgcaCmmXkg==" saltValue="y16qIK3zE7aNGsvbocfKQQ==" spinCount="100000" sheet="1"/>
  <mergeCells count="11">
    <mergeCell ref="B65:G65"/>
    <mergeCell ref="D3:G3"/>
    <mergeCell ref="D5:G5"/>
    <mergeCell ref="C6:G6"/>
    <mergeCell ref="B34:G34"/>
    <mergeCell ref="B21:G21"/>
    <mergeCell ref="B10:G10"/>
    <mergeCell ref="B9:G9"/>
    <mergeCell ref="B53:G53"/>
    <mergeCell ref="B59:G59"/>
    <mergeCell ref="D4:G4"/>
  </mergeCells>
  <conditionalFormatting sqref="A9:B11 A12:XFD20 A35:A57 B45:C51 A58:G58 H58:XFD112 A65:A72 A66:G81 B82:G82 A83:G117 E49:E52">
    <cfRule type="containsText" dxfId="33" priority="120" operator="containsText" text="Zugelassen">
      <formula>NOT(ISERROR(SEARCH("Zugelassen",A9)))</formula>
    </cfRule>
  </conditionalFormatting>
  <conditionalFormatting sqref="A9:B11 A12:XFD20 A35:A57 B45:C51 A58:G58 H58:XFD112 A65:A72 A66:G81 B82:G82 A83:G117">
    <cfRule type="containsText" dxfId="32" priority="119" operator="containsText" text="Ausschluss">
      <formula>NOT(ISERROR(SEARCH("Ausschluss",A9)))</formula>
    </cfRule>
  </conditionalFormatting>
  <conditionalFormatting sqref="A35:C48 A39:A51 A49:E52 A1:XFD8 H9:XFD11 H21:XFD21 A21:A33 A34:B34 H34:XFD34 H53:XFD53 A59:A63">
    <cfRule type="containsText" dxfId="31" priority="125" operator="containsText" text="Ausschluss">
      <formula>NOT(ISERROR(SEARCH("Ausschluss",A1)))</formula>
    </cfRule>
  </conditionalFormatting>
  <conditionalFormatting sqref="A60:G64">
    <cfRule type="containsText" dxfId="30" priority="31" operator="containsText" text="Ausschluss">
      <formula>NOT(ISERROR(SEARCH("Ausschluss",A60)))</formula>
    </cfRule>
  </conditionalFormatting>
  <conditionalFormatting sqref="A1:XFD8 H9:XFD11 H21:XFD21 A21:A33 A22:C22 A23:E23 A24:C26 A27:E28 A29:C33 A34:B34 H34:XFD34 A35:C48 A39:A51 A49:E52 H53:XFD53 A59:A63 A60:G62 A63:C63 A54:XFD54 A55:C57 A64:G64">
    <cfRule type="containsText" dxfId="29" priority="126" operator="containsText" text="Zugelassen">
      <formula>NOT(ISERROR(SEARCH("Zugelassen",A1)))</formula>
    </cfRule>
  </conditionalFormatting>
  <conditionalFormatting sqref="A22:XFD33">
    <cfRule type="containsText" dxfId="28" priority="5" operator="containsText" text="Ausschluss">
      <formula>NOT(ISERROR(SEARCH("Ausschluss",A22)))</formula>
    </cfRule>
  </conditionalFormatting>
  <conditionalFormatting sqref="A54:XFD57">
    <cfRule type="containsText" dxfId="27" priority="41" operator="containsText" text="Ausschluss">
      <formula>NOT(ISERROR(SEARCH("Ausschluss",A54)))</formula>
    </cfRule>
  </conditionalFormatting>
  <conditionalFormatting sqref="B21">
    <cfRule type="containsText" dxfId="26" priority="123" operator="containsText" text="Ausschluss">
      <formula>NOT(ISERROR(SEARCH("Ausschluss",B21)))</formula>
    </cfRule>
    <cfRule type="containsText" dxfId="25" priority="124" operator="containsText" text="Zugelassen">
      <formula>NOT(ISERROR(SEARCH("Zugelassen",B21)))</formula>
    </cfRule>
  </conditionalFormatting>
  <conditionalFormatting sqref="B52:B53">
    <cfRule type="containsText" dxfId="24" priority="115" operator="containsText" text="Ausschluss">
      <formula>NOT(ISERROR(SEARCH("Ausschluss",B52)))</formula>
    </cfRule>
    <cfRule type="containsText" dxfId="23" priority="116" operator="containsText" text="Zugelassen">
      <formula>NOT(ISERROR(SEARCH("Zugelassen",B52)))</formula>
    </cfRule>
  </conditionalFormatting>
  <conditionalFormatting sqref="B59">
    <cfRule type="containsText" dxfId="22" priority="113" operator="containsText" text="Ausschluss">
      <formula>NOT(ISERROR(SEARCH("Ausschluss",B59)))</formula>
    </cfRule>
    <cfRule type="containsText" dxfId="21" priority="114" operator="containsText" text="Zugelassen">
      <formula>NOT(ISERROR(SEARCH("Zugelassen",B59)))</formula>
    </cfRule>
  </conditionalFormatting>
  <conditionalFormatting sqref="B65">
    <cfRule type="containsText" dxfId="20" priority="109" operator="containsText" text="Ausschluss">
      <formula>NOT(ISERROR(SEARCH("Ausschluss",B65)))</formula>
    </cfRule>
    <cfRule type="containsText" dxfId="19" priority="110" operator="containsText" text="Zugelassen">
      <formula>NOT(ISERROR(SEARCH("Zugelassen",B65)))</formula>
    </cfRule>
  </conditionalFormatting>
  <conditionalFormatting sqref="D22:E22">
    <cfRule type="containsText" dxfId="18" priority="70" operator="containsText" text="Zugelassen">
      <formula>NOT(ISERROR(SEARCH("Zugelassen",D22)))</formula>
    </cfRule>
  </conditionalFormatting>
  <conditionalFormatting sqref="D35:E48">
    <cfRule type="containsText" dxfId="17" priority="2" operator="containsText" text="Zugelassen">
      <formula>NOT(ISERROR(SEARCH("Zugelassen",D35)))</formula>
    </cfRule>
  </conditionalFormatting>
  <conditionalFormatting sqref="D63:G63">
    <cfRule type="containsText" dxfId="16" priority="32" operator="containsText" text="Zugelassen">
      <formula>NOT(ISERROR(SEARCH("Zugelassen",D63)))</formula>
    </cfRule>
  </conditionalFormatting>
  <conditionalFormatting sqref="D24:XFD26">
    <cfRule type="containsText" dxfId="15" priority="26" operator="containsText" text="Zugelassen">
      <formula>NOT(ISERROR(SEARCH("Zugelassen",D24)))</formula>
    </cfRule>
  </conditionalFormatting>
  <conditionalFormatting sqref="D29:XFD33">
    <cfRule type="containsText" dxfId="14" priority="6" operator="containsText" text="Zugelassen">
      <formula>NOT(ISERROR(SEARCH("Zugelassen",D29)))</formula>
    </cfRule>
  </conditionalFormatting>
  <conditionalFormatting sqref="D35:XFD48">
    <cfRule type="containsText" dxfId="13" priority="1" operator="containsText" text="Ausschluss">
      <formula>NOT(ISERROR(SEARCH("Ausschluss",D35)))</formula>
    </cfRule>
  </conditionalFormatting>
  <conditionalFormatting sqref="D55:XFD57">
    <cfRule type="containsText" dxfId="12" priority="42" operator="containsText" text="Zugelassen">
      <formula>NOT(ISERROR(SEARCH("Zugelassen",D55)))</formula>
    </cfRule>
  </conditionalFormatting>
  <conditionalFormatting sqref="E49:XFD52">
    <cfRule type="containsText" dxfId="11" priority="7" operator="containsText" text="Ausschluss">
      <formula>NOT(ISERROR(SEARCH("Ausschluss",E49)))</formula>
    </cfRule>
  </conditionalFormatting>
  <conditionalFormatting sqref="F22:XFD23">
    <cfRule type="containsText" dxfId="10" priority="88" operator="containsText" text="Zugelassen">
      <formula>NOT(ISERROR(SEARCH("Zugelassen",F22)))</formula>
    </cfRule>
  </conditionalFormatting>
  <conditionalFormatting sqref="F27:XFD28">
    <cfRule type="containsText" dxfId="9" priority="80" operator="containsText" text="Zugelassen">
      <formula>NOT(ISERROR(SEARCH("Zugelassen",F27)))</formula>
    </cfRule>
  </conditionalFormatting>
  <conditionalFormatting sqref="F35:XFD52">
    <cfRule type="containsText" dxfId="8" priority="8" operator="containsText" text="Zugelassen">
      <formula>NOT(ISERROR(SEARCH("Zugelassen",F35)))</formula>
    </cfRule>
  </conditionalFormatting>
  <dataValidations count="7">
    <dataValidation type="list" allowBlank="1" showInputMessage="1" showErrorMessage="1" sqref="D60:D62 D66:D72" xr:uid="{00000000-0002-0000-0000-000000000000}">
      <formula1>"Ja, Nein"</formula1>
    </dataValidation>
    <dataValidation type="list" allowBlank="1" showInputMessage="1" showErrorMessage="1" sqref="D19:D20 D22 D30:D33 D35:D45 D55:D57 D47:D52" xr:uid="{4788421C-C83B-4A0D-98F0-D22E9F529BDC}">
      <formula1>"Ja,Nein"</formula1>
    </dataValidation>
    <dataValidation type="list" allowBlank="1" showInputMessage="1" showErrorMessage="1" sqref="D17" xr:uid="{261B688B-F581-47B3-9CA8-3A7D9213404B}">
      <formula1>"12,24,36,48,60"</formula1>
    </dataValidation>
    <dataValidation type="list" allowBlank="1" showInputMessage="1" showErrorMessage="1" sqref="D23" xr:uid="{E1395E42-0E5F-457B-87FE-DB45B6D05038}">
      <formula1>"kapazitiv, resistiv"</formula1>
    </dataValidation>
    <dataValidation type="list" allowBlank="1" showInputMessage="1" showErrorMessage="1" sqref="D18" xr:uid="{0F4315B5-BC04-4969-9B48-F49BEFAAE657}">
      <formula1>"10,9,8,7,6,5"</formula1>
    </dataValidation>
    <dataValidation type="list" allowBlank="1" showInputMessage="1" showErrorMessage="1" sqref="D27" xr:uid="{9DCF16B3-763F-430A-A269-99769E507217}">
      <formula1>"8 GB,16 GB,32 GB,&gt;32 GB"</formula1>
    </dataValidation>
    <dataValidation type="list" allowBlank="1" showInputMessage="1" showErrorMessage="1" sqref="D28" xr:uid="{F3D8F2EF-FBF8-4862-81DA-6BF6C911F912}">
      <formula1>"256 GB,512 GB,&gt;512 GB"</formula1>
    </dataValidation>
  </dataValidations>
  <pageMargins left="0.25" right="0.25" top="0.76124999999999998" bottom="0.75" header="0.3" footer="0.3"/>
  <pageSetup paperSize="9" scale="52" fitToHeight="0" orientation="portrait" r:id="rId1"/>
  <headerFooter>
    <oddHeader>&amp;LDzV-3039
BG Klinikum Unfallkrankenhaus Berlin gGmbH
Abteilung: Wirtschaft und Versorgung&amp;R&amp;G</oddHeader>
    <oddFooter>&amp;RSeite &amp;P von &amp;N</oddFooter>
  </headerFooter>
  <rowBreaks count="1" manualBreakCount="1">
    <brk id="52"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C8A2A7-6961-4F76-978C-41AD80F4CCA6}">
  <sheetPr>
    <pageSetUpPr fitToPage="1"/>
  </sheetPr>
  <dimension ref="A1:D32"/>
  <sheetViews>
    <sheetView showGridLines="0" zoomScaleNormal="100" workbookViewId="0">
      <selection activeCell="B12" sqref="B12"/>
    </sheetView>
  </sheetViews>
  <sheetFormatPr baseColWidth="10" defaultRowHeight="12.75" x14ac:dyDescent="0.2"/>
  <cols>
    <col min="1" max="1" width="7.28515625" customWidth="1"/>
    <col min="2" max="2" width="79.28515625" customWidth="1"/>
    <col min="3" max="3" width="10.140625" customWidth="1"/>
    <col min="4" max="4" width="77.5703125" customWidth="1"/>
  </cols>
  <sheetData>
    <row r="1" spans="1:4" x14ac:dyDescent="0.2">
      <c r="A1" s="22"/>
      <c r="B1" s="22"/>
      <c r="C1" s="22"/>
      <c r="D1" s="22"/>
    </row>
    <row r="2" spans="1:4" ht="27" customHeight="1" x14ac:dyDescent="0.25">
      <c r="A2" s="22"/>
      <c r="B2" s="23" t="s">
        <v>0</v>
      </c>
      <c r="C2" s="2" t="s">
        <v>1</v>
      </c>
      <c r="D2" s="1"/>
    </row>
    <row r="3" spans="1:4" ht="30" customHeight="1" x14ac:dyDescent="0.25">
      <c r="A3" s="22"/>
      <c r="B3" s="25" t="s">
        <v>109</v>
      </c>
      <c r="C3" s="3" t="s">
        <v>2</v>
      </c>
      <c r="D3" s="34" t="s">
        <v>17</v>
      </c>
    </row>
    <row r="4" spans="1:4" ht="30" customHeight="1" x14ac:dyDescent="0.25">
      <c r="A4" s="22"/>
      <c r="B4" s="25"/>
      <c r="C4" s="3" t="s">
        <v>29</v>
      </c>
      <c r="D4" s="34" t="s">
        <v>30</v>
      </c>
    </row>
    <row r="5" spans="1:4" ht="30" customHeight="1" x14ac:dyDescent="0.2">
      <c r="A5" s="22"/>
      <c r="B5" s="24" t="s">
        <v>61</v>
      </c>
      <c r="C5" s="3" t="s">
        <v>3</v>
      </c>
      <c r="D5" s="34" t="s">
        <v>4</v>
      </c>
    </row>
    <row r="6" spans="1:4" ht="30" customHeight="1" x14ac:dyDescent="0.25">
      <c r="A6" s="22"/>
      <c r="B6" s="25"/>
      <c r="C6" s="66" t="s">
        <v>26</v>
      </c>
      <c r="D6" s="68"/>
    </row>
    <row r="7" spans="1:4" x14ac:dyDescent="0.2">
      <c r="A7" s="22"/>
      <c r="B7" s="22"/>
      <c r="C7" s="26"/>
      <c r="D7" s="27"/>
    </row>
    <row r="8" spans="1:4" ht="25.5" x14ac:dyDescent="0.2">
      <c r="A8" s="4" t="s">
        <v>5</v>
      </c>
      <c r="B8" s="5" t="s">
        <v>6</v>
      </c>
      <c r="C8" s="5" t="s">
        <v>7</v>
      </c>
      <c r="D8" s="5" t="s">
        <v>8</v>
      </c>
    </row>
    <row r="9" spans="1:4" x14ac:dyDescent="0.2">
      <c r="A9" s="4" t="s">
        <v>9</v>
      </c>
      <c r="B9" s="63" t="s">
        <v>62</v>
      </c>
      <c r="C9" s="63"/>
      <c r="D9" s="63"/>
    </row>
    <row r="10" spans="1:4" x14ac:dyDescent="0.2">
      <c r="A10" s="4"/>
      <c r="B10" s="69" t="s">
        <v>129</v>
      </c>
      <c r="C10" s="69"/>
      <c r="D10" s="69"/>
    </row>
    <row r="11" spans="1:4" x14ac:dyDescent="0.2">
      <c r="A11" s="29" t="s">
        <v>10</v>
      </c>
      <c r="B11" s="8" t="s">
        <v>31</v>
      </c>
      <c r="C11" s="28"/>
      <c r="D11" s="35" t="s">
        <v>52</v>
      </c>
    </row>
    <row r="12" spans="1:4" ht="107.85" customHeight="1" x14ac:dyDescent="0.2">
      <c r="A12" s="6" t="s">
        <v>23</v>
      </c>
      <c r="B12" s="7" t="s">
        <v>53</v>
      </c>
      <c r="C12" s="9" t="s">
        <v>14</v>
      </c>
      <c r="D12" s="36" t="s">
        <v>99</v>
      </c>
    </row>
    <row r="13" spans="1:4" ht="119.1" customHeight="1" x14ac:dyDescent="0.2">
      <c r="A13" s="6" t="s">
        <v>24</v>
      </c>
      <c r="B13" s="7" t="s">
        <v>41</v>
      </c>
      <c r="C13" s="9" t="s">
        <v>14</v>
      </c>
      <c r="D13" s="36" t="s">
        <v>100</v>
      </c>
    </row>
    <row r="14" spans="1:4" ht="56.85" customHeight="1" x14ac:dyDescent="0.2">
      <c r="A14" s="6" t="s">
        <v>48</v>
      </c>
      <c r="B14" s="7" t="s">
        <v>112</v>
      </c>
      <c r="C14" s="9" t="s">
        <v>13</v>
      </c>
      <c r="D14" s="36" t="s">
        <v>101</v>
      </c>
    </row>
    <row r="15" spans="1:4" ht="56.85" customHeight="1" x14ac:dyDescent="0.2">
      <c r="A15" s="31" t="s">
        <v>60</v>
      </c>
      <c r="B15" s="32" t="s">
        <v>113</v>
      </c>
      <c r="C15" s="9" t="s">
        <v>13</v>
      </c>
      <c r="D15" s="36" t="s">
        <v>54</v>
      </c>
    </row>
    <row r="16" spans="1:4" x14ac:dyDescent="0.2">
      <c r="A16" s="4" t="s">
        <v>11</v>
      </c>
      <c r="B16" s="63" t="s">
        <v>63</v>
      </c>
      <c r="C16" s="63"/>
      <c r="D16" s="63"/>
    </row>
    <row r="17" spans="1:4" ht="84.95" customHeight="1" x14ac:dyDescent="0.2">
      <c r="A17" s="6" t="s">
        <v>20</v>
      </c>
      <c r="B17" s="7" t="s">
        <v>66</v>
      </c>
      <c r="C17" s="9" t="s">
        <v>14</v>
      </c>
      <c r="D17" s="36" t="s">
        <v>130</v>
      </c>
    </row>
    <row r="18" spans="1:4" ht="119.1" customHeight="1" x14ac:dyDescent="0.2">
      <c r="A18" s="6" t="s">
        <v>21</v>
      </c>
      <c r="B18" s="7" t="s">
        <v>102</v>
      </c>
      <c r="C18" s="9" t="s">
        <v>14</v>
      </c>
      <c r="D18" s="36" t="s">
        <v>104</v>
      </c>
    </row>
    <row r="19" spans="1:4" ht="119.1" customHeight="1" x14ac:dyDescent="0.2">
      <c r="A19" s="6" t="s">
        <v>23</v>
      </c>
      <c r="B19" s="7" t="s">
        <v>68</v>
      </c>
      <c r="C19" s="9" t="s">
        <v>14</v>
      </c>
      <c r="D19" s="36" t="s">
        <v>131</v>
      </c>
    </row>
    <row r="20" spans="1:4" ht="107.85" customHeight="1" x14ac:dyDescent="0.2">
      <c r="A20" s="6" t="s">
        <v>24</v>
      </c>
      <c r="B20" s="7" t="s">
        <v>69</v>
      </c>
      <c r="C20" s="9" t="s">
        <v>14</v>
      </c>
      <c r="D20" s="36" t="s">
        <v>132</v>
      </c>
    </row>
    <row r="21" spans="1:4" x14ac:dyDescent="0.2">
      <c r="A21" s="4" t="s">
        <v>12</v>
      </c>
      <c r="B21" s="63" t="s">
        <v>111</v>
      </c>
      <c r="C21" s="63"/>
      <c r="D21" s="63"/>
    </row>
    <row r="22" spans="1:4" ht="56.85" customHeight="1" x14ac:dyDescent="0.2">
      <c r="A22" s="6" t="s">
        <v>85</v>
      </c>
      <c r="B22" s="7" t="s">
        <v>89</v>
      </c>
      <c r="C22" s="9" t="s">
        <v>14</v>
      </c>
      <c r="D22" s="36" t="s">
        <v>105</v>
      </c>
    </row>
    <row r="23" spans="1:4" ht="56.85" customHeight="1" x14ac:dyDescent="0.2">
      <c r="A23" s="6" t="s">
        <v>86</v>
      </c>
      <c r="B23" s="7" t="s">
        <v>106</v>
      </c>
      <c r="C23" s="9" t="s">
        <v>14</v>
      </c>
      <c r="D23" s="36" t="s">
        <v>105</v>
      </c>
    </row>
    <row r="24" spans="1:4" ht="56.85" customHeight="1" x14ac:dyDescent="0.2">
      <c r="A24" s="6" t="s">
        <v>87</v>
      </c>
      <c r="B24" s="7" t="s">
        <v>91</v>
      </c>
      <c r="C24" s="9" t="s">
        <v>14</v>
      </c>
      <c r="D24" s="36" t="s">
        <v>105</v>
      </c>
    </row>
    <row r="25" spans="1:4" ht="56.85" customHeight="1" x14ac:dyDescent="0.2">
      <c r="A25" s="6" t="s">
        <v>103</v>
      </c>
      <c r="B25" s="7" t="s">
        <v>92</v>
      </c>
      <c r="C25" s="9" t="s">
        <v>14</v>
      </c>
      <c r="D25" s="36" t="s">
        <v>105</v>
      </c>
    </row>
    <row r="26" spans="1:4" s="10" customFormat="1" ht="18" customHeight="1" x14ac:dyDescent="0.2">
      <c r="A26"/>
      <c r="B26"/>
      <c r="C26"/>
      <c r="D26"/>
    </row>
    <row r="27" spans="1:4" x14ac:dyDescent="0.2">
      <c r="A27" s="15"/>
      <c r="B27" s="16"/>
      <c r="C27" s="16"/>
      <c r="D27" s="37"/>
    </row>
    <row r="28" spans="1:4" x14ac:dyDescent="0.2">
      <c r="A28" s="17" t="s">
        <v>27</v>
      </c>
      <c r="B28" s="11"/>
      <c r="C28" s="12"/>
      <c r="D28" s="38"/>
    </row>
    <row r="29" spans="1:4" x14ac:dyDescent="0.2">
      <c r="A29" s="18" t="s">
        <v>46</v>
      </c>
      <c r="B29" s="13"/>
      <c r="C29" s="14"/>
      <c r="D29" s="38"/>
    </row>
    <row r="30" spans="1:4" x14ac:dyDescent="0.2">
      <c r="A30" s="19" t="s">
        <v>28</v>
      </c>
      <c r="B30" s="13"/>
      <c r="C30" s="14"/>
      <c r="D30" s="38"/>
    </row>
    <row r="31" spans="1:4" x14ac:dyDescent="0.2">
      <c r="A31" s="19"/>
      <c r="B31" s="13"/>
      <c r="C31" s="14"/>
      <c r="D31" s="38"/>
    </row>
    <row r="32" spans="1:4" x14ac:dyDescent="0.2">
      <c r="A32" s="20"/>
      <c r="B32" s="21"/>
      <c r="C32" s="21"/>
      <c r="D32" s="39"/>
    </row>
  </sheetData>
  <sheetProtection algorithmName="SHA-512" hashValue="wZrNy2eXy0L3semhnu7I8TVs5KNcHDTPOnmgJum6+2nIshpfq9qYho1xLCAVGcm0GFkSD4vId3DW8doLOn5RJw==" saltValue="1S+XT5knxdcg00804t0ISA==" spinCount="100000" sheet="1" objects="1" scenarios="1"/>
  <mergeCells count="5">
    <mergeCell ref="C6:D6"/>
    <mergeCell ref="B9:D9"/>
    <mergeCell ref="B10:D10"/>
    <mergeCell ref="B16:D16"/>
    <mergeCell ref="B21:D21"/>
  </mergeCells>
  <conditionalFormatting sqref="A24:C24 B16">
    <cfRule type="containsText" dxfId="7" priority="24" operator="containsText" text="Ausschluss">
      <formula>NOT(ISERROR(SEARCH("Ausschluss",A16)))</formula>
    </cfRule>
  </conditionalFormatting>
  <conditionalFormatting sqref="A1:XFD8 A9:B11 A12:XFD15 A16:A18 A17:XFD20 A22:XFD23 A22:A25 A25:XFD25 E26:XFD68 A26:D73">
    <cfRule type="containsText" dxfId="6" priority="22" operator="containsText" text="Ausschluss">
      <formula>NOT(ISERROR(SEARCH("Ausschluss",A1)))</formula>
    </cfRule>
  </conditionalFormatting>
  <conditionalFormatting sqref="A1:XFD8 A9:B11 A12:XFD15 A16:A20 B17:XFD20 A22:XFD23 A22:A25 A25:XFD25 E26:XFD68 A26:D73">
    <cfRule type="containsText" dxfId="5" priority="23" operator="containsText" text="Zugelassen">
      <formula>NOT(ISERROR(SEARCH("Zugelassen",A1)))</formula>
    </cfRule>
  </conditionalFormatting>
  <conditionalFormatting sqref="B16 A24:C24">
    <cfRule type="containsText" dxfId="4" priority="25" operator="containsText" text="Zugelassen">
      <formula>NOT(ISERROR(SEARCH("Zugelassen",A16)))</formula>
    </cfRule>
  </conditionalFormatting>
  <conditionalFormatting sqref="D24:XFD24">
    <cfRule type="containsText" dxfId="3" priority="1" operator="containsText" text="Ausschluss">
      <formula>NOT(ISERROR(SEARCH("Ausschluss",D24)))</formula>
    </cfRule>
    <cfRule type="containsText" dxfId="2" priority="2" operator="containsText" text="Zugelassen">
      <formula>NOT(ISERROR(SEARCH("Zugelassen",D24)))</formula>
    </cfRule>
  </conditionalFormatting>
  <conditionalFormatting sqref="E9:XFD11 E16:XFD16 A21:B21 E21:XFD21">
    <cfRule type="containsText" dxfId="1" priority="26" operator="containsText" text="Ausschluss">
      <formula>NOT(ISERROR(SEARCH("Ausschluss",A9)))</formula>
    </cfRule>
    <cfRule type="containsText" dxfId="0" priority="27" operator="containsText" text="Zugelassen">
      <formula>NOT(ISERROR(SEARCH("Zugelassen",A9)))</formula>
    </cfRule>
  </conditionalFormatting>
  <pageMargins left="0.25" right="0.25" top="0.76124999999999998" bottom="0.75" header="0.3" footer="0.3"/>
  <pageSetup paperSize="9" scale="58" fitToHeight="0" orientation="portrait" r:id="rId1"/>
  <headerFooter>
    <oddHeader>&amp;LDzV-3075
BG Klinikum Unfallkrankenhaus Berlin gGmbH
Abteilung: Wirtschaft und Versorgung&amp;R&amp;G</oddHeader>
    <oddFooter>&amp;RSeite &amp;P von &amp;N</oddFooter>
  </headerFooter>
  <legacyDrawingHF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DzV-3039_LV</vt:lpstr>
      <vt:lpstr>DzV-3039_Wertungsbeschreibung</vt:lpstr>
      <vt:lpstr>'DzV-3039_Wertungsbeschreibung'!Druckbereich</vt:lpstr>
    </vt:vector>
  </TitlesOfParts>
  <Company>ukb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Krätke, Steven Lars</dc:creator>
  <cp:lastModifiedBy>Klose, Ben Friedmar</cp:lastModifiedBy>
  <cp:lastPrinted>2026-10-05T08:59:11Z</cp:lastPrinted>
  <dcterms:created xsi:type="dcterms:W3CDTF">2018-08-14T08:16:34Z</dcterms:created>
  <dcterms:modified xsi:type="dcterms:W3CDTF">2026-10-22T08:04:01Z</dcterms:modified>
</cp:coreProperties>
</file>