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31" documentId="8_{4CE96FD5-2EDD-4689-A2A9-1C77D915256D}" xr6:coauthVersionLast="47" xr6:coauthVersionMax="47" xr10:uidLastSave="{8A36EFA3-1F82-4DE2-B8A3-997DF3E4638B}"/>
  <bookViews>
    <workbookView xWindow="66120" yWindow="1695" windowWidth="38640" windowHeight="21120" activeTab="1" xr2:uid="{00000000-000D-0000-FFFF-FFFF00000000}"/>
  </bookViews>
  <sheets>
    <sheet name="Hinweise zur Eingabe" sheetId="11" r:id="rId1"/>
    <sheet name="Honorarformblatt" sheetId="8" r:id="rId2"/>
    <sheet name="DropDown" sheetId="9" state="hidden" r:id="rId3"/>
  </sheets>
  <definedNames>
    <definedName name="_xlnm.Print_Area" localSheetId="1">Honorarformblatt!$E$1:$L$81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8" l="1"/>
  <c r="E55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29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56" i="8"/>
  <c r="L28" i="8" l="1"/>
  <c r="L55" i="8"/>
  <c r="L103" i="8" s="1"/>
  <c r="L44" i="8"/>
  <c r="L45" i="8"/>
  <c r="E47" i="8"/>
  <c r="E28" i="8"/>
  <c r="E44" i="8"/>
  <c r="E45" i="8"/>
  <c r="E46" i="8"/>
  <c r="L46" i="8"/>
  <c r="E48" i="8"/>
  <c r="L48" i="8"/>
  <c r="E49" i="8"/>
  <c r="L49" i="8"/>
  <c r="E50" i="8"/>
  <c r="L50" i="8"/>
  <c r="E51" i="8"/>
  <c r="L51" i="8"/>
  <c r="E52" i="8"/>
  <c r="L52" i="8"/>
  <c r="L75" i="8"/>
  <c r="E75" i="8"/>
  <c r="L11" i="8"/>
  <c r="L81" i="8" l="1"/>
  <c r="L22" i="8"/>
  <c r="L19" i="8"/>
  <c r="L20" i="8"/>
  <c r="L21" i="8"/>
  <c r="L23" i="8"/>
  <c r="L89" i="8"/>
  <c r="F89" i="8"/>
  <c r="G89" i="8" s="1"/>
  <c r="F88" i="8"/>
  <c r="G88" i="8" s="1"/>
  <c r="F85" i="8"/>
  <c r="G85" i="8" s="1"/>
  <c r="F84" i="8"/>
  <c r="G84" i="8" s="1"/>
  <c r="F81" i="8"/>
  <c r="G81" i="8" s="1"/>
  <c r="F80" i="8"/>
  <c r="G80" i="8" s="1"/>
  <c r="E76" i="8"/>
  <c r="E74" i="8"/>
  <c r="E73" i="8"/>
  <c r="E23" i="8"/>
  <c r="E22" i="8"/>
  <c r="E21" i="8"/>
  <c r="E20" i="8"/>
  <c r="E19" i="8"/>
  <c r="E18" i="8"/>
  <c r="E17" i="8"/>
  <c r="E16" i="8"/>
  <c r="E15" i="8"/>
  <c r="L76" i="8"/>
  <c r="L74" i="8"/>
  <c r="L73" i="8"/>
  <c r="L102" i="8" l="1"/>
  <c r="L85" i="8" l="1"/>
  <c r="L16" i="8"/>
  <c r="I17" i="8"/>
  <c r="L17" i="8" s="1"/>
  <c r="I18" i="8"/>
  <c r="L18" i="8" s="1"/>
  <c r="I15" i="8"/>
  <c r="L15" i="8" s="1"/>
  <c r="F25" i="8"/>
  <c r="L25" i="8" l="1"/>
  <c r="L80" i="8"/>
  <c r="L79" i="8" s="1"/>
  <c r="L93" i="8"/>
  <c r="L88" i="8" l="1"/>
  <c r="L87" i="8" s="1"/>
  <c r="L84" i="8"/>
  <c r="L92" i="8" l="1"/>
  <c r="L83" i="8"/>
  <c r="L94" i="8" l="1"/>
  <c r="L95" i="8" l="1"/>
  <c r="L101" i="8" s="1"/>
  <c r="L105" i="8" s="1"/>
  <c r="L96" i="8" l="1"/>
  <c r="L97" i="8" s="1"/>
</calcChain>
</file>

<file path=xl/sharedStrings.xml><?xml version="1.0" encoding="utf-8"?>
<sst xmlns="http://schemas.openxmlformats.org/spreadsheetml/2006/main" count="281" uniqueCount="161">
  <si>
    <t>Hinweise zur Eingabe</t>
  </si>
  <si>
    <t xml:space="preserve">Bitte alle gelb markierten Felder im folgenden Tabellenblatt befüllen: </t>
  </si>
  <si>
    <t>- Honorarformblatt</t>
  </si>
  <si>
    <t>Honorarformblatt</t>
  </si>
  <si>
    <t>- Der Honorarsatz ist entsprechend der Auswahlliste anzugeben.</t>
  </si>
  <si>
    <t>- Das 100%- Honorar ist gemäß HOAI auszufüllen. Sollten die anrechenbaren Kosten außerhalb der Tabellenwerte der HOAI liegen, soll die Fortschreibung mittels AHO Heft 14 (HOAI-Tafelfortschreibung Erweiterte Honorartabellen) erfolgen. Die Aufteilung erfolgt automatisch.</t>
  </si>
  <si>
    <t>- Die Höhe des Zu- oder Abschlags kann frei gewählt werden (in %).</t>
  </si>
  <si>
    <t>- Nebenkosten gelten nur für Grundleistungen. Besondere Leistungen und Zeithonorar müssen inklusive Nebenkosten kalkuliert werden</t>
  </si>
  <si>
    <t>BesL</t>
  </si>
  <si>
    <t>- Besondere Leistungen werden mit einem Pauschalhonorar angeboten.</t>
  </si>
  <si>
    <t>Bieter:</t>
  </si>
  <si>
    <t>GL/BL</t>
  </si>
  <si>
    <t>Stufe</t>
  </si>
  <si>
    <t>Abschnitt</t>
  </si>
  <si>
    <t>Nr.</t>
  </si>
  <si>
    <t>Pos</t>
  </si>
  <si>
    <t>Honorarbasis</t>
  </si>
  <si>
    <t>Abs. 1</t>
  </si>
  <si>
    <t>Pos. 1.1</t>
  </si>
  <si>
    <t xml:space="preserve">anrechenbare Kosten: </t>
  </si>
  <si>
    <t>Honorarzone:</t>
  </si>
  <si>
    <t>II</t>
  </si>
  <si>
    <t>Honorarsatz:</t>
  </si>
  <si>
    <t>Basishonorsatz/Mindestsatz</t>
  </si>
  <si>
    <t>100%:</t>
  </si>
  <si>
    <t>Zu-/Abschläge</t>
  </si>
  <si>
    <t>100% inkl Zu-/Abschläge</t>
  </si>
  <si>
    <t>LPH</t>
  </si>
  <si>
    <t>Inhalt</t>
  </si>
  <si>
    <t>Prozentsatz HOAI</t>
  </si>
  <si>
    <t>Prozentsatz ReGe</t>
  </si>
  <si>
    <t>Honorar [€, netto]</t>
  </si>
  <si>
    <t>GL</t>
  </si>
  <si>
    <t>1</t>
  </si>
  <si>
    <t>Grundlagenermittlung</t>
  </si>
  <si>
    <t>2</t>
  </si>
  <si>
    <t>Vorplanung</t>
  </si>
  <si>
    <t>3</t>
  </si>
  <si>
    <t>Entwurfsplanung</t>
  </si>
  <si>
    <t>4</t>
  </si>
  <si>
    <t>Genehmigungsplanung</t>
  </si>
  <si>
    <t>5</t>
  </si>
  <si>
    <t>Ausführungsplanung</t>
  </si>
  <si>
    <t>6</t>
  </si>
  <si>
    <t>Vorbereitung der Vergabe</t>
  </si>
  <si>
    <t>7</t>
  </si>
  <si>
    <t>Mitwirkung bei der Vergabe</t>
  </si>
  <si>
    <t>8</t>
  </si>
  <si>
    <t>9</t>
  </si>
  <si>
    <t>Objektbetreuung</t>
  </si>
  <si>
    <t>vorl. Gesamthonorar inkl. Zu-/Abschläge</t>
  </si>
  <si>
    <t>Besondere und zusätzliche Leistungen</t>
  </si>
  <si>
    <t>BL</t>
  </si>
  <si>
    <t>psch</t>
  </si>
  <si>
    <t>C</t>
  </si>
  <si>
    <t>III</t>
  </si>
  <si>
    <t>I</t>
  </si>
  <si>
    <t xml:space="preserve">Mitwirken beim Aufmaß mit den ausführenden Unternehmen und Prüfen  
der Aufmaße  </t>
  </si>
  <si>
    <t>Mitwirken bei behördlichen Abnahmen</t>
  </si>
  <si>
    <t xml:space="preserve">Mitwirkung bei der Abnahme von Leistungen und Lieferungen
</t>
  </si>
  <si>
    <t>Rechnungsprüfung, Vergleich der Ergebnisse der Rechnungsprüfungen mit der Auftragssumme</t>
  </si>
  <si>
    <t>Abs. 7</t>
  </si>
  <si>
    <t>Zeithonorar</t>
  </si>
  <si>
    <t>ZH</t>
  </si>
  <si>
    <t>h</t>
  </si>
  <si>
    <t>Stundensatz Mitarbeiter (Ingenieur/ Gutachter)</t>
  </si>
  <si>
    <t>Stundensatz technischer Zeichner</t>
  </si>
  <si>
    <t>Zusammenstellung je Stufe</t>
  </si>
  <si>
    <t>Stufe 1</t>
  </si>
  <si>
    <t>Stufe 2</t>
  </si>
  <si>
    <t>Stufe 3</t>
  </si>
  <si>
    <t>Grundleistungen netto (zzgl. NK)</t>
  </si>
  <si>
    <t>Besondere/zus. Leistungen netto (inkl. NK)</t>
  </si>
  <si>
    <t>Nebenkosten</t>
  </si>
  <si>
    <t>Angebotssumme netto inkl. NK</t>
  </si>
  <si>
    <t>Mwst</t>
  </si>
  <si>
    <t>Angebotssumme brutto inkl. NK</t>
  </si>
  <si>
    <t>Wertungsumme</t>
  </si>
  <si>
    <t>Zeithonorare netto</t>
  </si>
  <si>
    <t>Wertungssumme netto</t>
  </si>
  <si>
    <t>Honorarzone</t>
  </si>
  <si>
    <t>Honorarsatz</t>
  </si>
  <si>
    <t>Faktor</t>
  </si>
  <si>
    <t>Schwierigkeitsgrad</t>
  </si>
  <si>
    <t>A</t>
  </si>
  <si>
    <t>Viertelsatz</t>
  </si>
  <si>
    <t>B</t>
  </si>
  <si>
    <t>Mittelsatz</t>
  </si>
  <si>
    <t>IV</t>
  </si>
  <si>
    <t>Dreiviertelsatz</t>
  </si>
  <si>
    <t>D</t>
  </si>
  <si>
    <t>V</t>
  </si>
  <si>
    <t>Oberer Honorarsatz/ Höchstsatz</t>
  </si>
  <si>
    <t>E</t>
  </si>
  <si>
    <t>Objektplanung Verkehrsanlagen</t>
  </si>
  <si>
    <t>Objektplanung Verkehrsanlagen gem. § 45 HOAI i. V. m. Anlage 13.1</t>
  </si>
  <si>
    <t>Erstellen einer Risikoliste, Fortschreiben der Risikoliste über alle Stufen / LPH; übergreifend für alle Standorte</t>
  </si>
  <si>
    <t>Stundensatz Projektleiter</t>
  </si>
  <si>
    <t>Stundensatz technischer Mitarbeiter</t>
  </si>
  <si>
    <t>Bauoberleitung + Dokumentation</t>
  </si>
  <si>
    <t>örtliche Bauüberwachung inkl. Koordinierungsleistungen und Prüfen von Nachträgen dem Grunde und der Höhe nach</t>
  </si>
  <si>
    <t>Standort 1 - Dreiecksfläche Liebigstraße/ Poggemdorfstraße/ Wöhlerstraße</t>
  </si>
  <si>
    <t>1.2</t>
  </si>
  <si>
    <t>1.1</t>
  </si>
  <si>
    <t>Stk</t>
  </si>
  <si>
    <t>Standort 2 - Pinkertweg (Nordseite) zwischen Moorfleeter Straße und Porgesring</t>
  </si>
  <si>
    <t>1.3</t>
  </si>
  <si>
    <t>1.4</t>
  </si>
  <si>
    <t>Standort 3 - Liebigstraße (Nordseite) östlich Liebigbrücke bis Poggendorfstraße, Straßenrand</t>
  </si>
  <si>
    <t>Standort 4 - Liebigstraße (Nordseite) östlich bis Liebigbrücke bis Poggendorfstraße, Grünstreifen</t>
  </si>
  <si>
    <t>Standort 5 -  Liebigstraße (Südseite) östlich bis Liebigbrücke bis Poggendorfstraße, Straßenrand</t>
  </si>
  <si>
    <t>Standort 6 -  Liebigstraße (Südseite) östlich bis Liebigbrücke bis Poggendorfstraße, Grünstreifen</t>
  </si>
  <si>
    <t>Standort 7 - Werner-Siemens-Straße (Südseite) östlich Moorfleeter Straße</t>
  </si>
  <si>
    <t>Standort 8 - Mühlenhagen 86 - 114</t>
  </si>
  <si>
    <t>Standort 9 - Mühlenhagen 156 - 164 westlich Liebigbrücke</t>
  </si>
  <si>
    <t>Standort 10 - Bredowstraße (Südseite) nach Haus-Nr. 12, Straßenrand und Grünstreifen</t>
  </si>
  <si>
    <t>Standort 11 - Großmannstraße zwischen Billstraße und Gustav-Kunst-Straße, Parkstreifen</t>
  </si>
  <si>
    <t>Standort 12 - Großmannstraße zwischen Billstraße und Gustav-Kunst-Straße, Grünstreifen</t>
  </si>
  <si>
    <t>Standort 13 - Andreas-Meyer-Straße 9 (Gleisfläche vor Fa. Bock &amp; Schulte)</t>
  </si>
  <si>
    <t>Standort 14 - Pinkertweg (Südseite) westlich Progesring gegenüber Hausnummer 49</t>
  </si>
  <si>
    <t>Standort 15 - Großmannstraße zwischen Billstraße und Brücke Tiefstackkanal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</si>
  <si>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</si>
  <si>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</si>
  <si>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</si>
  <si>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</si>
  <si>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</si>
  <si>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</si>
  <si>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</si>
  <si>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</si>
  <si>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</si>
  <si>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</si>
  <si>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</si>
  <si>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Besondere und zusätzliche Leistungen (optional)</t>
  </si>
  <si>
    <t>Stufe 1-3</t>
  </si>
  <si>
    <t>Entwässerungsplanung</t>
  </si>
  <si>
    <t>Leitungstrassenplanung je Standort bei Bedarf                                           - Leitungsplanung                                                                 - Leitungsbesprechung                                                      - Trassenanweisung                                                           - Aufwand für das Erzeugen von PDF-/ PLOT-Dateien je Planblatt und Verschickung</t>
  </si>
  <si>
    <t>Objektübergreifende, integrierte Bauablaufplanung</t>
  </si>
  <si>
    <t xml:space="preserve">Detaillierte Planung von Bauablauf </t>
  </si>
  <si>
    <t xml:space="preserve">Fortschreibung Bauablaufplanung </t>
  </si>
  <si>
    <t>Pos. 2</t>
  </si>
  <si>
    <t>Pos. 1.2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</si>
  <si>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</si>
  <si>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</si>
  <si>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</si>
  <si>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</si>
  <si>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</si>
  <si>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</si>
  <si>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</si>
  <si>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</si>
  <si>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</si>
  <si>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</si>
  <si>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</si>
  <si>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</si>
  <si>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</si>
  <si>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</si>
  <si>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</si>
  <si>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Abs. 2</t>
  </si>
  <si>
    <t>Optionale Besondere Leistungen (Pos. 2)</t>
  </si>
  <si>
    <t>"Honorar" - DLV 03</t>
  </si>
  <si>
    <t>Honorarformblatt - DLV</t>
  </si>
  <si>
    <t>- Bei Angabe der Honorare ist die Anlage Planungsanforderungen B12zu berücksichtigen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</si>
</sst>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0">
    <xf numFmtId="0" fontId="0" fillId="0" borderId="0" xfId="0"/>
    <xf numFmtId="49" fontId="0" fillId="0" borderId="0" xfId="0" applyNumberFormat="1"/>
    <xf numFmtId="164" fontId="0" fillId="0" borderId="0" xfId="1" applyNumberFormat="1" applyFont="1" applyBorder="1" applyAlignment="1" applyProtection="1">
      <alignment horizontal="center" vertical="top"/>
    </xf>
    <xf numFmtId="44" fontId="0" fillId="0" borderId="2" xfId="1" applyFont="1" applyFill="1" applyBorder="1" applyAlignment="1" applyProtection="1">
      <alignment vertical="center"/>
    </xf>
    <xf numFmtId="44" fontId="1" fillId="0" borderId="0" xfId="1" applyFont="1" applyFill="1" applyBorder="1" applyAlignment="1" applyProtection="1"/>
    <xf numFmtId="9" fontId="5" fillId="0" borderId="2" xfId="2" applyFont="1" applyFill="1" applyBorder="1" applyAlignment="1" applyProtection="1">
      <alignment vertical="center"/>
    </xf>
    <xf numFmtId="9" fontId="8" fillId="0" borderId="2" xfId="2" applyFont="1" applyFill="1" applyBorder="1" applyAlignment="1" applyProtection="1">
      <alignment vertical="center"/>
    </xf>
    <xf numFmtId="10" fontId="7" fillId="0" borderId="0" xfId="2" applyNumberFormat="1" applyFont="1" applyFill="1" applyBorder="1" applyAlignment="1" applyProtection="1">
      <alignment vertical="center"/>
    </xf>
    <xf numFmtId="44" fontId="0" fillId="0" borderId="0" xfId="1" applyFont="1" applyFill="1" applyBorder="1" applyAlignment="1" applyProtection="1">
      <alignment vertical="center"/>
    </xf>
    <xf numFmtId="44" fontId="1" fillId="0" borderId="2" xfId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vertical="center"/>
    </xf>
    <xf numFmtId="10" fontId="5" fillId="0" borderId="0" xfId="2" applyNumberFormat="1" applyFont="1" applyFill="1" applyBorder="1" applyAlignment="1" applyProtection="1">
      <alignment vertical="center"/>
    </xf>
    <xf numFmtId="44" fontId="1" fillId="0" borderId="0" xfId="1" applyFont="1" applyFill="1" applyBorder="1" applyAlignment="1" applyProtection="1">
      <alignment vertical="center"/>
    </xf>
    <xf numFmtId="44" fontId="3" fillId="0" borderId="0" xfId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>
      <alignment vertical="center"/>
    </xf>
    <xf numFmtId="10" fontId="6" fillId="0" borderId="0" xfId="2" applyNumberFormat="1" applyFont="1" applyFill="1" applyBorder="1" applyAlignment="1" applyProtection="1">
      <alignment vertical="center"/>
    </xf>
    <xf numFmtId="9" fontId="6" fillId="0" borderId="0" xfId="2" applyFont="1" applyProtection="1"/>
    <xf numFmtId="9" fontId="5" fillId="0" borderId="0" xfId="2" applyFont="1" applyFill="1" applyBorder="1" applyAlignment="1" applyProtection="1"/>
    <xf numFmtId="44" fontId="0" fillId="3" borderId="2" xfId="1" applyFont="1" applyFill="1" applyBorder="1" applyAlignment="1" applyProtection="1">
      <alignment vertical="center"/>
      <protection locked="0"/>
    </xf>
    <xf numFmtId="9" fontId="0" fillId="3" borderId="2" xfId="2" applyFont="1" applyFill="1" applyBorder="1" applyAlignment="1" applyProtection="1">
      <protection locked="0"/>
    </xf>
    <xf numFmtId="9" fontId="5" fillId="3" borderId="2" xfId="2" applyFont="1" applyFill="1" applyBorder="1" applyAlignment="1" applyProtection="1">
      <alignment vertical="center"/>
      <protection locked="0"/>
    </xf>
    <xf numFmtId="0" fontId="13" fillId="0" borderId="0" xfId="0" applyFont="1" applyProtection="1">
      <protection hidden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Protection="1">
      <protection hidden="1"/>
    </xf>
    <xf numFmtId="49" fontId="10" fillId="0" borderId="0" xfId="0" applyNumberFormat="1" applyFont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49" fontId="0" fillId="0" borderId="0" xfId="0" applyNumberFormat="1" applyAlignment="1">
      <alignment horizontal="center" vertical="center"/>
    </xf>
    <xf numFmtId="0" fontId="13" fillId="0" borderId="0" xfId="0" applyFont="1" applyAlignment="1">
      <alignment vertical="center"/>
    </xf>
    <xf numFmtId="49" fontId="0" fillId="0" borderId="0" xfId="0" applyNumberFormat="1" applyProtection="1">
      <protection hidden="1"/>
    </xf>
    <xf numFmtId="49" fontId="0" fillId="0" borderId="0" xfId="0" applyNumberFormat="1" applyAlignment="1" applyProtection="1">
      <alignment horizontal="right"/>
      <protection hidden="1"/>
    </xf>
    <xf numFmtId="49" fontId="0" fillId="0" borderId="0" xfId="0" applyNumberFormat="1" applyAlignment="1">
      <alignment horizontal="center"/>
    </xf>
    <xf numFmtId="49" fontId="15" fillId="0" borderId="0" xfId="0" applyNumberFormat="1" applyFont="1" applyProtection="1">
      <protection hidden="1"/>
    </xf>
    <xf numFmtId="49" fontId="0" fillId="0" borderId="0" xfId="0" applyNumberFormat="1" applyAlignment="1" applyProtection="1">
      <alignment wrapText="1"/>
      <protection hidden="1"/>
    </xf>
    <xf numFmtId="49" fontId="0" fillId="0" borderId="0" xfId="0" applyNumberFormat="1" applyAlignment="1">
      <alignment horizontal="left" vertical="top"/>
    </xf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49" fontId="1" fillId="0" borderId="0" xfId="0" applyNumberFormat="1" applyFont="1" applyProtection="1">
      <protection hidden="1"/>
    </xf>
    <xf numFmtId="0" fontId="16" fillId="0" borderId="0" xfId="2" applyNumberFormat="1" applyFont="1" applyFill="1" applyBorder="1" applyAlignment="1" applyProtection="1">
      <alignment vertical="center"/>
    </xf>
    <xf numFmtId="10" fontId="16" fillId="0" borderId="0" xfId="2" applyNumberFormat="1" applyFont="1" applyFill="1" applyBorder="1" applyAlignment="1" applyProtection="1">
      <alignment vertical="center"/>
    </xf>
    <xf numFmtId="44" fontId="17" fillId="3" borderId="2" xfId="1" applyFont="1" applyFill="1" applyBorder="1" applyAlignment="1" applyProtection="1">
      <alignment vertical="center"/>
      <protection locked="0"/>
    </xf>
    <xf numFmtId="44" fontId="17" fillId="0" borderId="2" xfId="1" applyFont="1" applyFill="1" applyBorder="1" applyAlignment="1" applyProtection="1">
      <alignment vertical="center"/>
    </xf>
    <xf numFmtId="0" fontId="7" fillId="0" borderId="0" xfId="0" applyFont="1" applyProtection="1"/>
    <xf numFmtId="49" fontId="5" fillId="0" borderId="0" xfId="0" applyNumberFormat="1" applyFont="1" applyAlignment="1" applyProtection="1">
      <alignment vertical="top"/>
    </xf>
    <xf numFmtId="49" fontId="2" fillId="0" borderId="0" xfId="0" applyNumberFormat="1" applyFont="1" applyProtection="1"/>
    <xf numFmtId="0" fontId="0" fillId="0" borderId="0" xfId="0" applyAlignment="1" applyProtection="1">
      <alignment horizontal="center" vertical="top" wrapText="1"/>
    </xf>
    <xf numFmtId="0" fontId="0" fillId="0" borderId="0" xfId="0" applyAlignment="1" applyProtection="1">
      <alignment horizontal="center" vertical="top"/>
    </xf>
    <xf numFmtId="0" fontId="0" fillId="0" borderId="0" xfId="0" applyProtection="1"/>
    <xf numFmtId="0" fontId="4" fillId="0" borderId="0" xfId="0" applyFont="1" applyProtection="1"/>
    <xf numFmtId="49" fontId="0" fillId="0" borderId="0" xfId="0" applyNumberFormat="1" applyProtection="1"/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/>
    </xf>
    <xf numFmtId="0" fontId="2" fillId="0" borderId="0" xfId="0" applyFont="1" applyProtection="1"/>
    <xf numFmtId="0" fontId="0" fillId="0" borderId="0" xfId="0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0" fontId="7" fillId="4" borderId="0" xfId="0" applyFont="1" applyFill="1" applyProtection="1"/>
    <xf numFmtId="49" fontId="5" fillId="4" borderId="0" xfId="0" applyNumberFormat="1" applyFont="1" applyFill="1" applyAlignment="1" applyProtection="1">
      <alignment vertical="top"/>
    </xf>
    <xf numFmtId="0" fontId="2" fillId="4" borderId="0" xfId="0" applyFont="1" applyFill="1" applyProtection="1"/>
    <xf numFmtId="0" fontId="0" fillId="4" borderId="0" xfId="0" applyFill="1" applyAlignment="1" applyProtection="1">
      <alignment horizontal="center" vertical="top"/>
    </xf>
    <xf numFmtId="0" fontId="0" fillId="4" borderId="0" xfId="0" applyFill="1" applyProtection="1"/>
    <xf numFmtId="0" fontId="0" fillId="4" borderId="0" xfId="0" applyFill="1" applyAlignment="1" applyProtection="1">
      <alignment horizontal="left" vertical="top" wrapText="1"/>
    </xf>
    <xf numFmtId="0" fontId="0" fillId="4" borderId="0" xfId="0" applyFill="1" applyAlignment="1" applyProtection="1">
      <alignment horizontal="left" vertical="top"/>
    </xf>
    <xf numFmtId="0" fontId="7" fillId="2" borderId="0" xfId="0" applyFont="1" applyFill="1" applyProtection="1"/>
    <xf numFmtId="49" fontId="5" fillId="2" borderId="0" xfId="0" applyNumberFormat="1" applyFont="1" applyFill="1" applyAlignment="1" applyProtection="1">
      <alignment vertical="top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left" vertical="top"/>
    </xf>
    <xf numFmtId="0" fontId="0" fillId="2" borderId="0" xfId="0" applyFill="1" applyAlignment="1" applyProtection="1">
      <alignment horizontal="center" vertical="top"/>
    </xf>
    <xf numFmtId="0" fontId="0" fillId="2" borderId="0" xfId="0" applyFill="1" applyProtection="1"/>
    <xf numFmtId="0" fontId="0" fillId="3" borderId="2" xfId="0" applyFill="1" applyBorder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left" vertical="top" wrapText="1"/>
    </xf>
    <xf numFmtId="49" fontId="8" fillId="0" borderId="0" xfId="0" applyNumberFormat="1" applyFont="1" applyProtection="1"/>
    <xf numFmtId="0" fontId="8" fillId="0" borderId="0" xfId="0" applyFont="1" applyAlignment="1" applyProtection="1">
      <alignment horizontal="left" vertical="top" wrapText="1"/>
    </xf>
    <xf numFmtId="0" fontId="7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 wrapText="1"/>
    </xf>
    <xf numFmtId="49" fontId="7" fillId="0" borderId="0" xfId="0" applyNumberFormat="1" applyFont="1" applyAlignment="1" applyProtection="1">
      <alignment horizontal="right"/>
    </xf>
    <xf numFmtId="0" fontId="16" fillId="0" borderId="0" xfId="0" applyFont="1" applyAlignment="1" applyProtection="1">
      <alignment horizontal="left" vertical="top" wrapText="1"/>
    </xf>
    <xf numFmtId="0" fontId="17" fillId="0" borderId="0" xfId="0" applyFont="1" applyProtection="1"/>
    <xf numFmtId="0" fontId="5" fillId="0" borderId="0" xfId="0" applyFont="1" applyAlignment="1" applyProtection="1">
      <alignment horizontal="left" vertical="center" wrapText="1"/>
    </xf>
    <xf numFmtId="49" fontId="0" fillId="0" borderId="0" xfId="0" applyNumberFormat="1" applyAlignment="1" applyProtection="1">
      <alignment vertical="center"/>
    </xf>
    <xf numFmtId="0" fontId="16" fillId="0" borderId="0" xfId="0" applyFont="1" applyAlignment="1" applyProtection="1">
      <alignment vertical="top"/>
    </xf>
    <xf numFmtId="0" fontId="12" fillId="0" borderId="0" xfId="0" applyFont="1" applyProtection="1"/>
    <xf numFmtId="49" fontId="6" fillId="0" borderId="0" xfId="0" applyNumberFormat="1" applyFont="1" applyAlignment="1" applyProtection="1">
      <alignment vertical="top"/>
    </xf>
    <xf numFmtId="0" fontId="10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wrapText="1"/>
    </xf>
    <xf numFmtId="49" fontId="6" fillId="0" borderId="0" xfId="0" applyNumberFormat="1" applyFont="1" applyProtection="1"/>
    <xf numFmtId="0" fontId="6" fillId="0" borderId="0" xfId="0" applyFont="1" applyAlignment="1" applyProtection="1">
      <alignment wrapText="1"/>
    </xf>
    <xf numFmtId="0" fontId="6" fillId="0" borderId="0" xfId="0" applyFont="1" applyProtection="1"/>
    <xf numFmtId="44" fontId="6" fillId="0" borderId="0" xfId="0" applyNumberFormat="1" applyFont="1" applyProtection="1"/>
    <xf numFmtId="0" fontId="9" fillId="0" borderId="0" xfId="0" applyFont="1" applyProtection="1"/>
    <xf numFmtId="0" fontId="6" fillId="0" borderId="1" xfId="0" applyFont="1" applyBorder="1" applyAlignment="1" applyProtection="1">
      <alignment wrapText="1"/>
    </xf>
    <xf numFmtId="0" fontId="6" fillId="0" borderId="1" xfId="0" applyFont="1" applyBorder="1" applyProtection="1"/>
    <xf numFmtId="44" fontId="6" fillId="0" borderId="1" xfId="0" applyNumberFormat="1" applyFont="1" applyBorder="1" applyProtection="1"/>
    <xf numFmtId="49" fontId="5" fillId="0" borderId="0" xfId="0" applyNumberFormat="1" applyFont="1" applyProtection="1"/>
    <xf numFmtId="0" fontId="6" fillId="0" borderId="3" xfId="0" applyFont="1" applyBorder="1" applyAlignment="1" applyProtection="1">
      <alignment wrapText="1"/>
    </xf>
    <xf numFmtId="0" fontId="5" fillId="0" borderId="3" xfId="0" applyFont="1" applyBorder="1" applyProtection="1"/>
    <xf numFmtId="44" fontId="6" fillId="0" borderId="3" xfId="0" applyNumberFormat="1" applyFont="1" applyBorder="1" applyProtection="1"/>
    <xf numFmtId="44" fontId="0" fillId="0" borderId="0" xfId="0" applyNumberFormat="1" applyProtection="1"/>
    <xf numFmtId="0" fontId="18" fillId="0" borderId="0" xfId="0" applyFont="1" applyProtection="1"/>
    <xf numFmtId="49" fontId="16" fillId="0" borderId="0" xfId="0" applyNumberFormat="1" applyFont="1" applyAlignment="1" applyProtection="1">
      <alignment vertical="top"/>
    </xf>
    <xf numFmtId="49" fontId="17" fillId="0" borderId="0" xfId="0" applyNumberFormat="1" applyFont="1" applyProtection="1"/>
    <xf numFmtId="0" fontId="17" fillId="0" borderId="0" xfId="0" applyFont="1" applyAlignment="1" applyProtection="1">
      <alignment wrapText="1"/>
    </xf>
    <xf numFmtId="44" fontId="17" fillId="0" borderId="0" xfId="0" applyNumberFormat="1" applyFont="1" applyProtection="1"/>
    <xf numFmtId="0" fontId="0" fillId="0" borderId="3" xfId="0" applyBorder="1" applyAlignment="1" applyProtection="1">
      <alignment wrapText="1"/>
    </xf>
    <xf numFmtId="0" fontId="0" fillId="0" borderId="3" xfId="0" applyBorder="1" applyProtection="1"/>
    <xf numFmtId="44" fontId="0" fillId="0" borderId="3" xfId="0" applyNumberFormat="1" applyBorder="1" applyProtection="1"/>
  </cellXfs>
  <cellStyles count="4">
    <cellStyle name="Prozent" xfId="2" builtinId="5"/>
    <cellStyle name="Standard" xfId="0" builtinId="0"/>
    <cellStyle name="Währung" xfId="1" builtinId="4"/>
    <cellStyle name="Währung 2" xfId="3" xr:uid="{00000000-0005-0000-0000-000031000000}"/>
  </cellStyles>
  <dxfs count="0"/>
  <tableStyles count="0" defaultTableStyle="TableStyleMedium2" defaultPivotStyle="PivotStyleMedium9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7328</xdr:colOff>
      <xdr:row>27</xdr:row>
      <xdr:rowOff>13138</xdr:rowOff>
    </xdr:from>
    <xdr:to>
      <xdr:col>10</xdr:col>
      <xdr:colOff>926224</xdr:colOff>
      <xdr:row>27</xdr:row>
      <xdr:rowOff>241788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A81A10B6-F11A-FE03-56A4-BA6217226446}"/>
            </a:ext>
          </a:extLst>
        </xdr:cNvPr>
        <xdr:cNvCxnSpPr/>
      </xdr:nvCxnSpPr>
      <xdr:spPr>
        <a:xfrm flipV="1">
          <a:off x="8343345" y="5741276"/>
          <a:ext cx="918896" cy="228650"/>
        </a:xfrm>
        <a:prstGeom prst="line">
          <a:avLst/>
        </a:prstGeom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902805</xdr:colOff>
      <xdr:row>54</xdr:row>
      <xdr:rowOff>33131</xdr:rowOff>
    </xdr:from>
    <xdr:to>
      <xdr:col>11</xdr:col>
      <xdr:colOff>0</xdr:colOff>
      <xdr:row>55</xdr:row>
      <xdr:rowOff>5020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865F3323-4AA0-45F9-B604-AAE3F2B65040}"/>
            </a:ext>
          </a:extLst>
        </xdr:cNvPr>
        <xdr:cNvCxnSpPr/>
      </xdr:nvCxnSpPr>
      <xdr:spPr>
        <a:xfrm flipV="1">
          <a:off x="8315740" y="16300174"/>
          <a:ext cx="944217" cy="1172868"/>
        </a:xfrm>
        <a:prstGeom prst="line">
          <a:avLst/>
        </a:prstGeom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C339-2454-48A4-9853-C3CC6522DCDB}">
  <sheetPr>
    <tabColor theme="9" tint="0.79998168889431442"/>
  </sheetPr>
  <dimension ref="A1:I32"/>
  <sheetViews>
    <sheetView workbookViewId="0"/>
  </sheetViews>
  <sheetFormatPr baseColWidth="10" defaultColWidth="10.7265625" defaultRowHeight="15.5" x14ac:dyDescent="0.35"/>
  <cols>
    <col min="1" max="1" width="6" style="23" customWidth="1"/>
    <col min="2" max="2" width="118.7265625" style="23" customWidth="1"/>
    <col min="3" max="3" width="21.26953125" style="22" customWidth="1"/>
    <col min="4" max="4" width="13" style="22" customWidth="1"/>
    <col min="5" max="5" width="21.7265625" style="22" customWidth="1"/>
    <col min="6" max="6" width="19.26953125" style="22" customWidth="1"/>
    <col min="7" max="7" width="21.54296875" style="22" bestFit="1" customWidth="1"/>
    <col min="8" max="16384" width="10.7265625" style="23"/>
  </cols>
  <sheetData>
    <row r="1" spans="1:9" x14ac:dyDescent="0.35">
      <c r="A1" s="21"/>
      <c r="B1" s="21"/>
    </row>
    <row r="2" spans="1:9" ht="21" x14ac:dyDescent="0.5">
      <c r="A2" s="24" t="s">
        <v>159</v>
      </c>
      <c r="B2" s="21"/>
    </row>
    <row r="3" spans="1:9" x14ac:dyDescent="0.35">
      <c r="A3" s="21"/>
      <c r="B3" s="21"/>
    </row>
    <row r="4" spans="1:9" s="28" customFormat="1" x14ac:dyDescent="0.35">
      <c r="A4" s="25" t="s">
        <v>0</v>
      </c>
      <c r="B4" s="26"/>
      <c r="C4" s="27"/>
      <c r="D4" s="27"/>
      <c r="E4" s="22"/>
      <c r="F4" s="22"/>
      <c r="G4" s="22"/>
    </row>
    <row r="5" spans="1:9" x14ac:dyDescent="0.35">
      <c r="A5" s="29"/>
      <c r="B5" s="29"/>
      <c r="C5" s="30"/>
      <c r="D5" s="31"/>
    </row>
    <row r="6" spans="1:9" x14ac:dyDescent="0.35">
      <c r="A6" s="32" t="s">
        <v>1</v>
      </c>
      <c r="B6" s="29"/>
      <c r="C6" s="30"/>
      <c r="D6" s="31"/>
    </row>
    <row r="7" spans="1:9" x14ac:dyDescent="0.35">
      <c r="A7" s="29"/>
      <c r="B7" s="29" t="s">
        <v>2</v>
      </c>
      <c r="C7" s="31"/>
      <c r="D7" s="31"/>
      <c r="E7" s="31"/>
      <c r="F7" s="31"/>
      <c r="G7" s="31"/>
    </row>
    <row r="8" spans="1:9" x14ac:dyDescent="0.35">
      <c r="A8" s="29"/>
      <c r="B8" s="29"/>
      <c r="C8" s="31"/>
      <c r="D8" s="31"/>
      <c r="E8" s="31"/>
      <c r="F8" s="31"/>
      <c r="G8" s="31"/>
    </row>
    <row r="9" spans="1:9" x14ac:dyDescent="0.35">
      <c r="A9" s="32" t="s">
        <v>3</v>
      </c>
      <c r="B9" s="29"/>
      <c r="C9" s="31"/>
      <c r="D9" s="31"/>
      <c r="E9" s="31"/>
      <c r="F9" s="31"/>
      <c r="G9" s="31"/>
    </row>
    <row r="10" spans="1:9" x14ac:dyDescent="0.35">
      <c r="A10" s="29"/>
      <c r="B10" s="29" t="s">
        <v>4</v>
      </c>
      <c r="C10" s="31"/>
      <c r="D10" s="31"/>
      <c r="E10" s="31"/>
      <c r="F10" s="31"/>
      <c r="G10" s="31"/>
    </row>
    <row r="11" spans="1:9" x14ac:dyDescent="0.35">
      <c r="A11" s="29"/>
      <c r="B11" s="29" t="s">
        <v>160</v>
      </c>
      <c r="C11" s="31"/>
      <c r="D11" s="31"/>
      <c r="E11" s="31"/>
      <c r="F11" s="31"/>
      <c r="G11" s="31"/>
    </row>
    <row r="12" spans="1:9" ht="29" x14ac:dyDescent="0.35">
      <c r="A12" s="29"/>
      <c r="B12" s="33" t="s">
        <v>5</v>
      </c>
      <c r="C12" s="34"/>
      <c r="D12" s="31"/>
      <c r="E12" s="31"/>
      <c r="F12" s="31"/>
      <c r="G12" s="31"/>
    </row>
    <row r="13" spans="1:9" x14ac:dyDescent="0.35">
      <c r="A13" s="29"/>
      <c r="B13" s="29" t="s">
        <v>6</v>
      </c>
      <c r="C13" s="31"/>
      <c r="D13" s="31"/>
      <c r="E13" s="31"/>
      <c r="F13" s="31"/>
      <c r="G13" s="31"/>
    </row>
    <row r="14" spans="1:9" x14ac:dyDescent="0.35">
      <c r="A14" s="29"/>
      <c r="B14" s="37" t="s">
        <v>7</v>
      </c>
      <c r="C14" s="31"/>
      <c r="D14" s="31"/>
      <c r="E14" s="31"/>
      <c r="F14" s="31"/>
      <c r="G14" s="31"/>
    </row>
    <row r="15" spans="1:9" x14ac:dyDescent="0.35">
      <c r="A15" s="29"/>
      <c r="B15" s="29"/>
      <c r="C15" s="31"/>
      <c r="D15" s="31"/>
      <c r="E15" s="31"/>
      <c r="F15" s="31"/>
      <c r="G15" s="31"/>
      <c r="H15" s="35"/>
      <c r="I15" s="35"/>
    </row>
    <row r="16" spans="1:9" x14ac:dyDescent="0.35">
      <c r="A16" s="32" t="s">
        <v>8</v>
      </c>
      <c r="B16" s="29"/>
      <c r="C16" s="31"/>
      <c r="D16" s="31"/>
      <c r="E16" s="31"/>
      <c r="F16" s="31"/>
      <c r="G16" s="31"/>
      <c r="H16" s="35"/>
      <c r="I16" s="35"/>
    </row>
    <row r="17" spans="1:9" x14ac:dyDescent="0.35">
      <c r="A17" s="29"/>
      <c r="B17" s="29" t="s">
        <v>9</v>
      </c>
      <c r="C17" s="31"/>
      <c r="D17" s="31"/>
      <c r="E17" s="31"/>
      <c r="F17" s="31"/>
      <c r="G17" s="31"/>
      <c r="H17" s="35"/>
      <c r="I17" s="35"/>
    </row>
    <row r="18" spans="1:9" x14ac:dyDescent="0.35">
      <c r="A18" s="29"/>
      <c r="B18" s="29"/>
      <c r="C18" s="31"/>
      <c r="D18" s="31"/>
      <c r="E18" s="31"/>
      <c r="F18" s="31"/>
      <c r="G18" s="31"/>
      <c r="H18" s="35"/>
      <c r="I18" s="35"/>
    </row>
    <row r="19" spans="1:9" x14ac:dyDescent="0.35">
      <c r="A19" s="32"/>
      <c r="B19" s="29"/>
      <c r="C19" s="31"/>
      <c r="D19" s="31"/>
      <c r="E19" s="31"/>
      <c r="F19" s="31"/>
      <c r="G19" s="31"/>
      <c r="H19" s="35"/>
      <c r="I19" s="35"/>
    </row>
    <row r="20" spans="1:9" x14ac:dyDescent="0.35">
      <c r="A20" s="29"/>
      <c r="B20" s="29"/>
      <c r="C20" s="31"/>
      <c r="D20" s="31"/>
      <c r="E20" s="31"/>
      <c r="F20" s="31"/>
      <c r="G20" s="31"/>
      <c r="H20" s="35"/>
      <c r="I20" s="35"/>
    </row>
    <row r="21" spans="1:9" x14ac:dyDescent="0.35">
      <c r="A21" s="29"/>
      <c r="B21" s="29"/>
      <c r="C21" s="31"/>
      <c r="D21" s="31"/>
      <c r="E21" s="31"/>
      <c r="F21" s="31"/>
      <c r="G21" s="31"/>
      <c r="H21" s="35"/>
      <c r="I21" s="35"/>
    </row>
    <row r="22" spans="1:9" x14ac:dyDescent="0.35">
      <c r="A22" s="29"/>
      <c r="B22" s="29"/>
      <c r="C22" s="31"/>
      <c r="D22" s="31"/>
      <c r="E22" s="31"/>
      <c r="F22" s="31"/>
      <c r="G22" s="31"/>
      <c r="H22" s="35"/>
      <c r="I22" s="35"/>
    </row>
    <row r="23" spans="1:9" x14ac:dyDescent="0.35">
      <c r="A23" s="29"/>
      <c r="B23" s="29"/>
      <c r="C23" s="31"/>
      <c r="D23" s="31"/>
      <c r="E23" s="31"/>
      <c r="F23" s="31"/>
      <c r="G23" s="31"/>
      <c r="H23" s="35"/>
      <c r="I23" s="35"/>
    </row>
    <row r="24" spans="1:9" x14ac:dyDescent="0.35">
      <c r="A24" s="1"/>
      <c r="B24" s="1"/>
      <c r="C24" s="31"/>
      <c r="D24" s="31"/>
      <c r="E24" s="31"/>
      <c r="F24" s="31"/>
      <c r="G24" s="31"/>
      <c r="H24" s="35"/>
      <c r="I24" s="35"/>
    </row>
    <row r="25" spans="1:9" x14ac:dyDescent="0.35">
      <c r="A25" s="1"/>
      <c r="B25" s="1"/>
      <c r="C25" s="31"/>
      <c r="D25" s="31"/>
      <c r="E25" s="31"/>
      <c r="F25" s="31"/>
      <c r="G25" s="31"/>
      <c r="H25" s="35"/>
      <c r="I25" s="35"/>
    </row>
    <row r="26" spans="1:9" x14ac:dyDescent="0.35">
      <c r="A26" s="35"/>
      <c r="B26" s="35"/>
      <c r="C26" s="36"/>
      <c r="D26" s="36"/>
      <c r="E26" s="36"/>
      <c r="F26" s="36"/>
      <c r="G26" s="36"/>
      <c r="H26" s="35"/>
      <c r="I26" s="35"/>
    </row>
    <row r="27" spans="1:9" x14ac:dyDescent="0.35">
      <c r="A27" s="35"/>
      <c r="B27" s="35"/>
      <c r="C27" s="36"/>
      <c r="D27" s="36"/>
      <c r="E27" s="36"/>
      <c r="F27" s="36"/>
      <c r="G27" s="36"/>
      <c r="H27" s="35"/>
      <c r="I27" s="35"/>
    </row>
    <row r="28" spans="1:9" x14ac:dyDescent="0.35">
      <c r="A28" s="35"/>
      <c r="B28" s="35"/>
      <c r="C28" s="36"/>
      <c r="D28" s="36"/>
      <c r="E28" s="36"/>
      <c r="F28" s="36"/>
      <c r="G28" s="36"/>
      <c r="H28" s="35"/>
      <c r="I28" s="35"/>
    </row>
    <row r="29" spans="1:9" x14ac:dyDescent="0.35">
      <c r="A29" s="35"/>
      <c r="B29" s="35"/>
      <c r="C29" s="36"/>
      <c r="D29" s="36"/>
      <c r="E29" s="36"/>
      <c r="F29" s="36"/>
      <c r="G29" s="36"/>
      <c r="H29" s="35"/>
      <c r="I29" s="35"/>
    </row>
    <row r="30" spans="1:9" x14ac:dyDescent="0.35">
      <c r="A30" s="35"/>
      <c r="B30" s="35"/>
      <c r="C30" s="36"/>
      <c r="D30" s="36"/>
      <c r="E30" s="36"/>
      <c r="F30" s="36"/>
      <c r="G30" s="36"/>
      <c r="H30" s="35"/>
      <c r="I30" s="35"/>
    </row>
    <row r="31" spans="1:9" x14ac:dyDescent="0.35">
      <c r="A31" s="35"/>
      <c r="B31" s="35"/>
      <c r="C31" s="36"/>
      <c r="D31" s="36"/>
      <c r="E31" s="36"/>
      <c r="F31" s="36"/>
      <c r="G31" s="36"/>
      <c r="H31" s="35"/>
      <c r="I31" s="35"/>
    </row>
    <row r="32" spans="1:9" x14ac:dyDescent="0.35">
      <c r="A32" s="35"/>
      <c r="B32" s="35"/>
      <c r="C32" s="36"/>
      <c r="D32" s="36"/>
      <c r="E32" s="36"/>
      <c r="F32" s="36"/>
      <c r="G32" s="36"/>
      <c r="H32" s="35"/>
      <c r="I32" s="35"/>
    </row>
  </sheetData>
  <sheetProtection algorithmName="SHA-512" hashValue="aSHNuW44idFQI4GbovEkOKpjIKTY9EVyiKjatjqPIqSrVdehhLWiOmKheSJljD0hpXEplGNbDzTOFnJAVG6ixg==" saltValue="IyWqM8BV09RPGxj8S0Pyjg==" spinCount="100000"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0281-95C0-48E2-8E59-F21DFC80FD90}">
  <sheetPr>
    <pageSetUpPr fitToPage="1"/>
  </sheetPr>
  <dimension ref="A1:L106"/>
  <sheetViews>
    <sheetView tabSelected="1" zoomScaleNormal="100" workbookViewId="0">
      <pane ySplit="3" topLeftCell="A4" activePane="bottomLeft" state="frozen"/>
      <selection activeCell="E39" sqref="E39"/>
      <selection pane="bottomLeft" activeCell="J87" sqref="J87"/>
    </sheetView>
  </sheetViews>
  <sheetFormatPr baseColWidth="10" defaultColWidth="11.453125" defaultRowHeight="42.65" customHeight="1" outlineLevelRow="1" x14ac:dyDescent="0.35"/>
  <cols>
    <col min="1" max="1" width="5.453125" style="42" customWidth="1"/>
    <col min="2" max="3" width="5" style="42" customWidth="1"/>
    <col min="4" max="4" width="7.7265625" style="42" customWidth="1"/>
    <col min="5" max="5" width="8.7265625" style="43" customWidth="1"/>
    <col min="6" max="6" width="10.7265625" style="49" customWidth="1"/>
    <col min="7" max="7" width="43.453125" style="88" customWidth="1"/>
    <col min="8" max="8" width="13.54296875" style="47" customWidth="1"/>
    <col min="9" max="9" width="11.7265625" style="47" customWidth="1"/>
    <col min="10" max="10" width="13.7265625" style="47" bestFit="1" customWidth="1"/>
    <col min="11" max="11" width="14" style="47" customWidth="1"/>
    <col min="12" max="12" width="26.54296875" style="47" customWidth="1"/>
    <col min="13" max="16384" width="11.453125" style="47"/>
  </cols>
  <sheetData>
    <row r="1" spans="1:12" ht="23.5" x14ac:dyDescent="0.55000000000000004">
      <c r="F1" s="44" t="s">
        <v>158</v>
      </c>
      <c r="G1" s="45"/>
      <c r="H1" s="46"/>
      <c r="I1" s="46"/>
      <c r="K1" s="48"/>
    </row>
    <row r="2" spans="1:12" ht="14.5" x14ac:dyDescent="0.35">
      <c r="F2" s="49" t="s">
        <v>10</v>
      </c>
      <c r="G2" s="45"/>
      <c r="H2" s="46"/>
      <c r="I2" s="46"/>
      <c r="K2" s="50"/>
      <c r="L2" s="51"/>
    </row>
    <row r="3" spans="1:12" ht="23.5" x14ac:dyDescent="0.55000000000000004">
      <c r="A3" s="42" t="s">
        <v>11</v>
      </c>
      <c r="B3" s="42" t="s">
        <v>12</v>
      </c>
      <c r="C3" s="42" t="s">
        <v>13</v>
      </c>
      <c r="D3" s="42" t="s">
        <v>14</v>
      </c>
      <c r="E3" s="43" t="s">
        <v>15</v>
      </c>
      <c r="F3" s="52" t="s">
        <v>16</v>
      </c>
      <c r="G3" s="45"/>
      <c r="H3" s="46"/>
      <c r="I3" s="46"/>
      <c r="K3" s="53"/>
      <c r="L3" s="54"/>
    </row>
    <row r="4" spans="1:12" ht="23.5" x14ac:dyDescent="0.55000000000000004">
      <c r="A4" s="55"/>
      <c r="B4" s="55"/>
      <c r="C4" s="55"/>
      <c r="D4" s="55"/>
      <c r="E4" s="56"/>
      <c r="F4" s="57" t="s">
        <v>17</v>
      </c>
      <c r="G4" s="57" t="s">
        <v>94</v>
      </c>
      <c r="H4" s="58"/>
      <c r="I4" s="58"/>
      <c r="J4" s="59"/>
      <c r="K4" s="60"/>
      <c r="L4" s="61"/>
    </row>
    <row r="5" spans="1:12" ht="14.5" x14ac:dyDescent="0.35">
      <c r="A5" s="62"/>
      <c r="B5" s="62"/>
      <c r="C5" s="62"/>
      <c r="D5" s="62"/>
      <c r="E5" s="63"/>
      <c r="F5" s="64" t="s">
        <v>18</v>
      </c>
      <c r="G5" s="65" t="s">
        <v>95</v>
      </c>
      <c r="H5" s="66"/>
      <c r="I5" s="66"/>
      <c r="J5" s="67"/>
      <c r="K5" s="67"/>
      <c r="L5" s="67"/>
    </row>
    <row r="6" spans="1:12" ht="14.5" x14ac:dyDescent="0.35">
      <c r="F6" s="47" t="s">
        <v>19</v>
      </c>
      <c r="G6" s="45"/>
      <c r="H6" s="2">
        <v>3000000</v>
      </c>
      <c r="K6" s="53"/>
      <c r="L6" s="53"/>
    </row>
    <row r="7" spans="1:12" ht="14.5" x14ac:dyDescent="0.35">
      <c r="F7" s="47" t="s">
        <v>20</v>
      </c>
      <c r="G7" s="45"/>
      <c r="H7" s="46" t="s">
        <v>21</v>
      </c>
      <c r="K7" s="53"/>
      <c r="L7" s="53"/>
    </row>
    <row r="8" spans="1:12" ht="14.5" x14ac:dyDescent="0.35">
      <c r="F8" s="47" t="s">
        <v>22</v>
      </c>
      <c r="G8" s="45"/>
      <c r="H8" s="46"/>
      <c r="I8" s="46"/>
      <c r="K8" s="53"/>
      <c r="L8" s="68" t="s">
        <v>23</v>
      </c>
    </row>
    <row r="9" spans="1:12" ht="14.5" x14ac:dyDescent="0.35">
      <c r="F9" s="47" t="s">
        <v>24</v>
      </c>
      <c r="G9" s="45"/>
      <c r="H9" s="46"/>
      <c r="I9" s="46"/>
      <c r="K9" s="53"/>
      <c r="L9" s="18"/>
    </row>
    <row r="10" spans="1:12" ht="14.5" x14ac:dyDescent="0.35">
      <c r="G10" s="45"/>
      <c r="H10" s="46"/>
      <c r="I10" s="46"/>
      <c r="J10" s="47" t="s">
        <v>25</v>
      </c>
      <c r="K10" s="19"/>
    </row>
    <row r="11" spans="1:12" ht="14.5" x14ac:dyDescent="0.35">
      <c r="F11" s="47" t="s">
        <v>26</v>
      </c>
      <c r="G11" s="45"/>
      <c r="H11" s="46"/>
      <c r="I11" s="46"/>
      <c r="K11" s="53"/>
      <c r="L11" s="3">
        <f>L9*(1+K10)</f>
        <v>0</v>
      </c>
    </row>
    <row r="12" spans="1:12" ht="14.5" x14ac:dyDescent="0.35">
      <c r="F12" s="47"/>
      <c r="G12" s="45"/>
      <c r="H12" s="46"/>
      <c r="I12" s="46"/>
      <c r="K12" s="53"/>
      <c r="L12" s="4"/>
    </row>
    <row r="13" spans="1:12" ht="14.5" outlineLevel="1" x14ac:dyDescent="0.35">
      <c r="F13" s="47"/>
      <c r="G13" s="45"/>
      <c r="H13" s="46"/>
      <c r="I13" s="46"/>
      <c r="K13" s="53"/>
      <c r="L13" s="54"/>
    </row>
    <row r="14" spans="1:12" ht="29" outlineLevel="1" x14ac:dyDescent="0.35">
      <c r="F14" s="49" t="s">
        <v>27</v>
      </c>
      <c r="G14" s="45" t="s">
        <v>28</v>
      </c>
      <c r="H14" s="45" t="s">
        <v>29</v>
      </c>
      <c r="I14" s="45" t="s">
        <v>30</v>
      </c>
      <c r="L14" s="53" t="s">
        <v>31</v>
      </c>
    </row>
    <row r="15" spans="1:12" ht="14.5" outlineLevel="1" x14ac:dyDescent="0.35">
      <c r="A15" s="42" t="s">
        <v>32</v>
      </c>
      <c r="B15" s="42">
        <v>1</v>
      </c>
      <c r="C15" s="42">
        <v>1</v>
      </c>
      <c r="D15" s="42">
        <v>1</v>
      </c>
      <c r="E15" s="69" t="str">
        <f t="shared" ref="E15:E23" si="0">CONCATENATE(C15,".",D15)</f>
        <v>1.1</v>
      </c>
      <c r="F15" s="49" t="s">
        <v>33</v>
      </c>
      <c r="G15" s="70" t="s">
        <v>34</v>
      </c>
      <c r="H15" s="5">
        <v>0.02</v>
      </c>
      <c r="I15" s="5">
        <f>H15</f>
        <v>0.02</v>
      </c>
      <c r="L15" s="3">
        <f t="shared" ref="L15:L23" si="1">$I15*L$11</f>
        <v>0</v>
      </c>
    </row>
    <row r="16" spans="1:12" ht="14.5" outlineLevel="1" x14ac:dyDescent="0.35">
      <c r="A16" s="42" t="s">
        <v>32</v>
      </c>
      <c r="B16" s="42">
        <v>1</v>
      </c>
      <c r="C16" s="42">
        <v>1</v>
      </c>
      <c r="D16" s="42">
        <v>1</v>
      </c>
      <c r="E16" s="69" t="str">
        <f t="shared" si="0"/>
        <v>1.1</v>
      </c>
      <c r="F16" s="49" t="s">
        <v>35</v>
      </c>
      <c r="G16" s="70" t="s">
        <v>36</v>
      </c>
      <c r="H16" s="5">
        <v>0.2</v>
      </c>
      <c r="I16" s="5">
        <v>0.15</v>
      </c>
      <c r="K16" s="53"/>
      <c r="L16" s="3">
        <f t="shared" si="1"/>
        <v>0</v>
      </c>
    </row>
    <row r="17" spans="1:12" ht="14.5" outlineLevel="1" x14ac:dyDescent="0.35">
      <c r="A17" s="42" t="s">
        <v>32</v>
      </c>
      <c r="B17" s="42">
        <v>1</v>
      </c>
      <c r="C17" s="42">
        <v>1</v>
      </c>
      <c r="D17" s="42">
        <v>1</v>
      </c>
      <c r="E17" s="69" t="str">
        <f t="shared" si="0"/>
        <v>1.1</v>
      </c>
      <c r="F17" s="49" t="s">
        <v>37</v>
      </c>
      <c r="G17" s="70" t="s">
        <v>38</v>
      </c>
      <c r="H17" s="5">
        <v>0.25</v>
      </c>
      <c r="I17" s="5">
        <f t="shared" ref="I17:I18" si="2">H17</f>
        <v>0.25</v>
      </c>
      <c r="K17" s="53"/>
      <c r="L17" s="3">
        <f t="shared" si="1"/>
        <v>0</v>
      </c>
    </row>
    <row r="18" spans="1:12" ht="14.5" outlineLevel="1" x14ac:dyDescent="0.35">
      <c r="A18" s="42" t="s">
        <v>32</v>
      </c>
      <c r="B18" s="42">
        <v>1</v>
      </c>
      <c r="C18" s="42">
        <v>1</v>
      </c>
      <c r="D18" s="42">
        <v>1</v>
      </c>
      <c r="E18" s="69" t="str">
        <f t="shared" si="0"/>
        <v>1.1</v>
      </c>
      <c r="F18" s="49" t="s">
        <v>39</v>
      </c>
      <c r="G18" s="70" t="s">
        <v>40</v>
      </c>
      <c r="H18" s="5">
        <v>0.05</v>
      </c>
      <c r="I18" s="5">
        <f t="shared" si="2"/>
        <v>0.05</v>
      </c>
      <c r="K18" s="53"/>
      <c r="L18" s="3">
        <f t="shared" si="1"/>
        <v>0</v>
      </c>
    </row>
    <row r="19" spans="1:12" ht="14.5" outlineLevel="1" x14ac:dyDescent="0.35">
      <c r="A19" s="42" t="s">
        <v>32</v>
      </c>
      <c r="B19" s="42">
        <v>2</v>
      </c>
      <c r="C19" s="42">
        <v>1</v>
      </c>
      <c r="D19" s="42">
        <v>1</v>
      </c>
      <c r="E19" s="69" t="str">
        <f t="shared" si="0"/>
        <v>1.1</v>
      </c>
      <c r="F19" s="49" t="s">
        <v>41</v>
      </c>
      <c r="G19" s="70" t="s">
        <v>42</v>
      </c>
      <c r="H19" s="5">
        <v>0.15</v>
      </c>
      <c r="I19" s="5">
        <v>0.15</v>
      </c>
      <c r="K19" s="53"/>
      <c r="L19" s="3">
        <f t="shared" si="1"/>
        <v>0</v>
      </c>
    </row>
    <row r="20" spans="1:12" ht="14.5" outlineLevel="1" x14ac:dyDescent="0.35">
      <c r="A20" s="42" t="s">
        <v>32</v>
      </c>
      <c r="B20" s="42">
        <v>2</v>
      </c>
      <c r="C20" s="42">
        <v>1</v>
      </c>
      <c r="D20" s="42">
        <v>1</v>
      </c>
      <c r="E20" s="69" t="str">
        <f t="shared" si="0"/>
        <v>1.1</v>
      </c>
      <c r="F20" s="49" t="s">
        <v>43</v>
      </c>
      <c r="G20" s="70" t="s">
        <v>44</v>
      </c>
      <c r="H20" s="5">
        <v>0.13</v>
      </c>
      <c r="I20" s="5">
        <v>0.13</v>
      </c>
      <c r="K20" s="53"/>
      <c r="L20" s="3">
        <f t="shared" si="1"/>
        <v>0</v>
      </c>
    </row>
    <row r="21" spans="1:12" ht="14.5" outlineLevel="1" x14ac:dyDescent="0.35">
      <c r="A21" s="42" t="s">
        <v>32</v>
      </c>
      <c r="B21" s="42">
        <v>3</v>
      </c>
      <c r="C21" s="42">
        <v>1</v>
      </c>
      <c r="D21" s="42">
        <v>1</v>
      </c>
      <c r="E21" s="69" t="str">
        <f t="shared" si="0"/>
        <v>1.1</v>
      </c>
      <c r="F21" s="49" t="s">
        <v>45</v>
      </c>
      <c r="G21" s="70" t="s">
        <v>46</v>
      </c>
      <c r="H21" s="5">
        <v>0.04</v>
      </c>
      <c r="I21" s="5">
        <v>0.02</v>
      </c>
      <c r="K21" s="53"/>
      <c r="L21" s="3">
        <f t="shared" si="1"/>
        <v>0</v>
      </c>
    </row>
    <row r="22" spans="1:12" ht="14.5" outlineLevel="1" x14ac:dyDescent="0.35">
      <c r="A22" s="42" t="s">
        <v>32</v>
      </c>
      <c r="B22" s="42">
        <v>3</v>
      </c>
      <c r="C22" s="42">
        <v>1</v>
      </c>
      <c r="D22" s="42">
        <v>1</v>
      </c>
      <c r="E22" s="69" t="str">
        <f t="shared" si="0"/>
        <v>1.1</v>
      </c>
      <c r="F22" s="49" t="s">
        <v>47</v>
      </c>
      <c r="G22" s="70" t="s">
        <v>99</v>
      </c>
      <c r="H22" s="5">
        <v>0.15</v>
      </c>
      <c r="I22" s="5">
        <v>0.15</v>
      </c>
      <c r="K22" s="53"/>
      <c r="L22" s="3">
        <f t="shared" si="1"/>
        <v>0</v>
      </c>
    </row>
    <row r="23" spans="1:12" ht="14.5" outlineLevel="1" x14ac:dyDescent="0.35">
      <c r="A23" s="42" t="s">
        <v>32</v>
      </c>
      <c r="C23" s="42">
        <v>1</v>
      </c>
      <c r="D23" s="42">
        <v>1</v>
      </c>
      <c r="E23" s="69" t="str">
        <f t="shared" si="0"/>
        <v>1.1</v>
      </c>
      <c r="F23" s="71" t="s">
        <v>48</v>
      </c>
      <c r="G23" s="72" t="s">
        <v>49</v>
      </c>
      <c r="H23" s="6">
        <v>0.01</v>
      </c>
      <c r="I23" s="6">
        <v>0</v>
      </c>
      <c r="K23" s="53"/>
      <c r="L23" s="3">
        <f t="shared" si="1"/>
        <v>0</v>
      </c>
    </row>
    <row r="24" spans="1:12" ht="7.5" customHeight="1" outlineLevel="1" x14ac:dyDescent="0.35">
      <c r="G24" s="73"/>
      <c r="H24" s="7"/>
      <c r="I24" s="7"/>
      <c r="K24" s="53"/>
      <c r="L24" s="8"/>
    </row>
    <row r="25" spans="1:12" ht="28.5" customHeight="1" x14ac:dyDescent="0.35">
      <c r="F25" s="74" t="str">
        <f>F5</f>
        <v>Pos. 1.1</v>
      </c>
      <c r="G25" s="75" t="s">
        <v>50</v>
      </c>
      <c r="H25" s="7"/>
      <c r="I25" s="7"/>
      <c r="K25" s="53"/>
      <c r="L25" s="9">
        <f>SUM(L15:L23)</f>
        <v>0</v>
      </c>
    </row>
    <row r="26" spans="1:12" ht="14.5" x14ac:dyDescent="0.35">
      <c r="F26" s="74"/>
      <c r="G26" s="75"/>
      <c r="H26" s="7"/>
      <c r="I26" s="7"/>
      <c r="K26" s="53"/>
      <c r="L26" s="12"/>
    </row>
    <row r="27" spans="1:12" ht="14.5" x14ac:dyDescent="0.35">
      <c r="A27" s="62"/>
      <c r="B27" s="62"/>
      <c r="C27" s="62"/>
      <c r="D27" s="62"/>
      <c r="E27" s="63"/>
      <c r="F27" s="64" t="s">
        <v>140</v>
      </c>
      <c r="G27" s="65" t="s">
        <v>51</v>
      </c>
      <c r="H27" s="66"/>
      <c r="I27" s="66"/>
      <c r="J27" s="67"/>
      <c r="K27" s="67"/>
      <c r="L27" s="67"/>
    </row>
    <row r="28" spans="1:12" ht="20.25" customHeight="1" x14ac:dyDescent="0.35">
      <c r="A28" s="42" t="s">
        <v>52</v>
      </c>
      <c r="B28" s="42">
        <v>1</v>
      </c>
      <c r="C28" s="42">
        <v>1</v>
      </c>
      <c r="D28" s="42">
        <v>2</v>
      </c>
      <c r="E28" s="69" t="str">
        <f t="shared" ref="E28:E52" si="3">CONCATENATE(C28,".",D28)</f>
        <v>1.2</v>
      </c>
      <c r="F28" s="47"/>
      <c r="G28" s="70" t="s">
        <v>134</v>
      </c>
      <c r="H28" s="10"/>
      <c r="I28" s="11"/>
      <c r="K28" s="3"/>
      <c r="L28" s="3">
        <f>SUM(L29:L43)</f>
        <v>0</v>
      </c>
    </row>
    <row r="29" spans="1:12" ht="34.5" customHeight="1" outlineLevel="1" x14ac:dyDescent="0.35">
      <c r="A29" s="42" t="s">
        <v>52</v>
      </c>
      <c r="B29" s="42">
        <v>1</v>
      </c>
      <c r="C29" s="42">
        <v>1</v>
      </c>
      <c r="D29" s="76" t="s">
        <v>141</v>
      </c>
      <c r="E29" s="69" t="str">
        <f t="shared" si="3"/>
        <v>1.2.1</v>
      </c>
      <c r="F29" s="47"/>
      <c r="G29" s="77" t="s">
        <v>101</v>
      </c>
      <c r="H29" s="38">
        <v>1</v>
      </c>
      <c r="I29" s="39" t="s">
        <v>104</v>
      </c>
      <c r="J29" s="78"/>
      <c r="K29" s="40"/>
      <c r="L29" s="41">
        <f t="shared" ref="L29:L52" si="4">K29*$H29</f>
        <v>0</v>
      </c>
    </row>
    <row r="30" spans="1:12" ht="34.5" customHeight="1" outlineLevel="1" x14ac:dyDescent="0.35">
      <c r="A30" s="42" t="s">
        <v>52</v>
      </c>
      <c r="B30" s="42">
        <v>1</v>
      </c>
      <c r="C30" s="42">
        <v>1</v>
      </c>
      <c r="D30" s="76" t="s">
        <v>142</v>
      </c>
      <c r="E30" s="69" t="str">
        <f t="shared" si="3"/>
        <v>1.2.2</v>
      </c>
      <c r="F30" s="47"/>
      <c r="G30" s="77" t="s">
        <v>105</v>
      </c>
      <c r="H30" s="38">
        <v>1</v>
      </c>
      <c r="I30" s="39" t="s">
        <v>104</v>
      </c>
      <c r="J30" s="78"/>
      <c r="K30" s="40"/>
      <c r="L30" s="41">
        <f t="shared" si="4"/>
        <v>0</v>
      </c>
    </row>
    <row r="31" spans="1:12" ht="34.5" customHeight="1" outlineLevel="1" x14ac:dyDescent="0.35">
      <c r="A31" s="42" t="s">
        <v>52</v>
      </c>
      <c r="B31" s="42">
        <v>1</v>
      </c>
      <c r="C31" s="42">
        <v>1</v>
      </c>
      <c r="D31" s="76" t="s">
        <v>143</v>
      </c>
      <c r="E31" s="69" t="str">
        <f t="shared" si="3"/>
        <v>1.2.3</v>
      </c>
      <c r="F31" s="47"/>
      <c r="G31" s="77" t="s">
        <v>108</v>
      </c>
      <c r="H31" s="38">
        <v>1</v>
      </c>
      <c r="I31" s="39" t="s">
        <v>104</v>
      </c>
      <c r="J31" s="78"/>
      <c r="K31" s="40"/>
      <c r="L31" s="41">
        <f t="shared" si="4"/>
        <v>0</v>
      </c>
    </row>
    <row r="32" spans="1:12" ht="32.25" customHeight="1" outlineLevel="1" x14ac:dyDescent="0.35">
      <c r="A32" s="42" t="s">
        <v>52</v>
      </c>
      <c r="B32" s="42">
        <v>1</v>
      </c>
      <c r="C32" s="42">
        <v>1</v>
      </c>
      <c r="D32" s="76" t="s">
        <v>144</v>
      </c>
      <c r="E32" s="69" t="str">
        <f t="shared" si="3"/>
        <v>1.2.4</v>
      </c>
      <c r="F32" s="47"/>
      <c r="G32" s="77" t="s">
        <v>109</v>
      </c>
      <c r="H32" s="38">
        <v>1</v>
      </c>
      <c r="I32" s="39" t="s">
        <v>104</v>
      </c>
      <c r="J32" s="78"/>
      <c r="K32" s="40"/>
      <c r="L32" s="41">
        <f t="shared" si="4"/>
        <v>0</v>
      </c>
    </row>
    <row r="33" spans="1:12" ht="34.5" customHeight="1" outlineLevel="1" x14ac:dyDescent="0.35">
      <c r="A33" s="42" t="s">
        <v>52</v>
      </c>
      <c r="B33" s="42">
        <v>1</v>
      </c>
      <c r="C33" s="42">
        <v>1</v>
      </c>
      <c r="D33" s="76" t="s">
        <v>145</v>
      </c>
      <c r="E33" s="69" t="str">
        <f t="shared" si="3"/>
        <v>1.2.5</v>
      </c>
      <c r="F33" s="47"/>
      <c r="G33" s="77" t="s">
        <v>110</v>
      </c>
      <c r="H33" s="38">
        <v>1</v>
      </c>
      <c r="I33" s="39" t="s">
        <v>104</v>
      </c>
      <c r="J33" s="78"/>
      <c r="K33" s="40"/>
      <c r="L33" s="41">
        <f t="shared" si="4"/>
        <v>0</v>
      </c>
    </row>
    <row r="34" spans="1:12" ht="34.5" customHeight="1" outlineLevel="1" x14ac:dyDescent="0.35">
      <c r="A34" s="42" t="s">
        <v>52</v>
      </c>
      <c r="B34" s="42">
        <v>1</v>
      </c>
      <c r="C34" s="42">
        <v>1</v>
      </c>
      <c r="D34" s="76" t="s">
        <v>146</v>
      </c>
      <c r="E34" s="69" t="str">
        <f t="shared" si="3"/>
        <v>1.2.6</v>
      </c>
      <c r="F34" s="47"/>
      <c r="G34" s="77" t="s">
        <v>111</v>
      </c>
      <c r="H34" s="38">
        <v>1</v>
      </c>
      <c r="I34" s="39" t="s">
        <v>104</v>
      </c>
      <c r="J34" s="78"/>
      <c r="K34" s="40"/>
      <c r="L34" s="41">
        <f t="shared" si="4"/>
        <v>0</v>
      </c>
    </row>
    <row r="35" spans="1:12" ht="34.5" customHeight="1" outlineLevel="1" x14ac:dyDescent="0.35">
      <c r="A35" s="42" t="s">
        <v>52</v>
      </c>
      <c r="B35" s="42">
        <v>1</v>
      </c>
      <c r="C35" s="42">
        <v>1</v>
      </c>
      <c r="D35" s="76" t="s">
        <v>147</v>
      </c>
      <c r="E35" s="69" t="str">
        <f t="shared" si="3"/>
        <v>1.2.7</v>
      </c>
      <c r="F35" s="47"/>
      <c r="G35" s="77" t="s">
        <v>112</v>
      </c>
      <c r="H35" s="38">
        <v>1</v>
      </c>
      <c r="I35" s="39" t="s">
        <v>104</v>
      </c>
      <c r="J35" s="78"/>
      <c r="K35" s="40"/>
      <c r="L35" s="41">
        <f t="shared" si="4"/>
        <v>0</v>
      </c>
    </row>
    <row r="36" spans="1:12" ht="21.75" customHeight="1" outlineLevel="1" x14ac:dyDescent="0.35">
      <c r="A36" s="42" t="s">
        <v>52</v>
      </c>
      <c r="B36" s="42">
        <v>1</v>
      </c>
      <c r="C36" s="42">
        <v>1</v>
      </c>
      <c r="D36" s="76" t="s">
        <v>148</v>
      </c>
      <c r="E36" s="69" t="str">
        <f t="shared" si="3"/>
        <v>1.2.8</v>
      </c>
      <c r="F36" s="47"/>
      <c r="G36" s="77" t="s">
        <v>113</v>
      </c>
      <c r="H36" s="38">
        <v>1</v>
      </c>
      <c r="I36" s="39" t="s">
        <v>104</v>
      </c>
      <c r="J36" s="78"/>
      <c r="K36" s="40"/>
      <c r="L36" s="41">
        <f t="shared" si="4"/>
        <v>0</v>
      </c>
    </row>
    <row r="37" spans="1:12" ht="34.5" customHeight="1" outlineLevel="1" x14ac:dyDescent="0.35">
      <c r="A37" s="42" t="s">
        <v>52</v>
      </c>
      <c r="B37" s="42">
        <v>1</v>
      </c>
      <c r="C37" s="42">
        <v>1</v>
      </c>
      <c r="D37" s="76" t="s">
        <v>149</v>
      </c>
      <c r="E37" s="69" t="str">
        <f t="shared" si="3"/>
        <v>1.2.9</v>
      </c>
      <c r="F37" s="47"/>
      <c r="G37" s="77" t="s">
        <v>114</v>
      </c>
      <c r="H37" s="38">
        <v>1</v>
      </c>
      <c r="I37" s="39" t="s">
        <v>104</v>
      </c>
      <c r="J37" s="78"/>
      <c r="K37" s="40"/>
      <c r="L37" s="41">
        <f t="shared" si="4"/>
        <v>0</v>
      </c>
    </row>
    <row r="38" spans="1:12" ht="34.5" customHeight="1" outlineLevel="1" x14ac:dyDescent="0.35">
      <c r="A38" s="42" t="s">
        <v>52</v>
      </c>
      <c r="B38" s="42">
        <v>1</v>
      </c>
      <c r="C38" s="42">
        <v>1</v>
      </c>
      <c r="D38" s="76" t="s">
        <v>150</v>
      </c>
      <c r="E38" s="69" t="str">
        <f t="shared" si="3"/>
        <v>1.2.10</v>
      </c>
      <c r="F38" s="47"/>
      <c r="G38" s="77" t="s">
        <v>115</v>
      </c>
      <c r="H38" s="38">
        <v>1</v>
      </c>
      <c r="I38" s="39" t="s">
        <v>104</v>
      </c>
      <c r="J38" s="78"/>
      <c r="K38" s="40"/>
      <c r="L38" s="41">
        <f t="shared" si="4"/>
        <v>0</v>
      </c>
    </row>
    <row r="39" spans="1:12" ht="34.5" customHeight="1" outlineLevel="1" x14ac:dyDescent="0.35">
      <c r="A39" s="42" t="s">
        <v>52</v>
      </c>
      <c r="B39" s="42">
        <v>1</v>
      </c>
      <c r="C39" s="42">
        <v>1</v>
      </c>
      <c r="D39" s="76" t="s">
        <v>151</v>
      </c>
      <c r="E39" s="69" t="str">
        <f t="shared" si="3"/>
        <v>1.2.11</v>
      </c>
      <c r="F39" s="47"/>
      <c r="G39" s="77" t="s">
        <v>116</v>
      </c>
      <c r="H39" s="38">
        <v>1</v>
      </c>
      <c r="I39" s="39" t="s">
        <v>104</v>
      </c>
      <c r="J39" s="78"/>
      <c r="K39" s="40"/>
      <c r="L39" s="41">
        <f t="shared" si="4"/>
        <v>0</v>
      </c>
    </row>
    <row r="40" spans="1:12" ht="33.75" customHeight="1" outlineLevel="1" x14ac:dyDescent="0.35">
      <c r="A40" s="42" t="s">
        <v>52</v>
      </c>
      <c r="B40" s="42">
        <v>1</v>
      </c>
      <c r="C40" s="42">
        <v>1</v>
      </c>
      <c r="D40" s="76" t="s">
        <v>152</v>
      </c>
      <c r="E40" s="69" t="str">
        <f t="shared" si="3"/>
        <v>1.2.12</v>
      </c>
      <c r="F40" s="47"/>
      <c r="G40" s="77" t="s">
        <v>117</v>
      </c>
      <c r="H40" s="38">
        <v>1</v>
      </c>
      <c r="I40" s="39" t="s">
        <v>104</v>
      </c>
      <c r="J40" s="78"/>
      <c r="K40" s="40"/>
      <c r="L40" s="41">
        <f t="shared" si="4"/>
        <v>0</v>
      </c>
    </row>
    <row r="41" spans="1:12" ht="34.5" customHeight="1" outlineLevel="1" x14ac:dyDescent="0.35">
      <c r="A41" s="42" t="s">
        <v>52</v>
      </c>
      <c r="B41" s="42">
        <v>1</v>
      </c>
      <c r="C41" s="42">
        <v>1</v>
      </c>
      <c r="D41" s="76" t="s">
        <v>153</v>
      </c>
      <c r="E41" s="69" t="str">
        <f t="shared" si="3"/>
        <v>1.2.13</v>
      </c>
      <c r="F41" s="47"/>
      <c r="G41" s="77" t="s">
        <v>118</v>
      </c>
      <c r="H41" s="38">
        <v>1</v>
      </c>
      <c r="I41" s="39" t="s">
        <v>104</v>
      </c>
      <c r="J41" s="78"/>
      <c r="K41" s="40"/>
      <c r="L41" s="41">
        <f t="shared" si="4"/>
        <v>0</v>
      </c>
    </row>
    <row r="42" spans="1:12" ht="34.5" customHeight="1" outlineLevel="1" x14ac:dyDescent="0.35">
      <c r="A42" s="42" t="s">
        <v>52</v>
      </c>
      <c r="B42" s="42">
        <v>1</v>
      </c>
      <c r="C42" s="42">
        <v>1</v>
      </c>
      <c r="D42" s="76" t="s">
        <v>154</v>
      </c>
      <c r="E42" s="69" t="str">
        <f t="shared" si="3"/>
        <v>1.2.14</v>
      </c>
      <c r="F42" s="47"/>
      <c r="G42" s="77" t="s">
        <v>119</v>
      </c>
      <c r="H42" s="38">
        <v>1</v>
      </c>
      <c r="I42" s="39" t="s">
        <v>104</v>
      </c>
      <c r="J42" s="78"/>
      <c r="K42" s="40"/>
      <c r="L42" s="41">
        <f t="shared" si="4"/>
        <v>0</v>
      </c>
    </row>
    <row r="43" spans="1:12" ht="34.5" customHeight="1" outlineLevel="1" x14ac:dyDescent="0.35">
      <c r="A43" s="42" t="s">
        <v>52</v>
      </c>
      <c r="B43" s="42">
        <v>1</v>
      </c>
      <c r="C43" s="42">
        <v>1</v>
      </c>
      <c r="D43" s="76" t="s">
        <v>155</v>
      </c>
      <c r="E43" s="69" t="str">
        <f t="shared" si="3"/>
        <v>1.2.15</v>
      </c>
      <c r="F43" s="47"/>
      <c r="G43" s="77" t="s">
        <v>120</v>
      </c>
      <c r="H43" s="38">
        <v>1</v>
      </c>
      <c r="I43" s="39" t="s">
        <v>104</v>
      </c>
      <c r="J43" s="78"/>
      <c r="K43" s="40"/>
      <c r="L43" s="41">
        <f t="shared" si="4"/>
        <v>0</v>
      </c>
    </row>
    <row r="44" spans="1:12" ht="44.25" customHeight="1" x14ac:dyDescent="0.35">
      <c r="A44" s="42" t="s">
        <v>52</v>
      </c>
      <c r="B44" s="42">
        <v>1</v>
      </c>
      <c r="C44" s="42">
        <v>1</v>
      </c>
      <c r="D44" s="42">
        <v>3</v>
      </c>
      <c r="E44" s="69" t="str">
        <f t="shared" si="3"/>
        <v>1.3</v>
      </c>
      <c r="F44" s="47"/>
      <c r="G44" s="70" t="s">
        <v>96</v>
      </c>
      <c r="H44" s="10">
        <v>1</v>
      </c>
      <c r="I44" s="11" t="s">
        <v>53</v>
      </c>
      <c r="K44" s="18"/>
      <c r="L44" s="3">
        <f t="shared" si="4"/>
        <v>0</v>
      </c>
    </row>
    <row r="45" spans="1:12" ht="14.5" x14ac:dyDescent="0.35">
      <c r="A45" s="42" t="s">
        <v>52</v>
      </c>
      <c r="B45" s="42">
        <v>3</v>
      </c>
      <c r="C45" s="42">
        <v>1</v>
      </c>
      <c r="D45" s="42">
        <v>4</v>
      </c>
      <c r="E45" s="69" t="str">
        <f t="shared" si="3"/>
        <v>1.4</v>
      </c>
      <c r="F45" s="47"/>
      <c r="G45" s="70" t="s">
        <v>58</v>
      </c>
      <c r="H45" s="10">
        <v>1</v>
      </c>
      <c r="I45" s="11" t="s">
        <v>53</v>
      </c>
      <c r="K45" s="18"/>
      <c r="L45" s="3">
        <f t="shared" si="4"/>
        <v>0</v>
      </c>
    </row>
    <row r="46" spans="1:12" ht="36" customHeight="1" x14ac:dyDescent="0.35">
      <c r="A46" s="42" t="s">
        <v>52</v>
      </c>
      <c r="B46" s="42">
        <v>3</v>
      </c>
      <c r="C46" s="42">
        <v>1</v>
      </c>
      <c r="D46" s="42">
        <v>5</v>
      </c>
      <c r="E46" s="69" t="str">
        <f t="shared" si="3"/>
        <v>1.5</v>
      </c>
      <c r="F46" s="47"/>
      <c r="G46" s="70" t="s">
        <v>59</v>
      </c>
      <c r="H46" s="10">
        <v>1</v>
      </c>
      <c r="I46" s="11" t="s">
        <v>53</v>
      </c>
      <c r="K46" s="18"/>
      <c r="L46" s="3">
        <f t="shared" si="4"/>
        <v>0</v>
      </c>
    </row>
    <row r="47" spans="1:12" ht="44.25" customHeight="1" x14ac:dyDescent="0.35">
      <c r="A47" s="42" t="s">
        <v>52</v>
      </c>
      <c r="B47" s="42">
        <v>3</v>
      </c>
      <c r="C47" s="42">
        <v>1</v>
      </c>
      <c r="D47" s="42">
        <v>6</v>
      </c>
      <c r="E47" s="69" t="str">
        <f>CONCATENATE(C47,".",D47)</f>
        <v>1.6</v>
      </c>
      <c r="F47" s="47"/>
      <c r="G47" s="70" t="s">
        <v>57</v>
      </c>
      <c r="H47" s="10">
        <v>1</v>
      </c>
      <c r="I47" s="11" t="s">
        <v>53</v>
      </c>
      <c r="K47" s="18"/>
      <c r="L47" s="3">
        <f>K47*$H47</f>
        <v>0</v>
      </c>
    </row>
    <row r="48" spans="1:12" ht="30.75" customHeight="1" x14ac:dyDescent="0.35">
      <c r="A48" s="42" t="s">
        <v>52</v>
      </c>
      <c r="B48" s="42">
        <v>3</v>
      </c>
      <c r="C48" s="42">
        <v>1</v>
      </c>
      <c r="D48" s="42">
        <v>7</v>
      </c>
      <c r="E48" s="69" t="str">
        <f t="shared" si="3"/>
        <v>1.7</v>
      </c>
      <c r="F48" s="47"/>
      <c r="G48" s="70" t="s">
        <v>60</v>
      </c>
      <c r="H48" s="10">
        <v>1</v>
      </c>
      <c r="I48" s="11" t="s">
        <v>53</v>
      </c>
      <c r="K48" s="18"/>
      <c r="L48" s="3">
        <f t="shared" si="4"/>
        <v>0</v>
      </c>
    </row>
    <row r="49" spans="1:12" ht="29" x14ac:dyDescent="0.35">
      <c r="A49" s="42" t="s">
        <v>52</v>
      </c>
      <c r="B49" s="42">
        <v>3</v>
      </c>
      <c r="C49" s="42">
        <v>1</v>
      </c>
      <c r="D49" s="42">
        <v>8</v>
      </c>
      <c r="E49" s="69" t="str">
        <f t="shared" si="3"/>
        <v>1.8</v>
      </c>
      <c r="F49" s="47"/>
      <c r="G49" s="79" t="s">
        <v>136</v>
      </c>
      <c r="H49" s="10">
        <v>1</v>
      </c>
      <c r="I49" s="11" t="s">
        <v>53</v>
      </c>
      <c r="K49" s="18"/>
      <c r="L49" s="3">
        <f t="shared" si="4"/>
        <v>0</v>
      </c>
    </row>
    <row r="50" spans="1:12" ht="14.5" x14ac:dyDescent="0.35">
      <c r="A50" s="42" t="s">
        <v>52</v>
      </c>
      <c r="B50" s="42">
        <v>3</v>
      </c>
      <c r="C50" s="42">
        <v>1</v>
      </c>
      <c r="D50" s="42">
        <v>9</v>
      </c>
      <c r="E50" s="69" t="str">
        <f t="shared" si="3"/>
        <v>1.9</v>
      </c>
      <c r="F50" s="47"/>
      <c r="G50" s="79" t="s">
        <v>137</v>
      </c>
      <c r="H50" s="10">
        <v>1</v>
      </c>
      <c r="I50" s="11" t="s">
        <v>53</v>
      </c>
      <c r="K50" s="18"/>
      <c r="L50" s="3">
        <f t="shared" si="4"/>
        <v>0</v>
      </c>
    </row>
    <row r="51" spans="1:12" ht="14.5" x14ac:dyDescent="0.35">
      <c r="A51" s="42" t="s">
        <v>52</v>
      </c>
      <c r="B51" s="42">
        <v>3</v>
      </c>
      <c r="C51" s="42">
        <v>1</v>
      </c>
      <c r="D51" s="42">
        <v>10</v>
      </c>
      <c r="E51" s="69" t="str">
        <f t="shared" si="3"/>
        <v>1.10</v>
      </c>
      <c r="F51" s="47"/>
      <c r="G51" s="79" t="s">
        <v>138</v>
      </c>
      <c r="H51" s="10">
        <v>1</v>
      </c>
      <c r="I51" s="11" t="s">
        <v>53</v>
      </c>
      <c r="K51" s="18"/>
      <c r="L51" s="3">
        <f t="shared" si="4"/>
        <v>0</v>
      </c>
    </row>
    <row r="52" spans="1:12" ht="46.5" customHeight="1" x14ac:dyDescent="0.35">
      <c r="A52" s="42" t="s">
        <v>52</v>
      </c>
      <c r="B52" s="42">
        <v>3</v>
      </c>
      <c r="C52" s="42">
        <v>1</v>
      </c>
      <c r="D52" s="42">
        <v>11</v>
      </c>
      <c r="E52" s="69" t="str">
        <f t="shared" si="3"/>
        <v>1.11</v>
      </c>
      <c r="F52" s="47"/>
      <c r="G52" s="79" t="s">
        <v>100</v>
      </c>
      <c r="H52" s="10">
        <v>1</v>
      </c>
      <c r="I52" s="11" t="s">
        <v>53</v>
      </c>
      <c r="K52" s="18"/>
      <c r="L52" s="3">
        <f t="shared" si="4"/>
        <v>0</v>
      </c>
    </row>
    <row r="53" spans="1:12" ht="14.5" x14ac:dyDescent="0.35">
      <c r="F53" s="80"/>
      <c r="G53" s="79"/>
      <c r="H53" s="10"/>
      <c r="I53" s="11"/>
      <c r="K53" s="53"/>
      <c r="L53" s="13"/>
    </row>
    <row r="54" spans="1:12" ht="14.5" x14ac:dyDescent="0.35">
      <c r="A54" s="62"/>
      <c r="B54" s="62"/>
      <c r="C54" s="62"/>
      <c r="D54" s="62"/>
      <c r="E54" s="63"/>
      <c r="F54" s="64" t="s">
        <v>139</v>
      </c>
      <c r="G54" s="65" t="s">
        <v>132</v>
      </c>
      <c r="H54" s="66"/>
      <c r="I54" s="66"/>
      <c r="J54" s="67"/>
      <c r="K54" s="67"/>
      <c r="L54" s="67"/>
    </row>
    <row r="55" spans="1:12" ht="94.5" customHeight="1" x14ac:dyDescent="0.35">
      <c r="A55" s="42" t="s">
        <v>52</v>
      </c>
      <c r="B55" s="42">
        <v>1</v>
      </c>
      <c r="C55" s="42">
        <v>2</v>
      </c>
      <c r="D55" s="42">
        <v>1</v>
      </c>
      <c r="E55" s="69" t="str">
        <f t="shared" ref="E55:E70" si="5">CONCATENATE(C55,".",D55)</f>
        <v>2.1</v>
      </c>
      <c r="F55" s="47"/>
      <c r="G55" s="70" t="s">
        <v>135</v>
      </c>
      <c r="H55" s="10"/>
      <c r="I55" s="11"/>
      <c r="K55" s="3"/>
      <c r="L55" s="3">
        <f>SUM(L56:L70)</f>
        <v>0</v>
      </c>
    </row>
    <row r="56" spans="1:12" ht="34.5" customHeight="1" outlineLevel="1" x14ac:dyDescent="0.35">
      <c r="A56" s="42" t="s">
        <v>52</v>
      </c>
      <c r="B56" s="42">
        <v>1</v>
      </c>
      <c r="C56" s="42">
        <v>2</v>
      </c>
      <c r="D56" s="76" t="s">
        <v>103</v>
      </c>
      <c r="E56" s="81" t="str">
        <f t="shared" si="5"/>
        <v>2.1.1</v>
      </c>
      <c r="F56" s="78"/>
      <c r="G56" s="77" t="s">
        <v>101</v>
      </c>
      <c r="H56" s="38">
        <v>1</v>
      </c>
      <c r="I56" s="39" t="s">
        <v>104</v>
      </c>
      <c r="J56" s="78"/>
      <c r="K56" s="40"/>
      <c r="L56" s="41">
        <f t="shared" ref="L56:L70" si="6">K56*$H56</f>
        <v>0</v>
      </c>
    </row>
    <row r="57" spans="1:12" ht="34.5" customHeight="1" outlineLevel="1" x14ac:dyDescent="0.35">
      <c r="A57" s="42" t="s">
        <v>52</v>
      </c>
      <c r="B57" s="42">
        <v>1</v>
      </c>
      <c r="C57" s="42">
        <v>2</v>
      </c>
      <c r="D57" s="76" t="s">
        <v>102</v>
      </c>
      <c r="E57" s="81" t="str">
        <f t="shared" si="5"/>
        <v>2.1.2</v>
      </c>
      <c r="F57" s="78"/>
      <c r="G57" s="77" t="s">
        <v>105</v>
      </c>
      <c r="H57" s="38">
        <v>1</v>
      </c>
      <c r="I57" s="39" t="s">
        <v>104</v>
      </c>
      <c r="J57" s="78"/>
      <c r="K57" s="40"/>
      <c r="L57" s="41">
        <f t="shared" si="6"/>
        <v>0</v>
      </c>
    </row>
    <row r="58" spans="1:12" ht="34.5" customHeight="1" outlineLevel="1" x14ac:dyDescent="0.35">
      <c r="A58" s="42" t="s">
        <v>52</v>
      </c>
      <c r="B58" s="42">
        <v>1</v>
      </c>
      <c r="C58" s="42">
        <v>2</v>
      </c>
      <c r="D58" s="76" t="s">
        <v>106</v>
      </c>
      <c r="E58" s="81" t="str">
        <f t="shared" si="5"/>
        <v>2.1.3</v>
      </c>
      <c r="F58" s="78"/>
      <c r="G58" s="77" t="s">
        <v>108</v>
      </c>
      <c r="H58" s="38">
        <v>1</v>
      </c>
      <c r="I58" s="39" t="s">
        <v>104</v>
      </c>
      <c r="J58" s="78"/>
      <c r="K58" s="40"/>
      <c r="L58" s="41">
        <f t="shared" si="6"/>
        <v>0</v>
      </c>
    </row>
    <row r="59" spans="1:12" ht="32.25" customHeight="1" outlineLevel="1" x14ac:dyDescent="0.35">
      <c r="A59" s="42" t="s">
        <v>52</v>
      </c>
      <c r="B59" s="42">
        <v>1</v>
      </c>
      <c r="C59" s="42">
        <v>2</v>
      </c>
      <c r="D59" s="76" t="s">
        <v>107</v>
      </c>
      <c r="E59" s="81" t="str">
        <f t="shared" si="5"/>
        <v>2.1.4</v>
      </c>
      <c r="F59" s="78"/>
      <c r="G59" s="77" t="s">
        <v>109</v>
      </c>
      <c r="H59" s="38">
        <v>1</v>
      </c>
      <c r="I59" s="39" t="s">
        <v>104</v>
      </c>
      <c r="J59" s="78"/>
      <c r="K59" s="40"/>
      <c r="L59" s="41">
        <f t="shared" si="6"/>
        <v>0</v>
      </c>
    </row>
    <row r="60" spans="1:12" ht="34.5" customHeight="1" outlineLevel="1" x14ac:dyDescent="0.35">
      <c r="A60" s="42" t="s">
        <v>52</v>
      </c>
      <c r="B60" s="42">
        <v>1</v>
      </c>
      <c r="C60" s="42">
        <v>2</v>
      </c>
      <c r="D60" s="76" t="s">
        <v>121</v>
      </c>
      <c r="E60" s="81" t="str">
        <f t="shared" si="5"/>
        <v>2.1.5</v>
      </c>
      <c r="F60" s="78"/>
      <c r="G60" s="77" t="s">
        <v>110</v>
      </c>
      <c r="H60" s="38">
        <v>1</v>
      </c>
      <c r="I60" s="39" t="s">
        <v>104</v>
      </c>
      <c r="J60" s="78"/>
      <c r="K60" s="40"/>
      <c r="L60" s="41">
        <f t="shared" si="6"/>
        <v>0</v>
      </c>
    </row>
    <row r="61" spans="1:12" ht="34.5" customHeight="1" outlineLevel="1" x14ac:dyDescent="0.35">
      <c r="A61" s="42" t="s">
        <v>52</v>
      </c>
      <c r="B61" s="42">
        <v>1</v>
      </c>
      <c r="C61" s="42">
        <v>2</v>
      </c>
      <c r="D61" s="76" t="s">
        <v>122</v>
      </c>
      <c r="E61" s="81" t="str">
        <f t="shared" si="5"/>
        <v>2.1.6</v>
      </c>
      <c r="F61" s="78"/>
      <c r="G61" s="77" t="s">
        <v>111</v>
      </c>
      <c r="H61" s="38">
        <v>1</v>
      </c>
      <c r="I61" s="39" t="s">
        <v>104</v>
      </c>
      <c r="J61" s="78"/>
      <c r="K61" s="40"/>
      <c r="L61" s="41">
        <f t="shared" si="6"/>
        <v>0</v>
      </c>
    </row>
    <row r="62" spans="1:12" ht="34.5" customHeight="1" outlineLevel="1" x14ac:dyDescent="0.35">
      <c r="A62" s="42" t="s">
        <v>52</v>
      </c>
      <c r="B62" s="42">
        <v>1</v>
      </c>
      <c r="C62" s="42">
        <v>2</v>
      </c>
      <c r="D62" s="76" t="s">
        <v>123</v>
      </c>
      <c r="E62" s="81" t="str">
        <f t="shared" si="5"/>
        <v>2.1.7</v>
      </c>
      <c r="F62" s="78"/>
      <c r="G62" s="77" t="s">
        <v>112</v>
      </c>
      <c r="H62" s="38">
        <v>1</v>
      </c>
      <c r="I62" s="39" t="s">
        <v>104</v>
      </c>
      <c r="J62" s="78"/>
      <c r="K62" s="40"/>
      <c r="L62" s="41">
        <f t="shared" si="6"/>
        <v>0</v>
      </c>
    </row>
    <row r="63" spans="1:12" ht="21.75" customHeight="1" outlineLevel="1" x14ac:dyDescent="0.35">
      <c r="A63" s="42" t="s">
        <v>52</v>
      </c>
      <c r="B63" s="42">
        <v>1</v>
      </c>
      <c r="C63" s="42">
        <v>2</v>
      </c>
      <c r="D63" s="76" t="s">
        <v>124</v>
      </c>
      <c r="E63" s="81" t="str">
        <f t="shared" si="5"/>
        <v>2.1.8</v>
      </c>
      <c r="F63" s="78"/>
      <c r="G63" s="77" t="s">
        <v>113</v>
      </c>
      <c r="H63" s="38">
        <v>1</v>
      </c>
      <c r="I63" s="39" t="s">
        <v>104</v>
      </c>
      <c r="J63" s="78"/>
      <c r="K63" s="40"/>
      <c r="L63" s="41">
        <f t="shared" si="6"/>
        <v>0</v>
      </c>
    </row>
    <row r="64" spans="1:12" ht="34.5" customHeight="1" outlineLevel="1" x14ac:dyDescent="0.35">
      <c r="A64" s="42" t="s">
        <v>52</v>
      </c>
      <c r="B64" s="42">
        <v>1</v>
      </c>
      <c r="C64" s="42">
        <v>2</v>
      </c>
      <c r="D64" s="76" t="s">
        <v>125</v>
      </c>
      <c r="E64" s="81" t="str">
        <f t="shared" si="5"/>
        <v>2.1.9</v>
      </c>
      <c r="F64" s="78"/>
      <c r="G64" s="77" t="s">
        <v>114</v>
      </c>
      <c r="H64" s="38">
        <v>1</v>
      </c>
      <c r="I64" s="39" t="s">
        <v>104</v>
      </c>
      <c r="J64" s="78"/>
      <c r="K64" s="40"/>
      <c r="L64" s="41">
        <f t="shared" si="6"/>
        <v>0</v>
      </c>
    </row>
    <row r="65" spans="1:12" ht="34.5" customHeight="1" outlineLevel="1" x14ac:dyDescent="0.35">
      <c r="A65" s="42" t="s">
        <v>52</v>
      </c>
      <c r="B65" s="42">
        <v>1</v>
      </c>
      <c r="C65" s="42">
        <v>2</v>
      </c>
      <c r="D65" s="76" t="s">
        <v>126</v>
      </c>
      <c r="E65" s="81" t="str">
        <f t="shared" si="5"/>
        <v>2.1.10</v>
      </c>
      <c r="F65" s="78"/>
      <c r="G65" s="77" t="s">
        <v>115</v>
      </c>
      <c r="H65" s="38">
        <v>1</v>
      </c>
      <c r="I65" s="39" t="s">
        <v>104</v>
      </c>
      <c r="J65" s="78"/>
      <c r="K65" s="40"/>
      <c r="L65" s="41">
        <f t="shared" si="6"/>
        <v>0</v>
      </c>
    </row>
    <row r="66" spans="1:12" ht="34.5" customHeight="1" outlineLevel="1" x14ac:dyDescent="0.35">
      <c r="A66" s="42" t="s">
        <v>52</v>
      </c>
      <c r="B66" s="42">
        <v>1</v>
      </c>
      <c r="C66" s="42">
        <v>2</v>
      </c>
      <c r="D66" s="76" t="s">
        <v>127</v>
      </c>
      <c r="E66" s="81" t="str">
        <f t="shared" si="5"/>
        <v>2.1.11</v>
      </c>
      <c r="F66" s="78"/>
      <c r="G66" s="77" t="s">
        <v>116</v>
      </c>
      <c r="H66" s="38">
        <v>1</v>
      </c>
      <c r="I66" s="39" t="s">
        <v>104</v>
      </c>
      <c r="J66" s="78"/>
      <c r="K66" s="40"/>
      <c r="L66" s="41">
        <f t="shared" si="6"/>
        <v>0</v>
      </c>
    </row>
    <row r="67" spans="1:12" ht="32.25" customHeight="1" outlineLevel="1" x14ac:dyDescent="0.35">
      <c r="A67" s="42" t="s">
        <v>52</v>
      </c>
      <c r="B67" s="42">
        <v>1</v>
      </c>
      <c r="C67" s="42">
        <v>2</v>
      </c>
      <c r="D67" s="76" t="s">
        <v>128</v>
      </c>
      <c r="E67" s="81" t="str">
        <f t="shared" si="5"/>
        <v>2.1.12</v>
      </c>
      <c r="F67" s="78"/>
      <c r="G67" s="77" t="s">
        <v>117</v>
      </c>
      <c r="H67" s="38">
        <v>1</v>
      </c>
      <c r="I67" s="39" t="s">
        <v>104</v>
      </c>
      <c r="J67" s="78"/>
      <c r="K67" s="40"/>
      <c r="L67" s="41">
        <f t="shared" si="6"/>
        <v>0</v>
      </c>
    </row>
    <row r="68" spans="1:12" ht="34.5" customHeight="1" outlineLevel="1" x14ac:dyDescent="0.35">
      <c r="A68" s="42" t="s">
        <v>52</v>
      </c>
      <c r="B68" s="42">
        <v>1</v>
      </c>
      <c r="C68" s="42">
        <v>2</v>
      </c>
      <c r="D68" s="76" t="s">
        <v>129</v>
      </c>
      <c r="E68" s="81" t="str">
        <f t="shared" si="5"/>
        <v>2.1.13</v>
      </c>
      <c r="F68" s="78"/>
      <c r="G68" s="77" t="s">
        <v>118</v>
      </c>
      <c r="H68" s="38">
        <v>1</v>
      </c>
      <c r="I68" s="39" t="s">
        <v>104</v>
      </c>
      <c r="J68" s="78"/>
      <c r="K68" s="40"/>
      <c r="L68" s="41">
        <f t="shared" si="6"/>
        <v>0</v>
      </c>
    </row>
    <row r="69" spans="1:12" ht="34.5" customHeight="1" outlineLevel="1" x14ac:dyDescent="0.35">
      <c r="A69" s="42" t="s">
        <v>52</v>
      </c>
      <c r="B69" s="42">
        <v>1</v>
      </c>
      <c r="C69" s="42">
        <v>2</v>
      </c>
      <c r="D69" s="76" t="s">
        <v>130</v>
      </c>
      <c r="E69" s="81" t="str">
        <f t="shared" si="5"/>
        <v>2.1.14</v>
      </c>
      <c r="F69" s="78"/>
      <c r="G69" s="77" t="s">
        <v>119</v>
      </c>
      <c r="H69" s="38">
        <v>1</v>
      </c>
      <c r="I69" s="39" t="s">
        <v>104</v>
      </c>
      <c r="J69" s="78"/>
      <c r="K69" s="40"/>
      <c r="L69" s="41">
        <f t="shared" si="6"/>
        <v>0</v>
      </c>
    </row>
    <row r="70" spans="1:12" ht="34.5" customHeight="1" outlineLevel="1" x14ac:dyDescent="0.35">
      <c r="A70" s="42" t="s">
        <v>52</v>
      </c>
      <c r="B70" s="42">
        <v>1</v>
      </c>
      <c r="C70" s="42">
        <v>2</v>
      </c>
      <c r="D70" s="76" t="s">
        <v>131</v>
      </c>
      <c r="E70" s="81" t="str">
        <f t="shared" si="5"/>
        <v>2.1.15</v>
      </c>
      <c r="F70" s="78"/>
      <c r="G70" s="77" t="s">
        <v>120</v>
      </c>
      <c r="H70" s="38">
        <v>1</v>
      </c>
      <c r="I70" s="39" t="s">
        <v>104</v>
      </c>
      <c r="J70" s="78"/>
      <c r="K70" s="40"/>
      <c r="L70" s="41">
        <f t="shared" si="6"/>
        <v>0</v>
      </c>
    </row>
    <row r="71" spans="1:12" ht="14.5" x14ac:dyDescent="0.35">
      <c r="F71" s="80"/>
      <c r="G71" s="79"/>
      <c r="H71" s="10"/>
      <c r="I71" s="11"/>
      <c r="K71" s="53"/>
      <c r="L71" s="13"/>
    </row>
    <row r="72" spans="1:12" ht="23.5" x14ac:dyDescent="0.55000000000000004">
      <c r="A72" s="55"/>
      <c r="B72" s="55"/>
      <c r="C72" s="55"/>
      <c r="D72" s="55"/>
      <c r="E72" s="56"/>
      <c r="F72" s="57" t="s">
        <v>61</v>
      </c>
      <c r="G72" s="57" t="s">
        <v>62</v>
      </c>
      <c r="H72" s="58"/>
      <c r="I72" s="58"/>
      <c r="J72" s="59"/>
      <c r="K72" s="60"/>
      <c r="L72" s="61"/>
    </row>
    <row r="73" spans="1:12" ht="14.5" x14ac:dyDescent="0.35">
      <c r="A73" s="42" t="s">
        <v>63</v>
      </c>
      <c r="C73" s="42">
        <v>7</v>
      </c>
      <c r="D73" s="42">
        <v>1</v>
      </c>
      <c r="E73" s="69" t="str">
        <f t="shared" ref="E73:E76" si="7">CONCATENATE(C73,".",D73)</f>
        <v>7.1</v>
      </c>
      <c r="F73" s="47"/>
      <c r="G73" s="79" t="s">
        <v>97</v>
      </c>
      <c r="H73" s="10">
        <v>30</v>
      </c>
      <c r="I73" s="11" t="s">
        <v>64</v>
      </c>
      <c r="K73" s="18"/>
      <c r="L73" s="3">
        <f t="shared" ref="L73:L76" si="8">K73*$H73</f>
        <v>0</v>
      </c>
    </row>
    <row r="74" spans="1:12" ht="29.25" customHeight="1" x14ac:dyDescent="0.35">
      <c r="A74" s="42" t="s">
        <v>63</v>
      </c>
      <c r="C74" s="42">
        <v>7</v>
      </c>
      <c r="D74" s="42">
        <v>2</v>
      </c>
      <c r="E74" s="69" t="str">
        <f t="shared" si="7"/>
        <v>7.2</v>
      </c>
      <c r="F74" s="47"/>
      <c r="G74" s="79" t="s">
        <v>65</v>
      </c>
      <c r="H74" s="10">
        <v>60</v>
      </c>
      <c r="I74" s="11" t="s">
        <v>64</v>
      </c>
      <c r="K74" s="18"/>
      <c r="L74" s="3">
        <f>K74*$H74</f>
        <v>0</v>
      </c>
    </row>
    <row r="75" spans="1:12" ht="14.5" x14ac:dyDescent="0.35">
      <c r="A75" s="42" t="s">
        <v>63</v>
      </c>
      <c r="C75" s="42">
        <v>7</v>
      </c>
      <c r="D75" s="42">
        <v>3</v>
      </c>
      <c r="E75" s="69" t="str">
        <f t="shared" si="7"/>
        <v>7.3</v>
      </c>
      <c r="F75" s="47"/>
      <c r="G75" s="79" t="s">
        <v>98</v>
      </c>
      <c r="H75" s="10">
        <v>30</v>
      </c>
      <c r="I75" s="11" t="s">
        <v>64</v>
      </c>
      <c r="K75" s="18"/>
      <c r="L75" s="3">
        <f>K75*$H75</f>
        <v>0</v>
      </c>
    </row>
    <row r="76" spans="1:12" ht="14.5" x14ac:dyDescent="0.35">
      <c r="A76" s="42" t="s">
        <v>63</v>
      </c>
      <c r="C76" s="42">
        <v>7</v>
      </c>
      <c r="D76" s="42">
        <v>3</v>
      </c>
      <c r="E76" s="69" t="str">
        <f t="shared" si="7"/>
        <v>7.3</v>
      </c>
      <c r="F76" s="47"/>
      <c r="G76" s="79" t="s">
        <v>66</v>
      </c>
      <c r="H76" s="10">
        <v>30</v>
      </c>
      <c r="I76" s="11" t="s">
        <v>64</v>
      </c>
      <c r="K76" s="18"/>
      <c r="L76" s="3">
        <f t="shared" si="8"/>
        <v>0</v>
      </c>
    </row>
    <row r="77" spans="1:12" ht="14.5" x14ac:dyDescent="0.35">
      <c r="F77" s="80"/>
      <c r="G77" s="79"/>
      <c r="H77" s="10"/>
      <c r="I77" s="11"/>
      <c r="K77" s="53"/>
      <c r="L77" s="13"/>
    </row>
    <row r="78" spans="1:12" ht="23.5" x14ac:dyDescent="0.55000000000000004">
      <c r="F78" s="52" t="s">
        <v>67</v>
      </c>
      <c r="G78" s="79"/>
      <c r="H78" s="10"/>
      <c r="I78" s="11"/>
      <c r="K78" s="53"/>
      <c r="L78" s="13"/>
    </row>
    <row r="79" spans="1:12" s="85" customFormat="1" ht="15.5" x14ac:dyDescent="0.35">
      <c r="A79" s="82"/>
      <c r="B79" s="82"/>
      <c r="C79" s="82"/>
      <c r="D79" s="82"/>
      <c r="E79" s="83"/>
      <c r="F79" s="84" t="s">
        <v>68</v>
      </c>
      <c r="G79" s="75"/>
      <c r="H79" s="14"/>
      <c r="I79" s="15"/>
      <c r="K79" s="86"/>
      <c r="L79" s="12">
        <f>SUM(L80:L81)</f>
        <v>0</v>
      </c>
    </row>
    <row r="80" spans="1:12" ht="14.5" outlineLevel="1" x14ac:dyDescent="0.35">
      <c r="A80" s="42" t="s">
        <v>32</v>
      </c>
      <c r="B80" s="42">
        <v>1</v>
      </c>
      <c r="C80" s="42">
        <v>1</v>
      </c>
      <c r="E80" s="83"/>
      <c r="F80" s="87" t="str">
        <f>CONCATENATE("Abs. ",C80)</f>
        <v>Abs. 1</v>
      </c>
      <c r="G80" s="79" t="str">
        <f>_xlfn.XLOOKUP(F80,F$4:F$77,G$4:G$77,"")</f>
        <v>Objektplanung Verkehrsanlagen</v>
      </c>
      <c r="H80" s="10"/>
      <c r="I80" s="11"/>
      <c r="K80" s="53"/>
      <c r="L80" s="13">
        <f>SUMIFS(L$5:L$77,$A$5:$A$77,$A80,$B$5:$B$77,$B80,$C$5:$C$77,$C80)</f>
        <v>0</v>
      </c>
    </row>
    <row r="81" spans="1:12" ht="14.5" outlineLevel="1" x14ac:dyDescent="0.35">
      <c r="A81" s="42" t="s">
        <v>52</v>
      </c>
      <c r="B81" s="42">
        <v>1</v>
      </c>
      <c r="C81" s="42">
        <v>1</v>
      </c>
      <c r="E81" s="83"/>
      <c r="F81" s="87" t="str">
        <f t="shared" ref="F81" si="9">CONCATENATE("Abs. ",C81)</f>
        <v>Abs. 1</v>
      </c>
      <c r="G81" s="79" t="str">
        <f>_xlfn.XLOOKUP(F81,F$4:F$77,G$4:G$77,"")</f>
        <v>Objektplanung Verkehrsanlagen</v>
      </c>
      <c r="H81" s="10"/>
      <c r="I81" s="11"/>
      <c r="K81" s="53"/>
      <c r="L81" s="13">
        <f>SUMIFS(L$5:L$77,$A$5:$A$77,$A81,$B$5:$B$77,$B81,$C$5:$C$77,$C81)</f>
        <v>0</v>
      </c>
    </row>
    <row r="82" spans="1:12" ht="14.5" x14ac:dyDescent="0.35"/>
    <row r="83" spans="1:12" s="85" customFormat="1" ht="15.5" x14ac:dyDescent="0.35">
      <c r="A83" s="82"/>
      <c r="B83" s="82"/>
      <c r="C83" s="82"/>
      <c r="D83" s="82"/>
      <c r="E83" s="83"/>
      <c r="F83" s="84" t="s">
        <v>69</v>
      </c>
      <c r="G83" s="75"/>
      <c r="H83" s="14"/>
      <c r="I83" s="15"/>
      <c r="K83" s="86"/>
      <c r="L83" s="12">
        <f>SUM(L84:L85)</f>
        <v>0</v>
      </c>
    </row>
    <row r="84" spans="1:12" ht="14.5" outlineLevel="1" x14ac:dyDescent="0.35">
      <c r="A84" s="42" t="s">
        <v>32</v>
      </c>
      <c r="B84" s="42">
        <v>2</v>
      </c>
      <c r="C84" s="42">
        <v>1</v>
      </c>
      <c r="E84" s="83"/>
      <c r="F84" s="87" t="str">
        <f>CONCATENATE("Abs. ",C84)</f>
        <v>Abs. 1</v>
      </c>
      <c r="G84" s="79" t="str">
        <f>_xlfn.XLOOKUP(F84,F$4:F$77,G$4:G$77,"")</f>
        <v>Objektplanung Verkehrsanlagen</v>
      </c>
      <c r="H84" s="10"/>
      <c r="I84" s="11"/>
      <c r="K84" s="53"/>
      <c r="L84" s="13">
        <f>SUMIFS(L$5:L$77,$A$5:$A$77,$A84,$B$5:$B$77,$B84,$C$5:$C$77,$C84)</f>
        <v>0</v>
      </c>
    </row>
    <row r="85" spans="1:12" ht="14.5" hidden="1" outlineLevel="1" x14ac:dyDescent="0.35">
      <c r="A85" s="42" t="s">
        <v>52</v>
      </c>
      <c r="B85" s="42">
        <v>2</v>
      </c>
      <c r="C85" s="42">
        <v>1</v>
      </c>
      <c r="E85" s="83"/>
      <c r="F85" s="87" t="str">
        <f t="shared" ref="F85" si="10">CONCATENATE("Abs. ",C85)</f>
        <v>Abs. 1</v>
      </c>
      <c r="G85" s="79" t="str">
        <f>_xlfn.XLOOKUP(F85,F$4:F$77,G$4:G$77,"")</f>
        <v>Objektplanung Verkehrsanlagen</v>
      </c>
      <c r="H85" s="10"/>
      <c r="I85" s="11"/>
      <c r="K85" s="53"/>
      <c r="L85" s="13">
        <f>SUMIFS(L$5:L$77,$A$5:$A$77,$A85,$B$5:$B$77,$B85,$C$5:$C$77,$C85)</f>
        <v>0</v>
      </c>
    </row>
    <row r="86" spans="1:12" ht="14.5" x14ac:dyDescent="0.35"/>
    <row r="87" spans="1:12" s="85" customFormat="1" ht="15.5" x14ac:dyDescent="0.35">
      <c r="A87" s="82"/>
      <c r="B87" s="82"/>
      <c r="C87" s="82"/>
      <c r="D87" s="82"/>
      <c r="E87" s="83"/>
      <c r="F87" s="84" t="s">
        <v>70</v>
      </c>
      <c r="G87" s="75"/>
      <c r="H87" s="14"/>
      <c r="I87" s="15"/>
      <c r="K87" s="86"/>
      <c r="L87" s="12">
        <f>SUM(L88:L89)</f>
        <v>0</v>
      </c>
    </row>
    <row r="88" spans="1:12" ht="14.5" outlineLevel="1" x14ac:dyDescent="0.35">
      <c r="A88" s="42" t="s">
        <v>32</v>
      </c>
      <c r="B88" s="42">
        <v>3</v>
      </c>
      <c r="C88" s="42">
        <v>1</v>
      </c>
      <c r="E88" s="83"/>
      <c r="F88" s="87" t="str">
        <f>CONCATENATE("Abs. ",C88)</f>
        <v>Abs. 1</v>
      </c>
      <c r="G88" s="79" t="str">
        <f>_xlfn.XLOOKUP(F88,F$4:F$77,G$4:G$77,"")</f>
        <v>Objektplanung Verkehrsanlagen</v>
      </c>
      <c r="H88" s="10"/>
      <c r="I88" s="11"/>
      <c r="K88" s="53"/>
      <c r="L88" s="13">
        <f>SUMIFS(L$5:L$77,$A$5:$A$77,$A88,$B$5:$B$77,$B88,$C$5:$C$77,$C88)</f>
        <v>0</v>
      </c>
    </row>
    <row r="89" spans="1:12" ht="14.5" outlineLevel="1" x14ac:dyDescent="0.35">
      <c r="A89" s="42" t="s">
        <v>52</v>
      </c>
      <c r="B89" s="42">
        <v>3</v>
      </c>
      <c r="C89" s="42">
        <v>1</v>
      </c>
      <c r="E89" s="83"/>
      <c r="F89" s="87" t="str">
        <f t="shared" ref="F89" si="11">CONCATENATE("Abs. ",C89)</f>
        <v>Abs. 1</v>
      </c>
      <c r="G89" s="79" t="str">
        <f>_xlfn.XLOOKUP(F89,F$4:F$77,G$4:G$77,"")</f>
        <v>Objektplanung Verkehrsanlagen</v>
      </c>
      <c r="H89" s="10"/>
      <c r="I89" s="11"/>
      <c r="K89" s="53"/>
      <c r="L89" s="13">
        <f>SUMIFS(L$5:L$77,$A$5:$A$77,$A89,$B$5:$B$77,$B89,$C$5:$C$77,$C89)</f>
        <v>0</v>
      </c>
    </row>
    <row r="90" spans="1:12" ht="14.5" x14ac:dyDescent="0.35">
      <c r="L90" s="13"/>
    </row>
    <row r="91" spans="1:12" ht="14.5" x14ac:dyDescent="0.35"/>
    <row r="92" spans="1:12" s="93" customFormat="1" ht="13.5" customHeight="1" x14ac:dyDescent="0.35">
      <c r="A92" s="82" t="s">
        <v>32</v>
      </c>
      <c r="B92" s="82"/>
      <c r="C92" s="82"/>
      <c r="D92" s="82"/>
      <c r="E92" s="83"/>
      <c r="F92" s="89" t="s">
        <v>133</v>
      </c>
      <c r="G92" s="90" t="s">
        <v>71</v>
      </c>
      <c r="H92" s="91"/>
      <c r="I92" s="91"/>
      <c r="J92" s="91"/>
      <c r="K92" s="91"/>
      <c r="L92" s="92">
        <f>SUMIFS(L$79:L$90,A$79:A$90,A92)</f>
        <v>0</v>
      </c>
    </row>
    <row r="93" spans="1:12" s="93" customFormat="1" ht="14.5" x14ac:dyDescent="0.35">
      <c r="A93" s="82" t="s">
        <v>52</v>
      </c>
      <c r="B93" s="82"/>
      <c r="C93" s="82"/>
      <c r="D93" s="82"/>
      <c r="E93" s="83"/>
      <c r="F93" s="89" t="s">
        <v>133</v>
      </c>
      <c r="G93" s="90" t="s">
        <v>72</v>
      </c>
      <c r="H93" s="91"/>
      <c r="I93" s="91"/>
      <c r="J93" s="91"/>
      <c r="K93" s="91"/>
      <c r="L93" s="92">
        <f>SUMIFS(L$79:L$90,A$79:A$90,A93)</f>
        <v>0</v>
      </c>
    </row>
    <row r="94" spans="1:12" s="93" customFormat="1" ht="14.5" x14ac:dyDescent="0.35">
      <c r="A94" s="82"/>
      <c r="B94" s="82"/>
      <c r="C94" s="82"/>
      <c r="D94" s="82"/>
      <c r="E94" s="83"/>
      <c r="F94" s="89"/>
      <c r="G94" s="94" t="s">
        <v>73</v>
      </c>
      <c r="H94" s="95"/>
      <c r="I94" s="95"/>
      <c r="J94" s="95"/>
      <c r="K94" s="20"/>
      <c r="L94" s="96">
        <f>L92*K94</f>
        <v>0</v>
      </c>
    </row>
    <row r="95" spans="1:12" s="93" customFormat="1" ht="14.5" x14ac:dyDescent="0.35">
      <c r="A95" s="82"/>
      <c r="B95" s="82"/>
      <c r="C95" s="82"/>
      <c r="D95" s="82"/>
      <c r="E95" s="83"/>
      <c r="F95" s="89"/>
      <c r="G95" s="90" t="s">
        <v>74</v>
      </c>
      <c r="H95" s="91"/>
      <c r="I95" s="91"/>
      <c r="J95" s="91"/>
      <c r="K95" s="91"/>
      <c r="L95" s="92">
        <f>SUM(L92:L94)</f>
        <v>0</v>
      </c>
    </row>
    <row r="96" spans="1:12" s="93" customFormat="1" ht="14.5" x14ac:dyDescent="0.35">
      <c r="A96" s="82"/>
      <c r="B96" s="82"/>
      <c r="C96" s="82"/>
      <c r="D96" s="82"/>
      <c r="E96" s="83"/>
      <c r="F96" s="89"/>
      <c r="G96" s="90" t="s">
        <v>75</v>
      </c>
      <c r="H96" s="16">
        <v>0.19</v>
      </c>
      <c r="I96" s="91"/>
      <c r="J96" s="91"/>
      <c r="K96" s="17"/>
      <c r="L96" s="92">
        <f>L95*$H96</f>
        <v>0</v>
      </c>
    </row>
    <row r="97" spans="1:12" ht="15" thickBot="1" x14ac:dyDescent="0.4">
      <c r="F97" s="97"/>
      <c r="G97" s="98" t="s">
        <v>76</v>
      </c>
      <c r="H97" s="99"/>
      <c r="I97" s="99"/>
      <c r="J97" s="99"/>
      <c r="K97" s="99"/>
      <c r="L97" s="100">
        <f>SUM(L95:L96)</f>
        <v>0</v>
      </c>
    </row>
    <row r="98" spans="1:12" ht="15" thickTop="1" x14ac:dyDescent="0.35"/>
    <row r="99" spans="1:12" ht="23.5" x14ac:dyDescent="0.55000000000000004">
      <c r="F99" s="52" t="s">
        <v>77</v>
      </c>
    </row>
    <row r="100" spans="1:12" ht="14.5" x14ac:dyDescent="0.35"/>
    <row r="101" spans="1:12" ht="14.5" x14ac:dyDescent="0.35">
      <c r="G101" s="88" t="s">
        <v>74</v>
      </c>
      <c r="L101" s="101">
        <f>L95</f>
        <v>0</v>
      </c>
    </row>
    <row r="102" spans="1:12" ht="14.5" x14ac:dyDescent="0.35">
      <c r="A102" s="42" t="s">
        <v>63</v>
      </c>
      <c r="G102" s="88" t="s">
        <v>78</v>
      </c>
      <c r="L102" s="101">
        <f>SUMIFS(L$5:L$77,$A$5:$A$77,$A102)</f>
        <v>0</v>
      </c>
    </row>
    <row r="103" spans="1:12" s="78" customFormat="1" ht="14.5" x14ac:dyDescent="0.35">
      <c r="A103" s="102" t="s">
        <v>52</v>
      </c>
      <c r="B103" s="102">
        <v>1</v>
      </c>
      <c r="C103" s="102">
        <v>2</v>
      </c>
      <c r="D103" s="102"/>
      <c r="E103" s="103"/>
      <c r="F103" s="104" t="s">
        <v>156</v>
      </c>
      <c r="G103" s="105" t="s">
        <v>157</v>
      </c>
      <c r="L103" s="106">
        <f>L55</f>
        <v>0</v>
      </c>
    </row>
    <row r="104" spans="1:12" ht="14.5" x14ac:dyDescent="0.35"/>
    <row r="105" spans="1:12" ht="15" thickBot="1" x14ac:dyDescent="0.4">
      <c r="G105" s="107" t="s">
        <v>79</v>
      </c>
      <c r="H105" s="108"/>
      <c r="I105" s="108"/>
      <c r="J105" s="108"/>
      <c r="K105" s="108"/>
      <c r="L105" s="109">
        <f>SUM(L101:L103)</f>
        <v>0</v>
      </c>
    </row>
    <row r="106" spans="1:12" ht="42.65" customHeight="1" thickTop="1" x14ac:dyDescent="0.35"/>
  </sheetData>
  <sheetProtection algorithmName="SHA-512" hashValue="wjyiSlSSH50rg1jHPfAIYVnAF3BQ6/NvjQV/V3+KrXQDD0S/drMO4HTqu/ZW0CCY2i0S4EgVL9c3Xqs9/UA0vA==" saltValue="2xdTNgavEA0H6+mPsVs7cw==" spinCount="100000" sheet="1" sort="0" autoFilter="0"/>
  <mergeCells count="1">
    <mergeCell ref="K2:L2"/>
  </mergeCells>
  <phoneticPr fontId="11" type="noConversion"/>
  <pageMargins left="0.70866141732283472" right="0.70866141732283472" top="0.78740157480314965" bottom="0.78740157480314965" header="0.31496062992125984" footer="0.31496062992125984"/>
  <pageSetup paperSize="9" scale="16" orientation="portrait" r:id="rId1"/>
  <headerFooter>
    <oddHeader>&amp;L
&amp;RReGe Hamburg</oddHeader>
    <oddFooter>&amp;L&amp;F&amp;Raufgestellt: CP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82B84C-3441-4A5F-B059-854316EB942F}">
          <x14:formula1>
            <xm:f>DropDown!$A$2:$A$6</xm:f>
          </x14:formula1>
          <xm:sqref>H7</xm:sqref>
        </x14:dataValidation>
        <x14:dataValidation type="list" allowBlank="1" showInputMessage="1" showErrorMessage="1" xr:uid="{C4321325-13F8-4F9D-8975-EF195FCBCEA4}">
          <x14:formula1>
            <xm:f>DropDown!$B$2:$B$6</xm:f>
          </x14:formula1>
          <xm:sqref>L8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F4DF-9043-4AE4-ACBC-ED924A77736A}">
  <dimension ref="A1:D6"/>
  <sheetViews>
    <sheetView workbookViewId="0">
      <selection activeCell="B2" sqref="B2:G11"/>
    </sheetView>
  </sheetViews>
  <sheetFormatPr baseColWidth="10" defaultColWidth="11.453125" defaultRowHeight="14.5" x14ac:dyDescent="0.35"/>
  <cols>
    <col min="1" max="1" width="16.26953125" customWidth="1"/>
    <col min="2" max="2" width="32.54296875" customWidth="1"/>
    <col min="3" max="3" width="6.26953125" bestFit="1" customWidth="1"/>
    <col min="4" max="4" width="17.453125" customWidth="1"/>
  </cols>
  <sheetData>
    <row r="1" spans="1:4" x14ac:dyDescent="0.35">
      <c r="A1" t="s">
        <v>80</v>
      </c>
      <c r="B1" t="s">
        <v>81</v>
      </c>
      <c r="C1" t="s">
        <v>82</v>
      </c>
      <c r="D1" t="s">
        <v>83</v>
      </c>
    </row>
    <row r="2" spans="1:4" x14ac:dyDescent="0.35">
      <c r="A2" t="s">
        <v>56</v>
      </c>
      <c r="B2" t="s">
        <v>23</v>
      </c>
      <c r="C2">
        <v>0</v>
      </c>
      <c r="D2" t="s">
        <v>84</v>
      </c>
    </row>
    <row r="3" spans="1:4" x14ac:dyDescent="0.35">
      <c r="A3" t="s">
        <v>21</v>
      </c>
      <c r="B3" t="s">
        <v>85</v>
      </c>
      <c r="C3">
        <v>0.25</v>
      </c>
      <c r="D3" t="s">
        <v>86</v>
      </c>
    </row>
    <row r="4" spans="1:4" x14ac:dyDescent="0.35">
      <c r="A4" t="s">
        <v>55</v>
      </c>
      <c r="B4" t="s">
        <v>87</v>
      </c>
      <c r="C4">
        <v>0.5</v>
      </c>
      <c r="D4" t="s">
        <v>54</v>
      </c>
    </row>
    <row r="5" spans="1:4" x14ac:dyDescent="0.35">
      <c r="A5" t="s">
        <v>88</v>
      </c>
      <c r="B5" t="s">
        <v>89</v>
      </c>
      <c r="C5">
        <v>0.75</v>
      </c>
      <c r="D5" t="s">
        <v>90</v>
      </c>
    </row>
    <row r="6" spans="1:4" x14ac:dyDescent="0.35">
      <c r="A6" t="s">
        <v>91</v>
      </c>
      <c r="B6" t="s">
        <v>92</v>
      </c>
      <c r="C6">
        <v>1</v>
      </c>
      <c r="D6" t="s">
        <v>93</v>
      </c>
    </row>
  </sheetData>
  <sheetProtection algorithmName="SHA-512" hashValue="JXeG/HIomOC6b9uHgZ/wDtI6dUOlB5QpuMyUuEoFbWEPDDxNc8EKqtggzcoUAmRE4PlmLo2aa3k962rOyUP7Pw==" saltValue="qsbUgwYmTQYSxbq4zQYpoA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3307C0F6D9F44F9280779C48FD7615" ma:contentTypeVersion="10" ma:contentTypeDescription="Ein neues Dokument erstellen." ma:contentTypeScope="" ma:versionID="df7dcf15ff8e60bab0dddc21af6f6555">
  <xsd:schema xmlns:xsd="http://www.w3.org/2001/XMLSchema" xmlns:xs="http://www.w3.org/2001/XMLSchema" xmlns:p="http://schemas.microsoft.com/office/2006/metadata/properties" xmlns:ns2="45510175-a48e-460c-b381-d359d314136f" xmlns:ns3="89a8dd03-8261-47bd-99ea-c5397cea5f31" targetNamespace="http://schemas.microsoft.com/office/2006/metadata/properties" ma:root="true" ma:fieldsID="acc4ac2b761c54b804f6e3eb23fbb40e" ns2:_="" ns3:_="">
    <xsd:import namespace="45510175-a48e-460c-b381-d359d314136f"/>
    <xsd:import namespace="89a8dd03-8261-47bd-99ea-c5397cea5f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10175-a48e-460c-b381-d359d31413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6294345-5cbb-4006-898f-26c4844c9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8dd03-8261-47bd-99ea-c5397cea5f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52e65f-d693-4bc7-ac32-e993df50e241}" ma:internalName="TaxCatchAll" ma:showField="CatchAllData" ma:web="89a8dd03-8261-47bd-99ea-c5397cea5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510175-a48e-460c-b381-d359d314136f">
      <Terms xmlns="http://schemas.microsoft.com/office/infopath/2007/PartnerControls"/>
    </lcf76f155ced4ddcb4097134ff3c332f>
    <TaxCatchAll xmlns="89a8dd03-8261-47bd-99ea-c5397cea5f31" xsi:nil="true"/>
  </documentManagement>
</p:properties>
</file>

<file path=customXml/itemProps1.xml><?xml version="1.0" encoding="utf-8"?>
<ds:datastoreItem xmlns:ds="http://schemas.openxmlformats.org/officeDocument/2006/customXml" ds:itemID="{26296E95-CD4B-4A2C-A607-F3D4D50D9B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10175-a48e-460c-b381-d359d314136f"/>
    <ds:schemaRef ds:uri="89a8dd03-8261-47bd-99ea-c5397cea5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A04926-83C2-450F-8D19-D3651F328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892CA-2642-46E0-8691-12EECB9730C6}">
  <ds:schemaRefs>
    <ds:schemaRef ds:uri="http://schemas.microsoft.com/office/2006/metadata/properties"/>
    <ds:schemaRef ds:uri="89a8dd03-8261-47bd-99ea-c5397cea5f3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5510175-a48e-460c-b381-d359d314136f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Hinweise zur Eingabe</vt:lpstr>
      <vt:lpstr>Honorarformblatt</vt:lpstr>
      <vt:lpstr>DropDown</vt:lpstr>
      <vt:lpstr>Honorarformblatt!Druckbereich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2026-10-14T12:24:30Z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0x010100B33307C0F6D9F44F9280779C48FD7615</vt:lpwstr>
  </property>
  <property fmtid="{D5CDD505-2E9C-101B-9397-08002B2CF9AE}" pid="3" name="Order">
    <vt:r8>1399000</vt:r8>
  </property>
  <property fmtid="{D5CDD505-2E9C-101B-9397-08002B2CF9AE}" pid="4" name="MediaServiceImageTags">
    <vt:lpwstr/>
  </property>
</Properties>
</file>