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ELA\Einkauf\040_Vergabeordner\5_Ausschreibungen_ab_2016\20-Ausschreibungen SEK 2026\73 - Knieroboter KAU\3 - Vergabeunterlagen\3.3 Einzeldokumente_Final_PDF\"/>
    </mc:Choice>
  </mc:AlternateContent>
  <xr:revisionPtr revIDLastSave="0" documentId="13_ncr:1_{E9A5483A-FB7D-49D2-BC2D-FE8ABBF8B433}" xr6:coauthVersionLast="47" xr6:coauthVersionMax="47" xr10:uidLastSave="{00000000-0000-0000-0000-000000000000}"/>
  <bookViews>
    <workbookView xWindow="28680" yWindow="330" windowWidth="25440" windowHeight="15270" tabRatio="899" activeTab="3" xr2:uid="{00000000-000D-0000-FFFF-FFFF00000000}"/>
  </bookViews>
  <sheets>
    <sheet name="Hinweise zum LV" sheetId="1" r:id="rId1"/>
    <sheet name="A_Allgemeine Anforderungen" sheetId="2" r:id="rId2"/>
    <sheet name="B_System und Technik" sheetId="3" r:id="rId3"/>
    <sheet name="C_IT und Datenschutz" sheetId="15" r:id="rId4"/>
    <sheet name="D_Leistungserbringung" sheetId="5" r:id="rId5"/>
    <sheet name="E_Evidenz und Referenzen" sheetId="6" r:id="rId6"/>
    <sheet name="P1_Preisblatt Investition" sheetId="7" r:id="rId7"/>
    <sheet name="P2_Preisblatt Instandhaltung" sheetId="8" r:id="rId8"/>
    <sheet name="P3_Preisblatt Verbrauchsgüter" sheetId="9" r:id="rId9"/>
    <sheet name="P4_Gesamtpreis" sheetId="10" r:id="rId10"/>
    <sheet name="P5_Optionen" sheetId="11" r:id="rId11"/>
  </sheets>
  <definedNames>
    <definedName name="_xlnm.Print_Titles" localSheetId="1">'A_Allgemeine Anforderungen'!$5:$5</definedName>
    <definedName name="_xlnm.Print_Titles" localSheetId="2">'B_System und Technik'!$5:$5</definedName>
    <definedName name="_xlnm.Print_Titles" localSheetId="3">'C_IT und Datenschutz'!$5:$5</definedName>
    <definedName name="_xlnm.Print_Titles" localSheetId="4">D_Leistungserbringung!$5:$5</definedName>
    <definedName name="_xlnm.Print_Titles" localSheetId="5">'E_Evidenz und Referenzen'!$5:$5</definedName>
    <definedName name="_xlnm.Print_Titles" localSheetId="6">'P1_Preisblatt Investition'!$5:$5</definedName>
    <definedName name="_xlnm.Print_Titles" localSheetId="7">'P2_Preisblatt Instandhaltung'!$5:$5</definedName>
    <definedName name="_xlnm.Print_Titles" localSheetId="8">'P3_Preisblatt Verbrauchsgüter'!$5:$5</definedName>
    <definedName name="_xlnm.Print_Titles" localSheetId="9">P4_Gesamtpreis!$5:$5</definedName>
    <definedName name="_xlnm.Print_Titles" localSheetId="10">P5_Optionen!$5:$5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8" i="15" l="1"/>
  <c r="G9" i="15"/>
  <c r="G10" i="15"/>
  <c r="G11" i="15"/>
  <c r="G12" i="15"/>
  <c r="G13" i="15"/>
  <c r="G14" i="15"/>
  <c r="G15" i="15"/>
  <c r="G16" i="15"/>
  <c r="G17" i="15"/>
  <c r="G18" i="15"/>
  <c r="G19" i="15"/>
  <c r="G20" i="15"/>
  <c r="G7" i="15"/>
  <c r="G52" i="15" s="1"/>
  <c r="G22" i="15"/>
  <c r="G23" i="15"/>
  <c r="G24" i="15"/>
  <c r="G25" i="15"/>
  <c r="G26" i="15"/>
  <c r="G28" i="15"/>
  <c r="G29" i="15"/>
  <c r="G30" i="15"/>
  <c r="G31" i="15"/>
  <c r="G32" i="15"/>
  <c r="G33" i="15"/>
  <c r="G34" i="15"/>
  <c r="G35" i="15"/>
  <c r="G37" i="15"/>
  <c r="G38" i="15"/>
  <c r="G39" i="15"/>
  <c r="G40" i="15"/>
  <c r="G41" i="15"/>
  <c r="G42" i="15"/>
  <c r="G43" i="15"/>
  <c r="G44" i="15"/>
  <c r="G45" i="15"/>
  <c r="G46" i="15"/>
  <c r="G47" i="15"/>
  <c r="G48" i="15"/>
  <c r="G49" i="15"/>
  <c r="G50" i="15"/>
  <c r="G53" i="15"/>
  <c r="F9" i="9" l="1"/>
  <c r="F15" i="6"/>
  <c r="F16" i="11"/>
  <c r="D7" i="9"/>
  <c r="F11" i="7"/>
  <c r="F14" i="11"/>
  <c r="F13" i="11"/>
  <c r="F11" i="11"/>
  <c r="F10" i="11"/>
  <c r="F9" i="11"/>
  <c r="F7" i="11"/>
  <c r="F14" i="8"/>
  <c r="F13" i="8"/>
  <c r="F12" i="8"/>
  <c r="F11" i="8"/>
  <c r="F10" i="8"/>
  <c r="F9" i="8"/>
  <c r="F8" i="8"/>
  <c r="F7" i="8"/>
  <c r="F24" i="7"/>
  <c r="F23" i="7"/>
  <c r="F22" i="7"/>
  <c r="F21" i="7"/>
  <c r="F19" i="7"/>
  <c r="F18" i="7"/>
  <c r="F17" i="7"/>
  <c r="F16" i="7"/>
  <c r="F14" i="7"/>
  <c r="F13" i="7"/>
  <c r="F10" i="7"/>
  <c r="F8" i="7"/>
  <c r="F7" i="7"/>
  <c r="F16" i="6"/>
  <c r="F13" i="6"/>
  <c r="F12" i="6"/>
  <c r="F11" i="6"/>
  <c r="F10" i="6"/>
  <c r="F9" i="6"/>
  <c r="F8" i="6"/>
  <c r="F7" i="6"/>
  <c r="F68" i="5"/>
  <c r="F65" i="5"/>
  <c r="F64" i="5"/>
  <c r="F63" i="5"/>
  <c r="F62" i="5"/>
  <c r="F61" i="5"/>
  <c r="F60" i="5"/>
  <c r="F58" i="5"/>
  <c r="F57" i="5"/>
  <c r="F56" i="5"/>
  <c r="F55" i="5"/>
  <c r="F54" i="5"/>
  <c r="F53" i="5"/>
  <c r="F52" i="5"/>
  <c r="F51" i="5"/>
  <c r="F49" i="5"/>
  <c r="F48" i="5"/>
  <c r="F47" i="5"/>
  <c r="F46" i="5"/>
  <c r="F45" i="5"/>
  <c r="F44" i="5"/>
  <c r="F43" i="5"/>
  <c r="F42" i="5"/>
  <c r="F41" i="5"/>
  <c r="F40" i="5"/>
  <c r="F39" i="5"/>
  <c r="F38" i="5"/>
  <c r="F37" i="5"/>
  <c r="F36" i="5"/>
  <c r="F35" i="5"/>
  <c r="F34" i="5"/>
  <c r="F32" i="5"/>
  <c r="F31" i="5"/>
  <c r="F30" i="5"/>
  <c r="F29" i="5"/>
  <c r="F28" i="5"/>
  <c r="F27" i="5"/>
  <c r="F26" i="5"/>
  <c r="F24" i="5"/>
  <c r="F23" i="5"/>
  <c r="F22" i="5"/>
  <c r="F21" i="5"/>
  <c r="F20" i="5"/>
  <c r="F19" i="5"/>
  <c r="F18" i="5"/>
  <c r="F17" i="5"/>
  <c r="F16" i="5"/>
  <c r="F14" i="5"/>
  <c r="F13" i="5"/>
  <c r="F12" i="5"/>
  <c r="F11" i="5"/>
  <c r="F10" i="5"/>
  <c r="F9" i="5"/>
  <c r="F8" i="5"/>
  <c r="F7" i="5"/>
  <c r="F67" i="5" s="1"/>
  <c r="F87" i="3"/>
  <c r="F86" i="3"/>
  <c r="F84" i="3"/>
  <c r="F83" i="3"/>
  <c r="F82" i="3"/>
  <c r="F81" i="3"/>
  <c r="F80" i="3"/>
  <c r="F79" i="3"/>
  <c r="F78" i="3"/>
  <c r="F76" i="3"/>
  <c r="F75" i="3"/>
  <c r="F74" i="3"/>
  <c r="F73" i="3"/>
  <c r="F72" i="3"/>
  <c r="F71" i="3"/>
  <c r="F70" i="3"/>
  <c r="F68" i="3"/>
  <c r="F67" i="3"/>
  <c r="F66" i="3"/>
  <c r="F65" i="3"/>
  <c r="F64" i="3"/>
  <c r="F63" i="3"/>
  <c r="F62" i="3"/>
  <c r="F61" i="3"/>
  <c r="F60" i="3"/>
  <c r="F59" i="3"/>
  <c r="F58" i="3"/>
  <c r="F56" i="3"/>
  <c r="F55" i="3"/>
  <c r="F54" i="3"/>
  <c r="F53" i="3"/>
  <c r="F52" i="3"/>
  <c r="F51" i="3"/>
  <c r="F50" i="3"/>
  <c r="F49" i="3"/>
  <c r="F48" i="3"/>
  <c r="F47" i="3"/>
  <c r="F45" i="3"/>
  <c r="F44" i="3"/>
  <c r="F43" i="3"/>
  <c r="F42" i="3"/>
  <c r="F41" i="3"/>
  <c r="F40" i="3"/>
  <c r="F39" i="3"/>
  <c r="F38" i="3"/>
  <c r="F37" i="3"/>
  <c r="F36" i="3"/>
  <c r="F34" i="3"/>
  <c r="F33" i="3"/>
  <c r="F32" i="3"/>
  <c r="F31" i="3"/>
  <c r="F30" i="3"/>
  <c r="F29" i="3"/>
  <c r="F28" i="3"/>
  <c r="F27" i="3"/>
  <c r="F25" i="3"/>
  <c r="F24" i="3"/>
  <c r="F23" i="3"/>
  <c r="F22" i="3"/>
  <c r="F21" i="3"/>
  <c r="F20" i="3"/>
  <c r="F19" i="3"/>
  <c r="F18" i="3"/>
  <c r="F17" i="3"/>
  <c r="F16" i="3"/>
  <c r="F15" i="3"/>
  <c r="F14" i="3"/>
  <c r="F13" i="3"/>
  <c r="F12" i="3"/>
  <c r="F11" i="3"/>
  <c r="F10" i="3"/>
  <c r="F9" i="3"/>
  <c r="F8" i="3"/>
  <c r="F7" i="3"/>
  <c r="F36" i="2"/>
  <c r="F33" i="2"/>
  <c r="F32" i="2"/>
  <c r="F31" i="2"/>
  <c r="F30" i="2"/>
  <c r="F29" i="2"/>
  <c r="F28" i="2"/>
  <c r="F27" i="2"/>
  <c r="F26" i="2"/>
  <c r="F24" i="2"/>
  <c r="F23" i="2"/>
  <c r="F22" i="2"/>
  <c r="F21" i="2"/>
  <c r="F20" i="2"/>
  <c r="F19" i="2"/>
  <c r="F18" i="2"/>
  <c r="F17" i="2"/>
  <c r="F16" i="2"/>
  <c r="F14" i="2"/>
  <c r="F13" i="2"/>
  <c r="F12" i="2"/>
  <c r="F11" i="2"/>
  <c r="F10" i="2"/>
  <c r="F9" i="2"/>
  <c r="F8" i="2"/>
  <c r="F7" i="2"/>
  <c r="F35" i="2" l="1"/>
  <c r="F16" i="8"/>
  <c r="F26" i="7"/>
  <c r="F6" i="10" s="1"/>
  <c r="F8" i="10"/>
  <c r="F7" i="10"/>
  <c r="F10" i="10" l="1"/>
  <c r="F11" i="10" s="1"/>
  <c r="F12" i="10" s="1"/>
</calcChain>
</file>

<file path=xl/sharedStrings.xml><?xml version="1.0" encoding="utf-8"?>
<sst xmlns="http://schemas.openxmlformats.org/spreadsheetml/2006/main" count="907" uniqueCount="613">
  <si>
    <t>Leistungsverzeichnis VSG-SEK-2026-73</t>
  </si>
  <si>
    <t>Roboterassistiertes System für die Hüftendoprothetik</t>
  </si>
  <si>
    <t>Vivantes Klinikum Am Urban, Klinik für Unfallchirurgie, Orthopädie und Handchirurgie</t>
  </si>
  <si>
    <t>Lieferung, Installation, Inbetriebnahme, Einweisung und Instandhaltung</t>
  </si>
  <si>
    <t>Aufbau der Datei</t>
  </si>
  <si>
    <t>A_Allgemeine Anforderungen – Zulassung, regulatorische Nachweise, Form des Angebots, Vertragliches.</t>
  </si>
  <si>
    <t>B_System und Technik – Systemplattform, Navigation, Applikationen, Planung, intraoperativer Workflow, Instrumente, Implantatkompatibilität.</t>
  </si>
  <si>
    <t>C_IT und Datenschutz – Schnittstellen zu KIS, PACS und Archiv, Netzwerk, IT-Sicherheit, Datenschutz nach DSGVO.</t>
  </si>
  <si>
    <t>D_Leistungserbringung – Aufstellung und Inbetriebnahme, Einweisung, klinische Anwendungsunterstützung, Instandhaltung, Verbrauchsgüter, Softwarepflege.</t>
  </si>
  <si>
    <t>E_Evidenz und Referenzen – klinische Evidenz, Registerdaten, Referenzkliniken.</t>
  </si>
  <si>
    <t>P1 bis P3 – Preisblätter Investition, Instandhaltung und Verbrauchsgüter.</t>
  </si>
  <si>
    <t>P5_Optionen – gesondert bepreiste optionale Positionen. Nicht wertungsrelevant.</t>
  </si>
  <si>
    <t>P4_Gesamtpreis – Lebenszykluskosten über acht Betriebsjahre, Wertungssumme für das Zuschlagskriterium Preis (75 Prozent) nach Ziffer 6 der Leistungsbeschreibung.</t>
  </si>
  <si>
    <t>Ausfüllhinweise</t>
  </si>
  <si>
    <t>Gelb hinterlegte Felder sind vom Bieter auszufüllen. Alle übrigen Felder sind gesperrt bzw. bleiben leer.</t>
  </si>
  <si>
    <t>Spalte Bestätigung: Auswahl JA oder NEIN über das Auswahlfeld. Leere Felder gelten als nicht erfüllt.</t>
  </si>
  <si>
    <t>Spalte Angabe des Bieters: geforderte Werte, Fristen und Nachweise eintragen. Angaben wie erfüllt, Standard oder auf Anfrage sind unzureichend.</t>
  </si>
  <si>
    <t>Spalte Auswertung berechnet sich selbst: OK bei JA, Ausschluss bei NEIN auf eine Mindestanforderung, Hinweis bei NEIN auf ein Bewertungs- oder Informationskriterium.</t>
  </si>
  <si>
    <t>Am Ende jedes Katalogblattes stehen die Zähler für nicht erfüllte Mindestanforderungen und für offene Positionen.</t>
  </si>
  <si>
    <t>Arten von Anforderungen</t>
  </si>
  <si>
    <t>Mindestanforderung – zwingend zu erfüllen. NEIN oder fehlende Angabe führt zum Ausschluss des Angebotes von der Wertung.</t>
  </si>
  <si>
    <t>Information / Nachweis – dient der Beurteilung, der Vertragsdokumentation und der Vergabeakte. Die Angabe wird nicht bepunktet, ist jedoch verbindlich und wird Vertragsbestandteil.</t>
  </si>
  <si>
    <t>Option (gesondert bepreist) – Leistung, die der Auftraggeber innerhalb von 36 Monaten ab Zuschlag abrufen kann. Der Preis ist im Blatt P5 anzugeben und fließt nicht in die Wertungssumme ein.</t>
  </si>
  <si>
    <t>Produktneutralität</t>
  </si>
  <si>
    <t>Die Leistung ist nach § 31 Abs. 6 VgV produktneutral beschrieben. Soweit auf Verfahren, Bezeichnungen oder Typen verwiesen wird, gilt der Zusatz oder gleichwertig. Der Nachweis der Gleichwertigkeit obliegt dem Bieter.</t>
  </si>
  <si>
    <t>Verbindlichkeit</t>
  </si>
  <si>
    <t>Sämtliche Angaben des Bieters sind verbindlich und werden Vertragsbestandteil. Änderungen am Text des Leistungsverzeichnisses führen zum Ausschluss.</t>
  </si>
  <si>
    <t>Vivantes Service GmbH – Strategischer Einkauf Medizintechnik</t>
  </si>
  <si>
    <t>A – Allgemeine Anforderungen, Zulassung und Form des Angebots</t>
  </si>
  <si>
    <t>Vergabe-Nr. VSG-SEK-2026-73  |  Anlage: Leistungsverzeichnis  |  Mindestanforderungen sind zwingend mit JA zu bestätigen; NEIN führt zum Ausschluss des Angebotes.</t>
  </si>
  <si>
    <t>Pos.</t>
  </si>
  <si>
    <t>Anforderung</t>
  </si>
  <si>
    <t>Art</t>
  </si>
  <si>
    <t>Bestätigung
JA / NEIN</t>
  </si>
  <si>
    <t>Angabe des Bieters /
Nachweis, Anlage</t>
  </si>
  <si>
    <t>Auswertung</t>
  </si>
  <si>
    <t>A_1  Zulassung, Produktkonformität und regulatorische Nachweise</t>
  </si>
  <si>
    <t>A_1.1</t>
  </si>
  <si>
    <t>Gültige CE-Kennzeichnung nach Verordnung (EU) 2017/745 (MDR) für alle angebotenen Komponenten und Applikationen. Vorlage der EU-Konformitätserklärung und der Bescheinigung der Benannten Stelle.</t>
  </si>
  <si>
    <t>Mindestanforderung</t>
  </si>
  <si>
    <t>A_1.2</t>
  </si>
  <si>
    <t>Angabe der Risikoklasse je Komponente sowie der Zweckbestimmung im Wortlaut der Gebrauchsanweisung.</t>
  </si>
  <si>
    <t>A_1.3</t>
  </si>
  <si>
    <t>A_1.4</t>
  </si>
  <si>
    <t>Bestätigung, dass die angebotene Zweckbestimmung die beim Auftraggeber vorgesehenen Indikationen vollständig abdeckt. Off-Label-Anwendungen sind zu benennen.</t>
  </si>
  <si>
    <t>A_1.5</t>
  </si>
  <si>
    <t>Gebrauchsanweisung in deutscher Sprache in gedruckter und elektronischer Form.</t>
  </si>
  <si>
    <t>A_1.6</t>
  </si>
  <si>
    <t>Nachweis eines zertifizierten Qualitätsmanagementsystems nach DIN EN ISO 13485.</t>
  </si>
  <si>
    <t>A_1.7</t>
  </si>
  <si>
    <t>Konformität mit DIN EN 60601-1 und den zutreffenden Ergänzungsnormen, insbesondere DIN EN 60601-1-2 (EMV) und DIN EN 60601-1-6 (Gebrauchstauglichkeit).</t>
  </si>
  <si>
    <t>A_1.8</t>
  </si>
  <si>
    <t>Angabe aller Anforderungen, die sich aus der MPBetreibV ergeben, insbesondere Vorgaben zu STK und MTK mit Intervall und Umfang.</t>
  </si>
  <si>
    <t>Angabe, ob das System der Anlage 1 oder Anlage 2 MPBetreibV unterfällt.</t>
  </si>
  <si>
    <t>A_2  Formale Anforderungen an das Angebot</t>
  </si>
  <si>
    <t>A_2.1</t>
  </si>
  <si>
    <t>Alle Angaben im Leistungsverzeichnis und im Preisblatt sind wahrheitsgemäß und in deutscher Sprache eingetragen.</t>
  </si>
  <si>
    <t>A_2.2</t>
  </si>
  <si>
    <t>Formatierung, Spaltenaufbau und Layout des Leistungsverzeichnisses und der Preisblätter wurden nicht verändert.</t>
  </si>
  <si>
    <t>A_2.3</t>
  </si>
  <si>
    <t>Jede Position ist in der Spalte Bestätigung eindeutig mit JA oder NEIN beantwortet. Leere Felder gelten als nicht erfüllt.</t>
  </si>
  <si>
    <t>A_2.4</t>
  </si>
  <si>
    <t>Verweise auf Prospektmaterial ersetzen die Beantwortung nicht. Ergänzende Verweise erfolgen unter Angabe von Anlage und Seitenzahl.</t>
  </si>
  <si>
    <t>A_2.5</t>
  </si>
  <si>
    <t>Das vollständig ausgefüllte Leistungsverzeichnis wird zusammen mit dem Preisblatt rechtsverbindlich unterschrieben eingereicht.</t>
  </si>
  <si>
    <t>A_2.6</t>
  </si>
  <si>
    <t>Das Angebot wird ausschließlich elektronisch über die Vergabeplattform DTVP eingereicht.</t>
  </si>
  <si>
    <t>A_2.7</t>
  </si>
  <si>
    <t>A_2.8</t>
  </si>
  <si>
    <t>Alle Preise sind netto in Euro, frei Verwendungsstelle, einschließlich aller Nebenkosten angegeben. Nicht ausgewiesene Nebenleistungen gelten als im Angebotspreis enthalten.</t>
  </si>
  <si>
    <t>A_2.9</t>
  </si>
  <si>
    <t>Der Bieter bestätigt, dass alle mit JA beantworteten Anforderungen zum Zeitpunkt der Lieferung ohne Einschränkung erfüllt werden und Vertragsbestandteil werden.</t>
  </si>
  <si>
    <t>A_3  Vertragliche Rahmenbedingungen und Dokumentation</t>
  </si>
  <si>
    <t>A_3.1</t>
  </si>
  <si>
    <t>Anerkennung der Vergabe- und Vertragsunterlagen des Auftraggebers ohne Änderungen und Einschränkungen.</t>
  </si>
  <si>
    <t>A_3.2</t>
  </si>
  <si>
    <t>Übergabe des vollständigen technischen Dokumentationspakets bei Abnahme: Gebrauchsanweisung, Servicehandbuch soweit anwenderrelevant, Prüfprotokolle, Konformitätserklärungen, Bestandsverzeichnisdaten.</t>
  </si>
  <si>
    <t>A_3.3</t>
  </si>
  <si>
    <t>Bereitstellung aller Daten für das Bestandsverzeichnis nach § 13 MPBetreibV sowie für das CAFM-System des Auftraggebers in strukturierter Form.</t>
  </si>
  <si>
    <t>A_3.4</t>
  </si>
  <si>
    <t>Angabe der Inventarisierungsdaten je Komponente: Bezeichnung, Hersteller, Typ, Seriennummer, Anschaffungswert, Warengruppe, Nutzungsdauer.</t>
  </si>
  <si>
    <t>A_3.5</t>
  </si>
  <si>
    <t>Regelung zu Vertragsstrafen bei Verzug der Lieferung bzw. Inbetriebnahme entsprechend den Vertragsbedingungen des Auftraggebers.</t>
  </si>
  <si>
    <t>A_3.6</t>
  </si>
  <si>
    <t>Benennung eines verantwortlichen Projektleiters für die Umsetzung mit Kontaktdaten und Vertretung.</t>
  </si>
  <si>
    <t>A_3.7</t>
  </si>
  <si>
    <t>Zusicherung, dass sämtliche im Angebot benannten Leistungen ohne Weitergabe an nicht benannte Nachunternehmer erbracht werden. Eingesetzte Nachunternehmer sind zu benennen.</t>
  </si>
  <si>
    <t>A_3.8</t>
  </si>
  <si>
    <t>Nachweis einer Betriebs- und Produkthaftpflichtversicherung mit angemessener Deckungssumme.</t>
  </si>
  <si>
    <t>Anzahl nicht erfüllter Mindestanforderungen (Ausschluss)</t>
  </si>
  <si>
    <t>Anzahl offener Positionen (ohne Eintrag)</t>
  </si>
  <si>
    <t>B – Systemplattform, Applikationen und operativer Einsatz</t>
  </si>
  <si>
    <t>B_1  Systemplattform und Grundausstattung</t>
  </si>
  <si>
    <t>B_1.1</t>
  </si>
  <si>
    <t>Mobiles, fahrbares Robotersystem mit aktiv geführtem Roboterarm zur intraoperativen Knochenpräparation, aktuell lieferbare Systemgeneration des Herstellers, Neugerät (kein Vorführ-, Refurbished- oder Gebrauchtgerät, sofern nicht ausdrücklich als Nebenangebot zugelassen).</t>
  </si>
  <si>
    <t>B_1.2</t>
  </si>
  <si>
    <t>Angabe der angebotenen Systemgeneration und des Markteinführungsdatums der angebotenen Generation.</t>
  </si>
  <si>
    <t>B_1.3</t>
  </si>
  <si>
    <t>Der Roboterarm besitzt mindestens 6 Freiheitsgrade und ermöglicht eine chirurgengeführte (haptisch begrenzte) Resektion. Rein autonom schneidende Systeme ohne durchgängige Chirurgenkontrolle sind nicht zugelassen.</t>
  </si>
  <si>
    <t>B_1.4</t>
  </si>
  <si>
    <t>Haptische bzw. taktile Begrenzung des Resektionsraums (virtuelle Schutzgrenze), die ein Verlassen des geplanten Resektionsvolumens durch das Instrument aktiv verhindert. Beschreibung des Wirkprinzips (haptisch, Abschaltung des Antriebs, kombiniert).</t>
  </si>
  <si>
    <t>B_1.5</t>
  </si>
  <si>
    <t>Automatische Deaktivierung des Schneidwerkzeugs bei Verlassen der Freigabezone oder bei Verlust der Trackingverbindung.</t>
  </si>
  <si>
    <t>B_1.6</t>
  </si>
  <si>
    <t>Angabe der Systemgenauigkeit für Resektion und Implantatpositionierung (Winkel in Grad, Translation in mm) mit Beleg aus validierten Studien oder Prüfberichten.</t>
  </si>
  <si>
    <t>B_1.7</t>
  </si>
  <si>
    <t>Angabe der Standflächen- und Transportmaße, des Gesamtgewichts sowie der maximalen Punktlast (Bodenbelastung) aller Systemkomponenten.</t>
  </si>
  <si>
    <t>B_1.8</t>
  </si>
  <si>
    <t>Transport der Systemkomponenten durch Standardtüren (Durchgangsbreite ab 1.100 mm) und Aufzüge ohne Demontage. Angabe der minimal erforderlichen Durchfahrtsbreite.</t>
  </si>
  <si>
    <t>B_1.9</t>
  </si>
  <si>
    <t>Manuelle Verfahrbarkeit durch eine Person, feststellbare Bremsen bzw. Stabilisierungsfüße zur sicheren Fixierung im OP.</t>
  </si>
  <si>
    <t>B_1.10</t>
  </si>
  <si>
    <t>Angabe der elektrischen Anschlusswerte je Komponente (Spannung, Frequenz, Stromaufnahme, Leistungsaufnahme, Schutzklasse, benötigte Steckdosentypen und Anzahl).</t>
  </si>
  <si>
    <t>B_1.11</t>
  </si>
  <si>
    <t>Angabe der Wärmelast (W) und der Geräuschemission (dB(A)) im Betrieb zur Auslegung der OP-Klimatisierung.</t>
  </si>
  <si>
    <t>B_1.12</t>
  </si>
  <si>
    <t>Integrierte unterbrechungsfreie Stromversorgung oder definiertes Verhalten bei Netzausfall mit sicherem Abbruch bzw. Fortsetzung des laufenden Falls. Beschreibung des Verhaltens.</t>
  </si>
  <si>
    <t>Information / Nachweis</t>
  </si>
  <si>
    <t>B_1.13</t>
  </si>
  <si>
    <t>Kompatibilität mit laminarer Luftströmung (TAV-Decke) im OP, Nachweis, dass die Systemaufstellung die Schutzzone nicht unzulässig beeinträchtigt.</t>
  </si>
  <si>
    <t>B_1.14</t>
  </si>
  <si>
    <t>Vollständige Sterilabdeckung aller patientennahen Komponenten durch systemspezifische Einwegdrapes. Angabe der Artikelnummern und Stückpreise.</t>
  </si>
  <si>
    <t>B_1.15</t>
  </si>
  <si>
    <t>Aufbereitbarkeit aller wiederverwendbaren Instrumente nach validiertem Verfahren, Vorlage der Aufbereitungsanweisung nach DIN EN ISO 17664.</t>
  </si>
  <si>
    <t>B_1.16</t>
  </si>
  <si>
    <t>Benutzeroberfläche vollständig in deutscher Sprache. Sofern Teilbereiche nur in englischer Sprache verfügbar sind, ist dies vollständig zu benennen.</t>
  </si>
  <si>
    <t>B_1.17</t>
  </si>
  <si>
    <t>B_1.18</t>
  </si>
  <si>
    <t>Bei Angebot eines Neusystems: Der Auftraggeber erhält die Option, das System während der Betriebsdauer auf die jeweils aktuelle Systemgeneration aufzurüsten (Hardware- und Software-Upgrade). Die Konditionen sind im Blatt P5 anzugeben.</t>
  </si>
  <si>
    <t>B_1.19</t>
  </si>
  <si>
    <t>Bei Abgabe eines Nebenangebots (generalüberholtes System): Gewährleistung, Garantie sowie sämtliche Service- und Verfügbarkeitszusagen gelten in gleichem Umfang und gleicher Dauer wie für ein Neusystem. Nachweis der Generalüberholung durch den Hersteller, Baujahr, bisheriger Einsatzumfang und dokumentierter Zustand sind beigefügt.</t>
  </si>
  <si>
    <t>B_2  Navigations-, Tracking- und Steuerungseinheit</t>
  </si>
  <si>
    <t>B_2.1</t>
  </si>
  <si>
    <t>Optisches Trackingsystem zur intraoperativen Lageerfassung von Patient und Instrumenten mit Angabe des Messprinzips (aktiv/passiv infrarot, sonstiges).</t>
  </si>
  <si>
    <t>B_2.2</t>
  </si>
  <si>
    <t>Angabe der Trackinggenauigkeit (RMS in mm) und des nutzbaren Messvolumens sowie des empfohlenen Kamera-Patienten-Abstands.</t>
  </si>
  <si>
    <t>B_2.3</t>
  </si>
  <si>
    <t>Robustheit gegenüber OP-Beleuchtung und Fremdlichtquellen, akustische und optische Warnung bei Sichtlinienunterbrechung.</t>
  </si>
  <si>
    <t>B_2.4</t>
  </si>
  <si>
    <t>Höhen- und schwenkbar verstellbare Kameraeinheit, Positionierung ohne Sterilitätsverletzung durch das OP-Team.</t>
  </si>
  <si>
    <t>B_2.5</t>
  </si>
  <si>
    <t>Bedienmonitor mit mindestens 24 Zoll Diagonale, medizinisch zugelassen, aus Chirurgensicht und aus Sicht des Springers ablesbar.</t>
  </si>
  <si>
    <t>B_2.6</t>
  </si>
  <si>
    <t>Möglichkeit der Videoausleitung des Planungs- und Navigationsbildes auf externe OP-Monitore bzw. das OP-Integrationssystem (Signalformat angeben).</t>
  </si>
  <si>
    <t>B_2.7</t>
  </si>
  <si>
    <t>Steuerung durch den Operateur aus dem sterilen Bereich (steriler Touchscreen-Überzug, Fußschalter oder gleichwertig).</t>
  </si>
  <si>
    <t>B_2.8</t>
  </si>
  <si>
    <t>Kombinierbarkeit der Navigationseinheit mit weiteren Anwendungen des Herstellers (z. B. Wirbelsäule, Schulter) zur späteren Erweiterung. Angabe der derzeit und perspektivisch unterstützten Anwendungen.</t>
  </si>
  <si>
    <t>B_3  Klinische Applikationen</t>
  </si>
  <si>
    <t>B_3.1</t>
  </si>
  <si>
    <t>B_3.2</t>
  </si>
  <si>
    <t>Applikation Hüft-Totalendoprothetik (THA) mit Planung von Pfannenposition (Inklination, Anteversion), Beinlänge und Offset sowie intraoperativer Kontrolle.</t>
  </si>
  <si>
    <t>B_3.3</t>
  </si>
  <si>
    <t>Optionale Position: Applikation unikondyläre Knieendoprothetik (PKA/UKA), mindestens medial, wünschenswert zusätzlich lateral und patellofemoral.</t>
  </si>
  <si>
    <t>B_3.4</t>
  </si>
  <si>
    <t>Angabe aller weiteren verfügbaren bzw. in Entwicklung befindlichen Applikationen mit geplantem Verfügbarkeitsdatum im DACH-Raum (u. a. Revisionsendoprothetik, Schulter, Wirbelsäule).</t>
  </si>
  <si>
    <t>B_3.5</t>
  </si>
  <si>
    <t>Applikationen sind auf derselben Hardwareplattform ohne Austausch des Roboterarms nachrüstbar. Angabe der Nachrüstdauer und des Ausfallzeitraums.</t>
  </si>
  <si>
    <t>B_3.6</t>
  </si>
  <si>
    <t>Nachträglicher Erwerb einzelner Applikationen zu den im Preisblatt angegebenen, für mindestens 36 Monate ab Zuschlag gebundenen Preisen.</t>
  </si>
  <si>
    <t>B_3.7</t>
  </si>
  <si>
    <t>Keine fall- oder nutzungsabhängige Lizenzgebühr für den Betrieb der einmal erworbenen Applikation (keine Pay-per-Use-Komponente auf die Software).</t>
  </si>
  <si>
    <t>B_3.8</t>
  </si>
  <si>
    <t>Intraoperative Bandspannungs- und Gap-Analyse mit dokumentierter Darstellung über den gesamten Bewegungsumfang.</t>
  </si>
  <si>
    <t>B_3.9</t>
  </si>
  <si>
    <t>Intraoperative Anpassung der Planung (Implantatgröße, Rotation, Resektionshöhe) in Echtzeit mit unmittelbarer Rückmeldung der resultierenden Beinachse und Bandspannung.</t>
  </si>
  <si>
    <t>B_3.10</t>
  </si>
  <si>
    <t>Unterstützung unterschiedlicher Ausrichtungsphilosophien (mechanisch, kinematisch, funktionell) bzw. Angabe der unterstützten Alignment-Strategien.</t>
  </si>
  <si>
    <t>B_4  Präoperative Planung und Bildgebung</t>
  </si>
  <si>
    <t>B_4.1</t>
  </si>
  <si>
    <t>B_4.2</t>
  </si>
  <si>
    <t>Angabe der effektiven Patientendosis des erforderlichen Protokolls (mSv) sowie Nachweis der Optimierung nach § 14 StrlSchG. Niedrigdosisprotokoll ist vorzulegen.</t>
  </si>
  <si>
    <t>B_4.3</t>
  </si>
  <si>
    <t>Kompatibilität des Aufnahmeprotokolls mit den am Standort vorhandenen CT-Systemen. Der Bieter bestätigt die Durchführbarkeit nach Abstimmung mit der Radiologie.</t>
  </si>
  <si>
    <t>B_4.4</t>
  </si>
  <si>
    <t>B_4.5</t>
  </si>
  <si>
    <t>Verbindliche Bearbeitungszeit von Bildupload bis Bereitstellung des vorgeplanten Falls, angegeben in Werktagen. Angabe eines Eskalationswegs für Notfall- bzw. kurzfristige Fälle.</t>
  </si>
  <si>
    <t>B_4.6</t>
  </si>
  <si>
    <t>B_4.7</t>
  </si>
  <si>
    <t>Möglichkeit der Planung und Planänderung durch den Operateur an einer eigenen Arbeitsstation bzw. remote, ohne Rückkopplung an den Hersteller.</t>
  </si>
  <si>
    <t>B_4.8</t>
  </si>
  <si>
    <t>Anzahl der ohne Zusatzkosten bereitgestellten Planungsarbeitsplätze und Angabe der Systemvoraussetzungen (Client, Browser, VDI-Fähigkeit).</t>
  </si>
  <si>
    <t>B_4.9</t>
  </si>
  <si>
    <t>Definiertes Vorgehen bei kurzfristigem Ausfall des Planungsprozesses (z. B. fehlerhaftes CT), einschließlich Möglichkeit der Fortführung als konventionelle Operation.</t>
  </si>
  <si>
    <t>B_4.10</t>
  </si>
  <si>
    <t>Der OP-Plan ist archivierbar und als PDF oder DICOM-Objekt exportierbar zur Ablage in der Patientenakte.</t>
  </si>
  <si>
    <t>B_5  Intraoperativer Workflow</t>
  </si>
  <si>
    <t>B_5.1</t>
  </si>
  <si>
    <t>Angabe der Rüstzeit von Systemanlieferung im OP bis Schnittbereitschaft (Minuten) sowie der Abrüstzeit, jeweils mit Angabe des dafür erforderlichen Personals.</t>
  </si>
  <si>
    <t>B_5.2</t>
  </si>
  <si>
    <t>Angabe der durchschnittlichen Verlängerung der Schnitt-Naht-Zeit gegenüber der konventionellen Technik nach Abschluss der Lernkurve, belegt durch Literatur oder Anwenderdaten.</t>
  </si>
  <si>
    <t>B_5.3</t>
  </si>
  <si>
    <t>Angabe der typischen Lernkurve (Anzahl Fälle bis Erreichen der Regelzeiten) und der hierfür vorgesehenen Begleitung.</t>
  </si>
  <si>
    <t>B_5.4</t>
  </si>
  <si>
    <t>Intraoperative Registrierung des Knochens mit Angabe des Verfahrens, der erforderlichen Punktzahl und der Registrierungsdauer.</t>
  </si>
  <si>
    <t>B_5.5</t>
  </si>
  <si>
    <t>Automatische Verifikation der Registrierungsgüte mit Fehlerangabe und Wiederholungsmöglichkeit ohne Fallabbruch.</t>
  </si>
  <si>
    <t>B_5.6</t>
  </si>
  <si>
    <t>Minimal-invasive Fixierung der Referenzmarker mit Angabe der Pinanzahl, Pindurchmesser und Platzierungsorte. Darstellung des Vorgehens zur Vermeidung von Pin-Site-Komplikationen.</t>
  </si>
  <si>
    <t>B_5.7</t>
  </si>
  <si>
    <t>Möglichkeit der jederzeitigen Konversion auf die konventionelle Technik ohne Wechsel des Implantatsystems und ohne zusätzlichen Knochenverlust (Bail-out-Konzept).</t>
  </si>
  <si>
    <t>B_5.8</t>
  </si>
  <si>
    <t>Vollständige Dokumentation der intraoperativen Ist-Werte (Resektionen, Achsen, Bandspannung, Implantatgrößen und -positionen) im Fallbericht.</t>
  </si>
  <si>
    <t>B_5.9</t>
  </si>
  <si>
    <t>Automatische Erzeugung eines Fallberichts als PDF mit Bilddokumentation, exportierbar und archivierbar.</t>
  </si>
  <si>
    <t>B_5.10</t>
  </si>
  <si>
    <t>Angabe der pro Eingriff benötigten Instrumentensiebe und des daraus resultierenden Aufbereitungsaufwands (Anzahl Siebe, Gewicht, Volumen).</t>
  </si>
  <si>
    <t>B_5.11</t>
  </si>
  <si>
    <t>Angabe, ob zwei aufeinanderfolgende Eingriffe am selben Tag mit einem Instrumentensatz möglich sind, oder wie viele Sätze für einen Regelbetrieb von mindestens drei Eingriffen pro OP-Tag erforderlich sind.</t>
  </si>
  <si>
    <t>B_6  Instrumente, Zubehör und Ersatzteile</t>
  </si>
  <si>
    <t>B_6.1</t>
  </si>
  <si>
    <t>Vollständige Erstausstattung an wiederverwendbaren Instrumenten für den Regelbetrieb, Anzahl der Sätze entsprechend Position 5.11.</t>
  </si>
  <si>
    <t>B_6.2</t>
  </si>
  <si>
    <t>Vollständiges Zubehör für Extremitätenfixierung, Beinhalter und Positionierung, soweit systemspezifisch erforderlich.</t>
  </si>
  <si>
    <t>B_6.3</t>
  </si>
  <si>
    <t>Angabe der erwarteten Nutzungsdauer bzw. Aufbereitungszyklen der Hauptinstrumente und des Zeitpunkts der planmäßigen Ersatzbeschaffung.</t>
  </si>
  <si>
    <t>B_6.4</t>
  </si>
  <si>
    <t>Kostenfreier Austausch von Instrumenten bei betriebsbedingtem Verschleiß innerhalb der Laufzeit des Instandhaltungsvertrags. Umfang und Begrenzungen sind zu benennen.</t>
  </si>
  <si>
    <t>B_6.5</t>
  </si>
  <si>
    <t>Vollständige Artikelliste aller Verbrauchs- und Ersatzteile mit Artikelnummern, Verpackungseinheiten und Einzelpreisen als Anlage.</t>
  </si>
  <si>
    <t>B_6.6</t>
  </si>
  <si>
    <t>Ersatzteilverfügbarkeit für mindestens 10 Jahre ab Abnahme, schriftliche Zusicherung.</t>
  </si>
  <si>
    <t>B_6.7</t>
  </si>
  <si>
    <t>Leihstellung eines Ersatzinstrumentensatzes innerhalb von 48 Stunden bei Verlust oder Beschädigung eines Instruments.</t>
  </si>
  <si>
    <t>B_7  Implantatkompatibilität</t>
  </si>
  <si>
    <t>B_7.1</t>
  </si>
  <si>
    <t>Vollständige Auflistung aller mit dem System freigegebenen Implantatsysteme für Knie-TEP, Hüft-TEP und, sofern angeboten, unikondyläre Versorgung, jeweils mit Produktnamen und CE-Status.</t>
  </si>
  <si>
    <t>B_7.2</t>
  </si>
  <si>
    <t>Angabe, ob das System auf Implantate des eigenen Hauses beschränkt ist oder Fremdimplantate unterstützt werden.</t>
  </si>
  <si>
    <t>B_7.3</t>
  </si>
  <si>
    <t>Verbindliche Zusicherung, dass die Nutzung des Systems nicht an eine Mindestabnahmemenge von Implantaten gekoppelt ist.</t>
  </si>
  <si>
    <t>B_7.4</t>
  </si>
  <si>
    <t>Angabe der Implantatpreise für die kompatiblen Systeme als separates, für mindestens 24 Monate gebundenes Preisblatt (nachrichtlich, sofern nicht Gegenstand dieses Verfahrens).</t>
  </si>
  <si>
    <t>B_7.5</t>
  </si>
  <si>
    <t>Bestätigung, dass für Wechsel- und Revisionseingriffe ein kompatibles Implantatportfolio derselben Produktfamilie zur Verfügung steht.</t>
  </si>
  <si>
    <t>B_7.6</t>
  </si>
  <si>
    <t>Angabe der Verfügbarkeit hochvernetzter Polyethylene, zementfreier und zementierter Optionen sowie von Dual-Mobility-Systemen im kompatiblen Portfolio.</t>
  </si>
  <si>
    <t>B_7.7</t>
  </si>
  <si>
    <t>Registerbasierte Standzeitdaten (z. B. AOANJRR, SIRIS, EPRD) der kompatiblen Implantatsysteme sind beizufügen.</t>
  </si>
  <si>
    <t>D – Lieferung, Einweisung, Betrieb und Instandhaltung</t>
  </si>
  <si>
    <t>D_1  Aufstellung, Installation und Inbetriebnahme</t>
  </si>
  <si>
    <t>D_1.1</t>
  </si>
  <si>
    <t>Vollständige Aufstellungs- und Installationsvorschrift (Raumbuchblatt) mit allen baulichen, elektrotechnischen, netzwerkseitigen und klimatechnischen Voraussetzungen, spätestens 4 Wochen nach Zuschlag.</t>
  </si>
  <si>
    <t>D_1.2</t>
  </si>
  <si>
    <t>Lieferung frei Verwendungsstelle einschließlich Transport, Verbringung in den OP-Bereich, Auspacken und Entsorgung des Verpackungsmaterials.</t>
  </si>
  <si>
    <t>D_1.3</t>
  </si>
  <si>
    <t>Installation, Konfiguration, sicherheitstechnische Erstprüfung und Funktionsprüfung durch qualifiziertes Personal des Auftragnehmers.</t>
  </si>
  <si>
    <t>D_1.4</t>
  </si>
  <si>
    <t>Abnahme im Beisein von Medizintechnik, IT und Anwendern mit gemeinsamem Abnahmeprotokoll. Die Abnahme gilt erst mit vollständiger Funktion aller Schnittstellen als erteilt.</t>
  </si>
  <si>
    <t>D_1.5</t>
  </si>
  <si>
    <t>Angabe der Lieferzeit ab Zuschlag in Kalenderwochen sowie des Zeitbedarfs für Installation und Inbetriebnahme in Arbeitstagen.</t>
  </si>
  <si>
    <t>D_1.6</t>
  </si>
  <si>
    <t>Durchführung der Installationsarbeiten im laufenden OP-Betrieb nach Abstimmung, erforderlichenfalls außerhalb der Regelbetriebszeiten ohne Mehrkosten.</t>
  </si>
  <si>
    <t>D_1.7</t>
  </si>
  <si>
    <t>Bereitstellung einer Testumgebung bzw. Testphase vor dem ersten Patienteneinsatz (Trockenlauf, Kunstknochen).</t>
  </si>
  <si>
    <t>D_1.8</t>
  </si>
  <si>
    <t>Angabe von Optionen für einen späteren Standortwechsel innerhalb des Konzerns einschließlich der Kosten für Deinstallation, Transport und Wiederinbetriebnahme.</t>
  </si>
  <si>
    <t>D_2  Einweisung, Schulung und Qualifizierung</t>
  </si>
  <si>
    <t>D_2.1</t>
  </si>
  <si>
    <t>Einweisung der vom Auftraggeber benannten Personen nach § 10 MPBetreibV am Aufstellort, mit Dokumentation im Medizinproduktebuch bzw. Bestandsverzeichnis.</t>
  </si>
  <si>
    <t>D_2.2</t>
  </si>
  <si>
    <t>Ausbildung von mindestens zwei Personen je Berufsgruppe zu Ersteinweiserinnen bzw. Ersteinweisern zur eigenständigen Weitergabe der Einweisung.</t>
  </si>
  <si>
    <t>D_2.3</t>
  </si>
  <si>
    <t>Angabe der Anzahl kostenfrei eingewiesener Personen, getrennt nach ärztlichem Dienst, OP-Pflege und Medizintechnik.</t>
  </si>
  <si>
    <t>D_2.4</t>
  </si>
  <si>
    <t>Chirurgenschulung mit praktischem Anteil (Kadaver-, Modell- oder Simulationstraining) für die operierenden Ärztinnen und Ärzte. Angabe von Ort, Dauer und Teilnehmerzahl.</t>
  </si>
  <si>
    <t>D_2.5</t>
  </si>
  <si>
    <t>Begleitung der ersten Eingriffe durch qualifiziertes Anwendungspersonal des Auftragnehmers. Angabe der Anzahl kostenfrei begleiteter Fälle.</t>
  </si>
  <si>
    <t>D_2.6</t>
  </si>
  <si>
    <t>Technische Schulung der hauseigenen Medizintechnik zur Durchführung von Sicht- und Funktionskontrollen sowie zur Erstfehlereingrenzung.</t>
  </si>
  <si>
    <t>D_2.7</t>
  </si>
  <si>
    <t>Nachschulung bei Personalwechsel und bei relevanten Software-Updates, mindestens einmal jährlich kostenfrei.</t>
  </si>
  <si>
    <t>D_2.8</t>
  </si>
  <si>
    <t>Bereitstellung deutschsprachiger Schulungsunterlagen, Kurzanleitungen und digitaler Lernmedien zur internen Weiterverwendung.</t>
  </si>
  <si>
    <t>D_2.9</t>
  </si>
  <si>
    <t>Angabe eines strukturierten Programms zur Anwenderqualifikation bzw. Zertifizierung, sofern vorhanden.</t>
  </si>
  <si>
    <t>D_3.1</t>
  </si>
  <si>
    <t>D_3.2</t>
  </si>
  <si>
    <t>Angabe des Leistungsumfangs der Anwendungsunterstützung, mindestens: Unterstützung bei OP-Planung, Systemvorbereitung und Registrierung, intraoperative Begleitung, Nachbereitung.</t>
  </si>
  <si>
    <t>D_3.3</t>
  </si>
  <si>
    <t>Angabe der Vorlaufzeit, mit der eine Begleitung angefordert werden muss, sowie der Erreichbarkeit (Zeiten, Kanäle).</t>
  </si>
  <si>
    <t>D_3.4</t>
  </si>
  <si>
    <t>Angabe, ob und ab welchem Zeitpunkt der Betrieb ohne Anwesenheit des Herstellerpersonals möglich ist (Autonomiekonzept).</t>
  </si>
  <si>
    <t>D_3.5</t>
  </si>
  <si>
    <t>Klarstellung, dass das Personal des Auftragnehmers keine ärztlichen Tätigkeiten übernimmt und ausschließlich unterstützend tätig wird. Verhaltens- und Compliance-Regeln des Auftraggebers werden anerkannt.</t>
  </si>
  <si>
    <t>D_3.6</t>
  </si>
  <si>
    <t>Nachweis der Qualifikation und der Impf- bzw. Hygienevoraussetzungen des im OP eingesetzten Personals.</t>
  </si>
  <si>
    <t>D_3.7</t>
  </si>
  <si>
    <t>Angabe der Kosten der Anwendungsunterstützung ab dem Zeitpunkt, ab dem sie nicht mehr im Grundpreis enthalten ist.</t>
  </si>
  <si>
    <t>D_4  Instandhaltung, Service und Verfügbarkeit</t>
  </si>
  <si>
    <t>D_4.1</t>
  </si>
  <si>
    <t>Angebot eines Vollwartungsvertrags einschließlich aller Ersatzteile, Arbeitszeit, Fahrtkosten, Wegezeiten, sicherheitstechnischer Kontrollen und messtechnischer Kontrollen.</t>
  </si>
  <si>
    <t>D_4.2</t>
  </si>
  <si>
    <t>Preisangabe je Betriebsjahr für die Betriebsjahre 2 bis 8, jeweils als Festpreis oder mit benannter, nachvollziehbarer Indexierung. Preissteigerungsklauseln ohne benannten Index sind unzulässig.</t>
  </si>
  <si>
    <t>D_4.3</t>
  </si>
  <si>
    <t>Gewährleistung von mindestens 24 Monaten ab Abnahme auf Hard- und Software. Angabe der angebotenen Gewährleistungsfrist.</t>
  </si>
  <si>
    <t>D_4.4</t>
  </si>
  <si>
    <t>Anzahl und Umfang der jährlich vorgeschriebenen Wartungen nach Herstellervorgabe, mit Angabe der jeweiligen Stillstandszeit.</t>
  </si>
  <si>
    <t>D_4.5</t>
  </si>
  <si>
    <t>Reaktionszeit für die Störungsannahme (Rückmeldung durch qualifiziertes Personal) von maximal 4 Stunden innerhalb der Servicezeiten.</t>
  </si>
  <si>
    <t>D_4.6</t>
  </si>
  <si>
    <t>Eintreffen eines Technikers vor Ort spätestens am nächsten Werktag nach Störungsmeldung, sofern die Störung nicht per Fernzugriff behoben werden kann.</t>
  </si>
  <si>
    <t>D_4.7</t>
  </si>
  <si>
    <t>Verbindliche Zusage einer Systemverfügbarkeit von mindestens 95 Prozent, bezogen auf die vereinbarte Betriebszeit im Kalenderjahr, mit Definition der Berechnungsformel und Ausschlusstatbestände.</t>
  </si>
  <si>
    <t>D_4.8</t>
  </si>
  <si>
    <t>Gutschriftenregelung bei Unterschreitung der zugesicherten Verfügbarkeit, gestaffelt und der Höhe nach im Angebot beziffert.</t>
  </si>
  <si>
    <t>D_4.9</t>
  </si>
  <si>
    <t>Ausfallkonzept: Bereitstellung eines Ersatzsystems oder gleichwertiger Kompensation, wenn die ununterbrochene Ausfallzeit einen definierten Schwellenwert überschreitet. Schwellenwert und Bereitstellungsfrist sind zu benennen.</t>
  </si>
  <si>
    <t>D_4.10</t>
  </si>
  <si>
    <t>Angabe der Servicezeiten (Wochentage, Uhrzeiten) und der Erreichbarkeit einer deutschsprachigen technischen Hotline. Angabe der Erreichbarkeit einer intraoperativen Notfallhotline.</t>
  </si>
  <si>
    <t>D_4.11</t>
  </si>
  <si>
    <t>Angabe des Standorts der zuständigen Serviceorganisation und der Entfernung zum Aufstellort.</t>
  </si>
  <si>
    <t>D_4.12</t>
  </si>
  <si>
    <t>Anzahl der für das angebotene System zertifizierten Servicetechniker in Deutschland.</t>
  </si>
  <si>
    <t>D_4.13</t>
  </si>
  <si>
    <t>Alle Software- und Sicherheitsupdates sowie systemerhaltende Hardwareupdates sind im Wartungsvertrag enthalten. Kostenpflichtige Funktionsupgrades sind gesondert zu benennen.</t>
  </si>
  <si>
    <t>D_4.14</t>
  </si>
  <si>
    <t>Elektronische Übermittlung aller Wartungs-, STK- und MTK-Berichte in einem für das CAFM-System des Auftraggebers verwertbaren Format (PDF und strukturierte Daten).</t>
  </si>
  <si>
    <t>D_4.15</t>
  </si>
  <si>
    <t>Schriftliche Zusicherung der technischen Unterstützung und Ersatzteilversorgung über mindestens 10 Jahre ab Abnahme.</t>
  </si>
  <si>
    <t>D_4.16</t>
  </si>
  <si>
    <t>Kündigungsmöglichkeit des Wartungsvertrags durch den Auftraggeber mit einer Frist von 3 Monaten zum Ende eines Betriebsjahres, ohne Nachteil für Gewährleistungsansprüche.</t>
  </si>
  <si>
    <t>D_5  Verbrauchsgüter und Fallkosten</t>
  </si>
  <si>
    <t>D_5.1</t>
  </si>
  <si>
    <t>Vollständige Auflistung aller je Eingriff erforderlichen Einwegartikel, getrennt nach Applikation (TKA, THA, PKA), mit Artikelnummer, Verpackungseinheit und Einzelpreis.</t>
  </si>
  <si>
    <t>D_5.2</t>
  </si>
  <si>
    <t>Angabe des Gesamtverbrauchsgüterpreises je Fall, getrennt nach Applikation, ohne Implantat.</t>
  </si>
  <si>
    <t>D_5.3</t>
  </si>
  <si>
    <t>Preisbindung der Verbrauchsgüter für mindestens 24 Monate ab Zuschlag, danach Anpassung nur nach benanntem Index mit Ankündigungsfrist von 3 Monaten.</t>
  </si>
  <si>
    <t>D_5.4</t>
  </si>
  <si>
    <t>Angabe, welche Verbrauchsgüter systemexklusiv sind und welche durch marktübliche Produkte substituiert werden können.</t>
  </si>
  <si>
    <t>D_5.5</t>
  </si>
  <si>
    <t>Lieferzeit für Verbrauchsgüter im Regelfall und im Eilfall, Angabe der Mindestbestellmenge.</t>
  </si>
  <si>
    <t>D_5.6</t>
  </si>
  <si>
    <t>Angabe der Haltbarkeit (Verfallsdaten) der sterilen Einwegartikel und Regelung zur Rücknahme bzw. zum Austausch abgelaufener Ware.</t>
  </si>
  <si>
    <t>D_5.7</t>
  </si>
  <si>
    <t>Angabe des je Fall anfallenden Abfallaufkommens (Gewicht, Volumen) und vorhandener Rücknahme- bzw. Recyclingkonzepte.</t>
  </si>
  <si>
    <t>D_5.8</t>
  </si>
  <si>
    <t>Verzicht auf jegliche fallbezogene Nutzungs- oder Lizenzgebühr über die genannten Verbrauchsgüterpreise hinaus.</t>
  </si>
  <si>
    <t>D_6  Softwarepflege, Weiterentwicklung und Zukunftssicherheit</t>
  </si>
  <si>
    <t>D_6.1</t>
  </si>
  <si>
    <t>Angabe der aktuellen Softwareversion und der Historie der Versionsstände der letzten 5 Jahre mit den jeweils wesentlichen Änderungen.</t>
  </si>
  <si>
    <t>D_6.2</t>
  </si>
  <si>
    <t>Angabe der geplanten Weiterentwicklung (Roadmap) für die kommenden 36 Monate, soweit nicht vertraulich, mindestens für die angebotenen Applikationen.</t>
  </si>
  <si>
    <t>D_6.3</t>
  </si>
  <si>
    <t>Zusicherung, dass die angebotene Hardwareplattform mindestens 5 Jahre ab Zuschlag mit neuen Softwareversionen versorgt wird.</t>
  </si>
  <si>
    <t>D_6.4</t>
  </si>
  <si>
    <t>Angabe, ob und mit welchem Aufwand ein Upgrade auf eine Nachfolgegeneration möglich ist, einschließlich Anrechnung des Restwerts des Bestandssystems.</t>
  </si>
  <si>
    <t>D_6.5</t>
  </si>
  <si>
    <t>Angabe des geplanten Endes der Produktunterstützung (End of Life, End of Service) für die angebotene Generation, soweit bereits bekannt.</t>
  </si>
  <si>
    <t>D_6.6</t>
  </si>
  <si>
    <t>Verpflichtung zur unverzüglichen Information des Auftraggebers über Rückrufe, Sicherheitskorrekturmaßnahmen im Feld (FSCA) und Sicherheitshinweise (FSN).</t>
  </si>
  <si>
    <t>E – Klinische Evidenz, Referenzen und Nachweisführung</t>
  </si>
  <si>
    <t>E_1  Klinische Evidenz und Referenzen</t>
  </si>
  <si>
    <t>E_1.1</t>
  </si>
  <si>
    <t>Vorlage der wesentlichen peer-reviewten Publikationen zum angebotenen System, gegliedert nach Applikation und Endpunkt, mit Angabe von Studiendesign, Fallzahl und Nachbeobachtungszeit.</t>
  </si>
  <si>
    <t>E_1.2</t>
  </si>
  <si>
    <t>Vorlage von Registerdaten zu Revisionsraten des angebotenen Systems im Vergleich zur konventionellen Technik (z. B. AOANJRR, SIRIS, EPRD, NJR).</t>
  </si>
  <si>
    <t>E_1.3</t>
  </si>
  <si>
    <t>Angabe der weltweit und im deutschsprachigen Raum installierten Systembasis sowie der kumulierten Fallzahl, jeweils mit Stichtag.</t>
  </si>
  <si>
    <t>E_1.4</t>
  </si>
  <si>
    <t>Vorlage von Daten zur Auswirkung auf die Verweildauer, Schmerzmittelbedarf und Rehabilitationsverlauf, sofern verfügbar.</t>
  </si>
  <si>
    <t>E_1.5</t>
  </si>
  <si>
    <t>Vorlage von Daten zur Genauigkeit der Implantatpositionierung (Abweichung Plan gegen postoperatives Ergebnis).</t>
  </si>
  <si>
    <t>E_1.6</t>
  </si>
  <si>
    <t>Benennung von mindestens drei Referenzkliniken in Deutschland vergleichbarer Größenordnung mit Ansprechpartner, Installationsjahr und jährlicher Fallzahl. Der Auftraggeber behält sich Rückfragen und eine Hospitation vor.</t>
  </si>
  <si>
    <t>E_1.7</t>
  </si>
  <si>
    <t>Möglichkeit einer Hospitation bzw. Systemdemonstration für das Bewertungsgremium innerhalb von 4 Wochen nach Aufforderung.</t>
  </si>
  <si>
    <t>P1 – Preisblatt Investition (einmalige Kosten)</t>
  </si>
  <si>
    <t>Vergabe-Nr. VSG-SEK-2026-73  |  Alle Preise netto in EUR, frei Verwendungsstelle. Gelbe Felder ausfüllen. Nicht ausgewiesene Nebenleistungen gelten als im Angebotspreis enthalten.</t>
  </si>
  <si>
    <t>Leistung</t>
  </si>
  <si>
    <t>Einheit</t>
  </si>
  <si>
    <t>Menge</t>
  </si>
  <si>
    <t>Einzelpreis netto
in EUR</t>
  </si>
  <si>
    <t>Gesamtpreis netto
in EUR</t>
  </si>
  <si>
    <t>Bemerkung des Bieters</t>
  </si>
  <si>
    <t>P1_1  Systemplattform</t>
  </si>
  <si>
    <t>P1_1.1</t>
  </si>
  <si>
    <t>Robotersystem Grundeinheit einschließlich Roboterarm und Steuerung, betriebsbereit</t>
  </si>
  <si>
    <t>Stück</t>
  </si>
  <si>
    <t>P1_1.2</t>
  </si>
  <si>
    <t>Navigations- und Trackingeinheit einschließlich Bedienmonitor</t>
  </si>
  <si>
    <t>P1_2  Applikation (Freischaltung Softwaremodul)</t>
  </si>
  <si>
    <t>P1_2.1</t>
  </si>
  <si>
    <t>Applikation Hüft-Totalendoprothetik (THA)</t>
  </si>
  <si>
    <t>P1_3  Instrumente und Zubehör</t>
  </si>
  <si>
    <t>P1_3.1</t>
  </si>
  <si>
    <t>Instrumenten-Erstausstattung für den Regelbetrieb (Anzahl Sätze nach Angabe des Bieters)</t>
  </si>
  <si>
    <t>Pauschal</t>
  </si>
  <si>
    <t>P1_3.3</t>
  </si>
  <si>
    <t>Zubehör Extremitätenfixierung und Positionierung</t>
  </si>
  <si>
    <t>P1_4  Lieferung, Installation und Einweisung</t>
  </si>
  <si>
    <t>P1_4.1</t>
  </si>
  <si>
    <t>Lieferung frei Verwendungsstelle, Installation, sicherheitstechnische Erstprüfung und Abnahme</t>
  </si>
  <si>
    <t>P1_4.2</t>
  </si>
  <si>
    <t>Einweisung nach § 10 MPBetreibV einschließlich Ausbildung der Ersteinweiser</t>
  </si>
  <si>
    <t>P1_4.3</t>
  </si>
  <si>
    <t>Chirurgenschulung mit praktischem Anteil (je Teilnehmer)</t>
  </si>
  <si>
    <t>Person</t>
  </si>
  <si>
    <t>P1_4.4</t>
  </si>
  <si>
    <t>Begleitung der ersten Eingriffe durch Anwendungspersonal des Auftragnehmers</t>
  </si>
  <si>
    <t>P1_5  IT-Integration</t>
  </si>
  <si>
    <t>P1_5.1</t>
  </si>
  <si>
    <t>Schnittstelle KIS (HL7) einschließlich Konfiguration und Test</t>
  </si>
  <si>
    <t>P1_5.2</t>
  </si>
  <si>
    <t>Schnittstelle PACS (DICOM) einschließlich Konfiguration und Test</t>
  </si>
  <si>
    <t>P1_5.3</t>
  </si>
  <si>
    <t>Rückschreibung des Fallberichts in das Dokumentenarchiv</t>
  </si>
  <si>
    <t>P1_5.4</t>
  </si>
  <si>
    <t>Erforderliche Integrationskomponenten (Gateway, Server, Lizenzen), einmalig</t>
  </si>
  <si>
    <t>Summe Investition netto (P1)</t>
  </si>
  <si>
    <t>P2 – Preisblatt Instandhaltung (Vollwartungsvertrag)</t>
  </si>
  <si>
    <t>Vergabe-Nr. VSG-SEK-2026-73  |  Betriebsjahr 1 ist Gewährleistungszeit und kostenfrei. Preise je Betriebsjahr als Festpreis, bindend anzubieten. Der Abschluss des Vollwartungsvertrags ist ein Optionsrecht des Auftraggebers nach Anlage Mindestanforderungen Vollwartungsvertrag (Dokument 06); Abschluss durch den Auftraggeber oder den beauftragten Medizintechnik-Dienstleister zu identischen Konditionen. Die Preise fließen in die Wertungssumme P4 ein.</t>
  </si>
  <si>
    <t>P2_1  Vollwartungsvertrag einschließlich Ersatzteile, Arbeitszeit, Fahrt- und Wegezeiten, STK und MTK</t>
  </si>
  <si>
    <t>P2_1.1</t>
  </si>
  <si>
    <t>Betriebsjahr 1 (Gewährleistung, kostenfrei)</t>
  </si>
  <si>
    <t>Jahr</t>
  </si>
  <si>
    <t>P2_1.2</t>
  </si>
  <si>
    <t>Betriebsjahr 2</t>
  </si>
  <si>
    <t>P2_1.3</t>
  </si>
  <si>
    <t>Betriebsjahr 3</t>
  </si>
  <si>
    <t>P2_1.4</t>
  </si>
  <si>
    <t>Betriebsjahr 4</t>
  </si>
  <si>
    <t>P2_1.5</t>
  </si>
  <si>
    <t>Betriebsjahr 5</t>
  </si>
  <si>
    <t>P2_1.6</t>
  </si>
  <si>
    <t>Betriebsjahr 6</t>
  </si>
  <si>
    <t>P2_1.7</t>
  </si>
  <si>
    <t>Betriebsjahr 7</t>
  </si>
  <si>
    <t>P2_1.8</t>
  </si>
  <si>
    <t>Betriebsjahr 8</t>
  </si>
  <si>
    <t>Summe Instandhaltung netto, Betriebsjahre 1 bis 8 (P2)</t>
  </si>
  <si>
    <t>P3 – Preisblatt Verbrauchsgüter (fallbezogene Kosten)</t>
  </si>
  <si>
    <t>Vergabe-Nr. VSG-SEK-2026-73  |  Preis je Fall ohne Implantat, einschließlich Sterilabdeckung, Einwegartikel, Segmentierung und Vorplanung. Mengen sind Planwerte des Auftraggebers und begründen keine Abnahmeverpflichtung.</t>
  </si>
  <si>
    <t>P3_1  Verbrauchsgüter je Eingriff, hochgerechnet auf acht Betriebsjahre</t>
  </si>
  <si>
    <t>P3_1.1</t>
  </si>
  <si>
    <t>Verbrauchsgüterpaket Hüft-Totalendoprothetik (THA) je Fall, ohne Implantat</t>
  </si>
  <si>
    <t>Fall</t>
  </si>
  <si>
    <t>Summe Verbrauchsgüter netto über acht Betriebsjahre (P3)</t>
  </si>
  <si>
    <t>Hinweis: Die Mengen in Spalte D (grün) trägt der Auftraggeber vor Versand der Vergabeunterlagen ein (Planfallzahl je Jahr multipliziert mit acht Betriebsjahren). Der Bieter füllt ausschließlich die gelben Felder aus.</t>
  </si>
  <si>
    <t>P4 – Gesamtpreis und Lebenszykluskosten (Wertungssumme)</t>
  </si>
  <si>
    <t>Kostenblock</t>
  </si>
  <si>
    <t>Betrag netto
in EUR</t>
  </si>
  <si>
    <t>Quelle</t>
  </si>
  <si>
    <t>P4_1</t>
  </si>
  <si>
    <t>Investition, einmalig</t>
  </si>
  <si>
    <t>Blatt P1</t>
  </si>
  <si>
    <t>P4_2</t>
  </si>
  <si>
    <t>Instandhaltung, Betriebsjahre 1 bis 8</t>
  </si>
  <si>
    <t>Blatt P2</t>
  </si>
  <si>
    <t>P4_3</t>
  </si>
  <si>
    <t>Verbrauchsgüter, Betriebsjahre 1 bis 8</t>
  </si>
  <si>
    <t>Blatt P3</t>
  </si>
  <si>
    <t>Gesamtpreis netto (Wertungssumme Lebenszykluskosten, acht Betriebsjahre)</t>
  </si>
  <si>
    <t>Umsatzsteuer 19 Prozent</t>
  </si>
  <si>
    <t>Gesamtpreis brutto</t>
  </si>
  <si>
    <t>Erklärung des Bieters</t>
  </si>
  <si>
    <t>Der Bieter erklärt, dass die Angaben in diesem Leistungsverzeichnis und in den Preisblättern vollständig und zutreffend sind,</t>
  </si>
  <si>
    <t>dass alle mit JA bestätigten Anforderungen zum Zeitpunkt der Lieferung ohne Einschränkung erfüllt werden und dass sämtliche</t>
  </si>
  <si>
    <t>Angaben Bestandteil des Vertrages werden. Die Vergabe- und Vertragsunterlagen des Auftraggebers werden ohne Änderungen anerkannt.</t>
  </si>
  <si>
    <t>Bieter (Firma, Anschrift):</t>
  </si>
  <si>
    <t>Ort, Datum:</t>
  </si>
  <si>
    <t>Rechtsverbindliche Unterschrift, Stempel:</t>
  </si>
  <si>
    <t>P5 – Preisblatt Optionen (nicht wertungsrelevant)</t>
  </si>
  <si>
    <t>Vergabe-Nr. VSG-SEK-2026-73  |  Der Auftraggeber kann diese Positionen innerhalb von 36 Monaten ab Zuschlag zu den hier angegebenen Preisen abrufen. Die Preise fließen nicht in die Wertungssumme des Blattes P4 ein.</t>
  </si>
  <si>
    <t>P5_1  Zusätzliche Applikationen</t>
  </si>
  <si>
    <t>P5_1.1</t>
  </si>
  <si>
    <t>Applikation Knie-Totalendoprothetik (TKA)</t>
  </si>
  <si>
    <t>Applikation unikondyläre Knieendoprothetik (PKA)</t>
  </si>
  <si>
    <t>P5_2  Zusätzliche Ausstattung und Leistungen</t>
  </si>
  <si>
    <t>P5_2.1</t>
  </si>
  <si>
    <t>Zusätzlicher Instrumentensatz (Optionspreis je Satz)</t>
  </si>
  <si>
    <t>Satz</t>
  </si>
  <si>
    <t>P5_2.2</t>
  </si>
  <si>
    <t>Erweiterung des Instandhaltungsvertrags um ein weiteres Betriebsjahr (Jahr 9)</t>
  </si>
  <si>
    <t>P5_2.3</t>
  </si>
  <si>
    <t>Upgrade des Systems auf die jeweils aktuelle Systemgeneration (Hardware und Software), Festpreis</t>
  </si>
  <si>
    <t>P5_3  Verbrauchsgüter der optionalen Applikationen</t>
  </si>
  <si>
    <t>P5_3.1</t>
  </si>
  <si>
    <t>Verbrauchsgüterpaket Knie-Totalendoprothetik je Fall, ohne Implantat</t>
  </si>
  <si>
    <t>P5_3.2</t>
  </si>
  <si>
    <t>Verbrauchsgüterpaket unikondyläre Knieendoprothetik je Fall, ohne Implantat</t>
  </si>
  <si>
    <t>Summe Optionen netto (P5), nachrichtlich</t>
  </si>
  <si>
    <t>Hinweis: Die Summe des Blattes P5 dient ausschließlich der Information sowie der Schätzung des Auftragswertes. Sie ist nicht Bestandteil der Wertungssumme nach Blatt P4.</t>
  </si>
  <si>
    <t>Nebenangebote werden ausschließlich für ein generalüberholtes (refurbished) System des Herstellers abgegeben. Angebote auf Basis von Miete, Leasing oder nutzungsabhängigen Modellen werden nicht abgegeben. Das refurbished System darf nicht älter als Baujahr 2023 sein. Bei Nebenangebote gelten die Anforderungen des Leistungsverzeichnisses außer Pos. B_1.1.</t>
  </si>
  <si>
    <t>Das angebotene System verfügt über eine Zulassung nach Verordnung (EU) 2017/745 (MDR) sowohl für robotische Eingriffe am Hüftgelenk als auch für robotische Eingriffe am Kniegelenk. Die Zulassung für beide Indikationen ist unabhängig vom Erwerb der jeweiligen Applikation nachzuweisen.</t>
  </si>
  <si>
    <t>geforderte Option</t>
  </si>
  <si>
    <t>Applikation Knie-Totalendoprothetik (TKA) mit CT-basierter Planung, intraoperativer Bandspannungsanalyse und haptisch geführter Resektion.</t>
  </si>
  <si>
    <t>Die Planung muss bildbasiert (CT/MRT) erfolgen. Bei bildbasierten Systemen ist das vollständige Aufnahmeprotokoll (Scanbereich, Schichtdicke, kV, mAs, Rekonstruktionskernel) zu liefern.</t>
  </si>
  <si>
    <t>Segmentierung und Erstellung des 3D-Modells durch den Hersteller ohne Personalaufwand des Auftraggebers. Angabe, ob die Erstellung automatisiert, manuell oder hybrid erfolgt und wer die Freigabe verantwortet.</t>
  </si>
  <si>
    <t>Kosten der Segmentierung und Vorplanung sind im Fall- bzw. Verbrauchsgüterpreis enthalten.</t>
  </si>
  <si>
    <t xml:space="preserve">Benennung einer festen, dem Standort zugeordneten Ansprechperson für die klinische Anwendungsunterstützung mit Vertretungsregelung. </t>
  </si>
  <si>
    <t>D_3  Klinische Anwendungsunterstützung im laufenden Betrieb vor Ort</t>
  </si>
  <si>
    <t xml:space="preserve">Wenn der Auftragnehmer Teile der Betriebsleistung oder anderer Dienstleistungen für den Auftraggeber an weitere Dienstleister auslagert, müssen Sicherheitsanforderungen in den Vereinbarungen mit den Dienstleistern berücksichtigt werden. Die Sicherheitsanforderungen mit den Dienstleistern müssen so definiert werden, dass die Sicherheitsstandards für die Daten des Auftraggebers und Leistungen für den Auftraggeber in jedem Fall eingehalten werden können und dass der Auftragnehmer in der Lage ist, eigene Verpflichtungen zur Sicherheit gegenüber dem Auftraggeber vollumfassend zu erfüllen. Eine transparente Darstellung der durchgehenden Lieferkette einschließlich Subunternehmer ist gegenüber dem Auftraggeber nachzuweisen. Der Auftragnehmer muss den Auftraggeber im Vorfeld von Entscheidungen über die Auslagerung von Betriebs- oder Dienstleistungen informieren.
Jeder, der im Namen des Auftragnehmers agiert, der entfernten oder lokalen Zugriff auf das Informationssystem des Auftraggebers haben muss, muss Informationen zu seiner Identität bereitstellen. Der Auftragnehmer stellt sicher, dass in seinem Namen kein Zugang missbraucht wird und er die volle Verantwortung übernimmt, sollte sich herausstellen, dass dieser Fall eintritt.
Sollte der Auftragnehmer mit Subunternehmern zusammenarbeiten, um den Vertrag mit dem Auftraggeber zu erfüllen, muss der Auftragnehmer diesen ausdrücklich als Subunternehmer identifizieren und er muss sicherstellen, dass der Subunternehmer die gleichen Anforderungen erfüllt.
</t>
  </si>
  <si>
    <t>Sicherheit ausgelagerter Prozesse</t>
  </si>
  <si>
    <t>Jeder, der im Namen des Auftragnehmers agiert, der entfernten oder lokalen Zugriff auf das Informationssystem des Auftraggebers haben muss, muss Informationen zu seiner Identität bereitstellen. Der Auftragnehmer stellt sicher, dass in seinem Namen kein Zugang missbraucht wird und er die volle Verantwortung übernimmt, sollte sich herausstellen, dass dieser Fall eintritt.
Sollte der Auftragnehmer mit Subunternehmern zusammenarbeiten, um den Vertrag mit dem Auftraggeber zu erfüllen, muss der Auftragnehmer diesen ausdrücklich als Subunternehmer identifizieren und er muss sicherstellen, dass der Subunternehmer die gleichen Anforderungen erfüllt.
Auf Verlangen des Auftraggebers ist der Auftragnehmer verpflichtet, nur überprüftes Sicherheitspersonal, z. B. geprüft von nationalen Behörden, zum Umgang mit sensiblem Equipment einzusetzen, sowohl vor der der Integration in das Netzwerk des Auftraggebers als auch für die Wartung des sensiblen Equipments während der gesamten Betriebsphase. Relevante Informationen (insbesondere die Identifizierung und Bestimmung des sensiblen Equipments) müssen schriftlich vereinbart werden. Die von den lokalen gesetzlichen Bestimmungen festgelegten Ausnahmen sind zu beachten (so müssen z. B. für Auftraggeber in anderen Regionen, wie Afrika, Asien, Nordamerika sonstige Anforderungen entsprechend der örtlichen Gesetze geachtet werden).
Der Auftragnehmer beauftragt nur Personen, die über entsprechende Kenntnisse und Fähigkeiten bzgl. Installation, Soft- oder Hardware, Wartung oder Betrieb der Lösung verfügen.
Security-Awareness-Trainings für die Mitarbeiter müssen periodisch durchgeführt werden. Die Inhalte der Schulungen müssen entsprechend den aktuellen Erkenntnissen regelmäßig aktualisiert werden.</t>
  </si>
  <si>
    <t>Personal</t>
  </si>
  <si>
    <t xml:space="preserve">Der Auftragnehmer ist verpflichtet, Sicherheitsvorfälle in seiner Organisation, die potenziell einen negativen Effekt auf materielle und immaterielle gelieferte oder auf dem Informationssystem gespeicherte Vermögenswerte haben könnten, umgehend ohne Zeitverzug dem Auftraggeber zu melden. Prozesse zur Reaktion auf Sicherheitsvorfälle, sowie die dazugehörigen Rollen und Verantwortlichkeiten müssen definiert sein. Der Auftragnehmer wird im Falle eines Vorfalls auf Nachfrage des Auftraggebers Ressourcen zur Minderung und/oder Beseitigung des Vorfalles sowie den finalen Korrekturbericht bereitstellen.
</t>
  </si>
  <si>
    <t>Behandlung von Informationssicherheisvorfällen</t>
  </si>
  <si>
    <t>Der Auftragnehmer hat alle IT-Komponten in seinem Informationssystem zu identifizieren und zu dokumentieren, die einen Bezug zum Informationssystem des Auftraggebers zwecks Wartung oder Betriebszugang haben können. Die Verantwortung für die Aufrechterhaltung der entsprechenden Sicherheitskontrollen dieser IT-Komponenten muss zugewiesen werden. Die IT-Komponenten sind zu dokumentieren. Diese Dokumentation ist möglicherweise Teil des Audits, demnach werden alle Unterlagen vom Auftragnehmer schriftlich gepflegt.
Zum Schutz der IT-Komponenten  kann der Auftragnehmer die Anwendung spezifischer Sicherheitsmaßnahmen delegieren, jedoch bleibt der Auftragnehmer für den angemessenen Schutz der IT-Komponenten, die in Bezug zu dem Informationssystem des Auftraggebers stehen, verantwortlich.</t>
  </si>
  <si>
    <t>Assetmanagement / Sicherheitsdokumentation</t>
  </si>
  <si>
    <t>Für die kryptographischen Komponenten (Transportverschlüsselung, Webserver-Sicherheit, Passworthandling) ist eine transparente Beschreibung der wirksamen Implementation dem Angebot beizufügen. 
Wenn eine unsichere Kryptographielösung in dem bereits beim Auftraggeber eingesetzten Produkt verwendet wird, muss der Auftragnehmer sie im Rahmen des Schwachstellenmanagements (s. o.) als Schwachstelle bewerten und melden. Der Auftragnehmer hat Vorschläge zur Behebung der Schwachstelle zu unterbreiten.
Der Auftragnehmer muss sicherstellen, dass der Einsatz der kryptographischen Absicherung der Kommunikation und Ablage überall erfolgt, wo es notwendig ist, um die Grundsätze der sicheren Softwarearchitektur zu unterstützen. Der Einsatz der kryptographischen Absicherung der Kommunikation ist insbesondere notwendig, wenn Daten mit hohem Schutzbedarf (z. B. Steuerungsdaten der Kritischen Infrastruktur oder personenbezogene bzw. vertrauliche Daten) über öffentliche oder als nicht ausreichend sicher geltende Netzwerke übertragen werden.
Die Kommunikation der Nutzer*innen / des Clients mit dem Server erfolgt verschlüsselt (z. Bsp. https, TLS).</t>
  </si>
  <si>
    <t>Verschlüsselung</t>
  </si>
  <si>
    <t>Die Softwareentwicklungsprozesse des Auftragnehmers müssen so ausgelegt sein, dass der Informationssicherheit und dem Datenschutz der entwickelten Software angemessene Beachtung in allen wichtigen Entwicklungsphasen geschenkt wird und die Prozesse sich an den allgemein anerkannten Standards orientieren. Bei Benutzung von Open-Source-Komponenten ist auf eine angemessene Konfiguration, Dokumentation und Wartung zu achten.
Die Entwickler müssen sich an vorhandene Standards zur sicheren Programmierung halten, um Schwachstellen vorzubeugen. Diese Standards müssen dokumentiert werden und den Entwicklern z. B. in Schulungen bekannt gemacht werden. Datenschutzrechtliche Anforderungen (z. B. zu Privacy by Design / Privacy by Default) müssen bereits im Entwicklungsprozess der Software beachtet werden. 
Die Testverfahren beim Auftragnehmer sollen die implementierten Sicherheitsmechanismen und -funktionen (Verschlüsselung, Zugriffskontrollen, Authentisierung und andere) explizit beinhalten. 
Secure-Code-Reviews sollten Teil der Qualitätssicherung und des Testing sein (z. B. müssen die eigenentwickelten Webapplikationen, die für den Betrieb in nicht geschützten Netzen vorgesehen sind, ein Code-Review nach einem Industriestandard wie OWASP durchlaufen.).
Sicherheitsüberprüfungen sollten entsprechend den vorgesehenen Betriebsumgebungen erfolgen, z. B. unabhängige Penetrationstests für die Systeme, die aus den externen bzw. nicht abgesicherten Netzen erreichbar sein sollen. Ergebnisse der Secure-Code-Reviews bzw. Penetrationstests sollen dem Auftraggeber (zumindest für die finale Version des Produktes) auf Anfrage zur Verfügung gestellt werden.</t>
  </si>
  <si>
    <t xml:space="preserve">Softwareentwicklungsprozess </t>
  </si>
  <si>
    <t>Fernzugänge  von Drittanbietern zum Netzwerk des Auftraggebers und/oder dessen zugehörigen Unternehmen werden ausschließlich gemäß der beigefügten Vivantes-Fernwartungsvereinbarung gestattet.
Der Auftragnehmer muss sicherstellen, dass bei Fernzugängen die Vertraulichkeit, Verfügbarkeit und Integrität der Daten und Systeme des Auftraggebers gewährleistet sind. Dies beinhaltet auch die nachträgliche Verwendung von Informationen, von denen der Auftragnehmer während eines Fernzugriffes Kenntnis erlangt hat. Er ist für alle Aktionen der Benutzerkonten mit Fernzugangsfunktion auf Systemen des Auftraggebers verantwortlich.
Es wird allgemein erwartet, dass jeder Nutzer im Rahmen des Fernzugangs ein eigenes Nutzerkonto bereitgestellt bekommt. Ausnahmen müssen vorab dokumentiert und in einem SLA (Service Level Agreement) festgehalten werden. In diesem Fall wird der Auftragnehmer die komplette Rückverfolgbarkeit der Nutzung eines Accounts (wer, wann) festhalten und diese dem Auftraggeber auf Verlangen aushändigen. Sollte die Situation auftreten, dass der Auftragnehmer ein Nutzerkonto nicht mehr benötigt, muss der Auftraggeber darüber unverzüglich informiert werden, so dass das entsprechende Konto gesperrt werden kann. Der Auftraggeber kann durch eine Betriebsfunktion oder eine alternative Service-Management-Funktion repräsentiert werden. Derartige Kontakte sind im SLA zu definieren. Es wird vom Auftragnehmer erwartet, Nutzerkonten mit Fernzugangsfunktion alle sechs Monate zu überprüfen und den Auftraggeber über notwendige Änderungen zu informieren.</t>
  </si>
  <si>
    <t>Fernzugang</t>
  </si>
  <si>
    <t>Der Auftragnehmer muss im Rahmen seiner Möglichkeiten sicherstellen, dass seine Lösungen frei von „Backdoors“ sind, die die verwendeten Sicherheitsmechanismen umgehen können.</t>
  </si>
  <si>
    <t>Backdoors</t>
  </si>
  <si>
    <t>Der Auftragnehmer stellt sicher, dass jedes Standardpasswort in allen möglichen Fällen nachvollziehbar geändert werden kann.</t>
  </si>
  <si>
    <t>Standardpasswörter</t>
  </si>
  <si>
    <t xml:space="preserve">Der Auftragnehmer verpflichtet sich, alle Softwarebestandteile und Funktionen, die zur Erfüllung der vorgesehenen Aufgabe durch das Programm nicht zwingend notwendig sind, zu entfernen, um die Auswirkungen potenzieller Sicherheitsrisiken zu minimieren. Dies beinhaltet auch nicht benötigte Netzwerkfreigaben. Dies muss vor der Erklärung der Betriebsbereitschaft durch den Auftraggeber geschehen sein.
Die Grundkonfiguration von Softwareprodukten sollte dem Grundsatz der datenschutzfreundlichen Voreinstellungen (Privacy by Design &amp; by Default) folgen. </t>
  </si>
  <si>
    <t xml:space="preserve"> Installationsprinzipien und Systemhärtung</t>
  </si>
  <si>
    <t>Sollte es zu der Situation kommen, in der der Drittanbieter eines Betriebssystems oder einer anderen Komponente (Software, Datenbanken, Anwendungen, etc.) das Ende des Lifecycles verkündet, wird vom Auftragnehmer erwartet, entweder die Komponente auf die aktualisierte neuere Version zu erweitern, eine adäquate Alternative einsetzen oder er muss den weiteren Support von Sicherheitspatches für die ältere Version vertraglich mit dem Drittanbieter sicherstellen.</t>
  </si>
  <si>
    <t>Ende des Lifecycles</t>
  </si>
  <si>
    <t>Patchmanagement</t>
  </si>
  <si>
    <t xml:space="preserve">Auftragnehmer müssen ihre Produkte einer kontinuierlichen Prüfung auf Schwachstellen unterziehen, um in der Lage zu sein, auf neue Schwachstellen so schnell wie möglich zu reagieren.
Sind vom Auftragnehmer entwickelte Software-, Firmware- oder Hardware-Komponenten betroffen, ist der Auftragnehmer verpflichtet, umgehend die Schwachstellen an den Auftraggeber zu melden. Jede Schwachstelle ist vom Auftragnehmer bzgl. möglicher funktionaler und sicherheitsrelevanter Auswirkungen zu bewerten.  Dies umfasst jede potenzielle Schwachstelle, die möglicherweise Einfluss auf die Verfügbarkeit, Integrität und Vertraulichkeit der Daten hat.
Der Auftragnehmer ist verpflichtet, kontinuierlich Quellen für Sicherheitsempfehlungen zu sichten und diese in Bezug auf die an den Auftraggeber gelieferten Produkte zu bewerten. Sollte eine Komponente von der Sicherheitslücke betroffen sein, wird von dem Auftragnehmer erwartet, die Einstufung der Kritikalität und die „zeitliche“ Bewertung durchzuführen.
Vom Auftragnehmer wird erwartet, dass eine Lösung zur Behebung bzw. Neutralisierung (Zeit für eine vorläufige Lösung oder einen Workaround für den Fall, dass der Patch nicht innerhalb eines bestimmten Zeitrahmens verfügbar ist.) von Schwachstellen mit einem Best-Effort-Ansatz und nach bestem Wissen erarbeitet wird. </t>
  </si>
  <si>
    <t>Schwachstellenmanagement</t>
  </si>
  <si>
    <t xml:space="preserve">Der Auftragnehmer muss Informationssicherheitsmanagementprozesse (ISMS) nach einem anerkannten Sicherheitsstandard vorweisen können. Diese Prozesse sowie entsprechende Rollen und Verantwortlichkeiten müssen als Teil seiner Informationssicherheitsrichtlinien dokumentiert sein. Die Richtlinien müssen seiner Belegschaft bekannt sein und regelmäßig auf Aktualität und Richtigkeit überprüft werden.
</t>
  </si>
  <si>
    <t>Informationssicherheits-
management</t>
  </si>
  <si>
    <t>Der Auftragnehmer erfüllt die Anforderungen, die im beigefügten Muster des Auftragsverarbeitungs-Vertrags (AVV) definiert sind.</t>
  </si>
  <si>
    <t>Vertrag zur Auftragsverarbeitung</t>
  </si>
  <si>
    <t>Je nach Datensatz muss die Speicherdauer individuell festgelegt werden können.</t>
  </si>
  <si>
    <t>Speicherdauer</t>
  </si>
  <si>
    <t>Es muss eine umfassende Löschfunktion für personenbezogene Daten implementiert sein. Es muss eine Löschung auf Ebene eines einzelnen Datums, eines Datensatzes oder für Datensatzgruppen /-kategorien möglich sein. Die Löschung muss fristengesteuert unter Beachtung der gesetzlich vorgeschriebenen Aufbewahrungsfristen, automatisch oder alternativ manuell möglich sein.</t>
  </si>
  <si>
    <t>Löschfähigkeit</t>
  </si>
  <si>
    <t>Die Anwendung bzw. das Produkt muss es ermöglichen, dass Datensätze der aktiven Verarbeitbarkeit und dem (lesenden) Zugriff der Nutzer entzogen werden können. Die Sperrung muss fristen-, nutzer- bzw. nutzergruppenabhängig konfigurierbar sowie aufhebbar sein.</t>
  </si>
  <si>
    <t>Sperrfähigkeit</t>
  </si>
  <si>
    <t>Alle Dateneingabefelder der Anwendung bzw. des Produkts, die personenbezogene Daten enthalten, müssen editierbar sein - dies abhängig vom jeweiligen Rechte- und Rollenkonzept sowie unter Beachtung einer datenschutzkonformen Protokollierung der Zugriffe.</t>
  </si>
  <si>
    <t>Berichtigungsfähigkeit</t>
  </si>
  <si>
    <t>Auskunftsfähigkeit</t>
  </si>
  <si>
    <t>Sozialrechtliche Bedingungen für das Cloud Computing“ – Im Fall einer Cloud-Verarbeitung von Gesundheitsdaten sind die Bedingungen des § 393 Abs. 2-6 SGB V nachweislich zu erfüllen.</t>
  </si>
  <si>
    <t>Rechtskonformität gem. 
SGB V</t>
  </si>
  <si>
    <t>Allgemeine Rechtskonformität</t>
  </si>
  <si>
    <t xml:space="preserve">Die Lösung muss sichere Authentifizierungsmechanismen nach dem Stand der Technik unterstützen. Hierzu zählt neben der Möglichkeit, komplexe Passworte verwenden zu können und diese ggf. individuell an die Mindestanforderungen von Vivantes anpassen zu können, insbesondere auch die Möglichkeit des IP-Whitelistings zur Beschränkung des Zugriffs auf die Vivantes-Domäne sowie die Möglichkeit zur Nutzung einer Multi-Faktor-Authentifizierung, falls möglich.    </t>
  </si>
  <si>
    <t>Sichere Authentifizierungs- mechanismen</t>
  </si>
  <si>
    <t xml:space="preserve">Der Auftragnehmer verpflichtet sich, dass er hinsichtlich seiner Produkte mit geeigneten Maßnahmen und Protokollen nachweist, dass alle in diesem Abschnitt genannten Anforderungen eingehalten werden.
Der Auftragnehmer stimmt zu, dass der Auftraggeber oder ein anderer beauftragter Dritter im Auftrag des Auftraggebers die Organisation des Auftragnehmers in Bezug auf die Informationssicherheit und die Einhaltung des Datenschutzes auditieren darf. Dies kann anlassbezogen oder regelmäßig geschehen. Der genaue Umfang, die Dauer und die Organisation werden jeweils einvernehmlich vereinbart.
Zusätzlich muss der Auftragnehmer die Abweichungen von den vereinbarten Sicherheitsanforderungen melden.
Der Auftragnehmer hat dem Antrag des Auftraggebers nachzukommen, Informationen seiner Sicherheitsorganisation offenzulegen, auf dessen Basis der Auftraggeber eine Auftragnehmerbewertung durchführen kann. Diese Einschätzung ist ein interner Prozess, der den Auftraggeber dabei unterstützt, die Metriken und Reife der Sicherheitsorganisation des Auftragnehmers zu beurteilen.
Der Auftragnehmer kann auch durch entsprechende Zertifizierungen nachweisen, dass die Vorgaben der Informationssicherheit bzw. des Datenschutzes erfüllt werden. </t>
  </si>
  <si>
    <t>Kontrolle und Audits</t>
  </si>
  <si>
    <t>Es können Zugriffe (Anlage/Lesen/Ändern/Löschen von Informationen) unter Angabe von Zeitpunkt und ausführendem Nutzer protokolliert werden. Der Zugriff auf die Protokolldaten ist nur durch berechtigte Nutzer möglich ("Need-to-Know-Prinzip").</t>
  </si>
  <si>
    <t>Aktivitätenprotokollierung</t>
  </si>
  <si>
    <t>Es existiert für die Lösung eine Datenschutzfolgenabschätzung nach DSGVO (sofern erforderlich) oder anderweitige Risikobetrachtung(en), die bei Bedarf dem AG zur Verfügung gestellt werden können.</t>
  </si>
  <si>
    <t>Datenschutzfolgenabschätzung/ Risikobetrachtung</t>
  </si>
  <si>
    <t>Im Rahmen der Angebotsabgabe wird ein IT-Sicherheits - und Datenschutzkonzept vorgelegt, in dem dargestellt wird, wie die Lösung, Infrastruktur und der Betrieb vor ungewollten Komprimittierungen bzw. Angriffen geschützt sind (z.B. durch Verschlüsselungen) und wie die nachstehenden Informationssicherheitsanforderungen erfüllt werden.</t>
  </si>
  <si>
    <t>Informationssicherheits- und Datenschutzkonzept</t>
  </si>
  <si>
    <t>C_4.14</t>
  </si>
  <si>
    <t>C_4.13</t>
  </si>
  <si>
    <t>C_4.12</t>
  </si>
  <si>
    <t>C_4.11</t>
  </si>
  <si>
    <t>C_4.10</t>
  </si>
  <si>
    <t>C_4.9</t>
  </si>
  <si>
    <t>C_4.8</t>
  </si>
  <si>
    <t>C_4.7</t>
  </si>
  <si>
    <t>C_4.6</t>
  </si>
  <si>
    <t>C_4.5</t>
  </si>
  <si>
    <t>C_4.4</t>
  </si>
  <si>
    <t>C_4.3</t>
  </si>
  <si>
    <t>C_4.2</t>
  </si>
  <si>
    <t>C_4.1</t>
  </si>
  <si>
    <t>C_4 Spezifische Anforderungen: Informationssicherheit</t>
  </si>
  <si>
    <t>C_3.8</t>
  </si>
  <si>
    <t>C_3.7</t>
  </si>
  <si>
    <t>C_3.6</t>
  </si>
  <si>
    <t>C_3.5</t>
  </si>
  <si>
    <t>C_3.4</t>
  </si>
  <si>
    <t>C_3.3</t>
  </si>
  <si>
    <t>C_3.2</t>
  </si>
  <si>
    <t>C_3.1</t>
  </si>
  <si>
    <t xml:space="preserve">C_3 Spezifische Anforderungen: Datenschutz </t>
  </si>
  <si>
    <t>C_2.5</t>
  </si>
  <si>
    <t>C_2.4</t>
  </si>
  <si>
    <t>C_2.3</t>
  </si>
  <si>
    <t>C_2.2</t>
  </si>
  <si>
    <t>C_2.1</t>
  </si>
  <si>
    <t>Mitwirkung des Herstellers am Risikomanagement für IT-Netzwerke mit Medizinprodukten nach DIN EN 80001-1.</t>
  </si>
  <si>
    <t>C_1.14</t>
  </si>
  <si>
    <t>Bereitstellung einer Software Bill of Materials (SBOM) sowie eines Verfahrens zur zeitnahen Information über Schwachstellen (CVE) und deren Behebung.</t>
  </si>
  <si>
    <t>C_1.13</t>
  </si>
  <si>
    <t>C_1.12</t>
  </si>
  <si>
    <t>C_1.11</t>
  </si>
  <si>
    <t>Bereitstellung eines ausgefüllten MDS2-Formulars (Manufacturer Disclosure Statement for Medical Device Security) in aktueller Fassung.</t>
  </si>
  <si>
    <t>C_1.10</t>
  </si>
  <si>
    <t>C_1.9</t>
  </si>
  <si>
    <t>C_1.8</t>
  </si>
  <si>
    <t>C_1.7</t>
  </si>
  <si>
    <t>C_1.6</t>
  </si>
  <si>
    <t>C_1.5</t>
  </si>
  <si>
    <t>C_1.4</t>
  </si>
  <si>
    <t>C_1.3</t>
  </si>
  <si>
    <t>C_1.2</t>
  </si>
  <si>
    <t>C_1.1</t>
  </si>
  <si>
    <t>C – IT-Integration, Schnittstellen und Informationssicherheit</t>
  </si>
  <si>
    <t>C_2 Datenschutz / Informationssicherheit</t>
  </si>
  <si>
    <t xml:space="preserve">Angebotene Server-basierte Komponenten müssen mit dem von Vivantes genutzten Monitoringsystem PRTG kompatibel sein. </t>
  </si>
  <si>
    <t>Monitoring</t>
  </si>
  <si>
    <t>Es existiert ein Prozess der Datensicherung für die Datenbanken des Systems.</t>
  </si>
  <si>
    <t>Datensicherung</t>
  </si>
  <si>
    <t>Die eingesetzten Verschlüsselungsverfahren entsprechen den jeweils aktuellen Empfehlungen des BSI</t>
  </si>
  <si>
    <t>Netzwerk</t>
  </si>
  <si>
    <t>Es werden ausschließlich verschlüsselte Transportprotokolle genutzt</t>
  </si>
  <si>
    <t>Angebotene Server-basierte Komponenten müssen als Datenbankmanagementsystem MS-SQL Server 2022 oder höher eingesetzen. Alternativ SQL-Express.</t>
  </si>
  <si>
    <t>Server</t>
  </si>
  <si>
    <t>Angebotene Server-basierte Komponenten müssen unter der von Vivantes genutzten Antivirus-Software (derzeit Trend Micro) einwandfrei laufen. Der Trend Micro-Client wird auf jedem Server durch Vivantes installiert und administriert.</t>
  </si>
  <si>
    <t xml:space="preserve">Angebotene Server-basierte Komponenten müssen stets unter aktuellen Server-Betriebssystemen läuffähig  sein. Aktuell ist dies Windows Server 2025. </t>
  </si>
  <si>
    <t>Angebotene Server-basierte  Komponenten werden auf  Vivantes bereitgestellter Server-VM bzw. HW installiert werden. Diese werden in die Vivantes Domäne integriert.</t>
  </si>
  <si>
    <t>Angabe notwendiger Netzwerkanforderungen: benötigte Ports, Protokolle, Ziel-URLs, Bandbreite, statische IP-Adressen, VLAN-Anforderungen sowie Angabe, ob eine ausgehende Internetverbindung zwingend erforderlich ist.</t>
  </si>
  <si>
    <t xml:space="preserve">Spezifikation sämtlicher für die Integration/Workflow erforderlicher (bzw. optionaler) Zusatzkomponenten (Gateways, Server, Integrationsmodule) </t>
  </si>
  <si>
    <t>IT-Infrastuktur</t>
  </si>
  <si>
    <t>Darstellung des gesamten Bilddatenflusses für die CT-Planungsdaten als Schaubild (für externe Planung dürfen ausschließlich anonymisierte Bilddaten verwendet werden)</t>
  </si>
  <si>
    <t>Bilddatenfluss</t>
  </si>
  <si>
    <t xml:space="preserve">C_1  IT-Infrastruktur </t>
  </si>
  <si>
    <t xml:space="preserve">Der Umfang des Patchings muss das gesamte System umfassen. Dazu gehören in der Regel:
- Betriebssystem
- Alle Softwarepakete und Services, die Teil des Betriebssystems sind
- Alle Tools und Applikationen, die der Hersteller zu Betriebs- und Wartungszwecken installiert hat
- Zielapplikation (Servicelogik)
- Alle Middleware-Application-Layer, Datenbanken, Access-, Monitoring- oder Applikationsserver, die für den Service genutzt werden.
Der Auftragnehmer hat sicherzustellen, dass alle Systeme vor der Erklärung der Betriebsbereitschaft gepatcht und aktualisiert werden. Der Auftragnehmer muss alle öffentlich verfügbaren und durch den Auftraggeber freigegebenen Patches als Teil der Lieferung installieren.
Der Auftragnehmer hat für jede im Patchzyklus adressierte Schwachstelle einen Bericht zu erstellen und dem Auftraggeber zur Verfügung zu stellen. </t>
  </si>
  <si>
    <r>
      <t>Die</t>
    </r>
    <r>
      <rPr>
        <sz val="10"/>
        <rFont val="Arial"/>
        <family val="2"/>
      </rPr>
      <t xml:space="preserve"> Anwendung bzw. das Produkt</t>
    </r>
    <r>
      <rPr>
        <sz val="10"/>
        <color rgb="FF000000"/>
        <rFont val="Arial"/>
        <family val="2"/>
      </rPr>
      <t xml:space="preserve"> muss zur Gewährleistung des Auskunftsrechts die Möglichkeit bieten, nutzer- bzw. betroffenenbezogene Auswertungen bzw. Reports über alle sie betreffenden Daten zu erzeugen. Die Reports werden in einem maschinenlesbaren Format (z. B. .csv, .xml) erzeugt.</t>
    </r>
  </si>
  <si>
    <r>
      <t xml:space="preserve">Bei der rechtskonformen Verarbeitung personenbezogener Daten sind insbesondere die Anforderungen zur </t>
    </r>
    <r>
      <rPr>
        <b/>
        <sz val="10"/>
        <rFont val="Arial"/>
        <family val="2"/>
      </rPr>
      <t>Integrität und Vertraulichkeit (Art. 5 Abs. 1 lit. f und Artikel 32 Abs. 1 lit a)-c) DSGVO)</t>
    </r>
    <r>
      <rPr>
        <sz val="10"/>
        <rFont val="Arial"/>
        <family val="2"/>
      </rPr>
      <t xml:space="preserve"> zu berücksichtigen. Die systemseitigen Voraussetzungen hierfür sind in einer aussagefähigen Dokumentation dem Angebot beizufügen. 
Die Anwendung bzw. das Produkt muss darüber hinaus eine rechtskonforme Verarbeitung personenbezogener Daten erlauben. Die aktuelle Fassung des </t>
    </r>
    <r>
      <rPr>
        <b/>
        <sz val="10"/>
        <rFont val="Arial"/>
        <family val="2"/>
      </rPr>
      <t>§ 24 Abs.7 LKG Berlin</t>
    </r>
    <r>
      <rPr>
        <sz val="10"/>
        <rFont val="Arial"/>
        <family val="2"/>
      </rPr>
      <t xml:space="preserve"> wird vollumfänglich eingehalten und die technische Umsetzung im Rahmen eines IT-Sicherheits-und Datenschutzkonzeptes inkl. TOMS nachgewiesen.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</si>
</sst>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b/>
      <sz val="15"/>
      <name val="Arial"/>
      <charset val="1"/>
    </font>
    <font>
      <sz val="11"/>
      <name val="Arial"/>
      <charset val="1"/>
    </font>
    <font>
      <sz val="10"/>
      <name val="Arial"/>
      <charset val="1"/>
    </font>
    <font>
      <b/>
      <sz val="11"/>
      <name val="Arial"/>
      <charset val="1"/>
    </font>
    <font>
      <sz val="9"/>
      <color rgb="FF595959"/>
      <name val="Arial"/>
      <charset val="1"/>
    </font>
    <font>
      <b/>
      <sz val="13"/>
      <name val="Arial"/>
      <charset val="1"/>
    </font>
    <font>
      <sz val="9"/>
      <name val="Arial"/>
      <charset val="1"/>
    </font>
    <font>
      <b/>
      <sz val="10"/>
      <name val="Arial"/>
      <charset val="1"/>
    </font>
    <font>
      <sz val="10"/>
      <color rgb="FF008000"/>
      <name val="Arial"/>
      <charset val="1"/>
    </font>
    <font>
      <sz val="10"/>
      <name val="Arial"/>
      <family val="2"/>
    </font>
    <font>
      <sz val="8"/>
      <name val="Calibri"/>
      <family val="2"/>
      <charset val="1"/>
    </font>
    <font>
      <sz val="11"/>
      <color theme="1"/>
      <name val="Calibri"/>
      <family val="2"/>
      <charset val="1"/>
    </font>
    <font>
      <b/>
      <sz val="10"/>
      <name val="Arial"/>
      <family val="2"/>
    </font>
    <font>
      <sz val="10"/>
      <color theme="1"/>
      <name val="Arial"/>
      <family val="2"/>
    </font>
    <font>
      <sz val="10"/>
      <color rgb="FF000000"/>
      <name val="Arial"/>
      <family val="2"/>
    </font>
    <font>
      <sz val="11"/>
      <color theme="1"/>
      <name val="Arial"/>
      <family val="2"/>
    </font>
    <font>
      <sz val="9"/>
      <name val="Arial"/>
      <family val="2"/>
    </font>
    <font>
      <b/>
      <sz val="13"/>
      <name val="Arial"/>
      <family val="2"/>
    </font>
    <font>
      <sz val="9"/>
      <color rgb="FF595959"/>
      <name val="Arial"/>
      <family val="2"/>
    </font>
  </fonts>
  <fills count="7">
    <fill>
      <patternFill patternType="none"/>
    </fill>
    <fill>
      <patternFill patternType="gray125"/>
    </fill>
    <fill>
      <patternFill patternType="solid">
        <fgColor rgb="FFD9D9D9"/>
        <bgColor rgb="FFE2EFDA"/>
      </patternFill>
    </fill>
    <fill>
      <patternFill patternType="solid">
        <fgColor rgb="FFF2F2F2"/>
        <bgColor rgb="FFE2EFDA"/>
      </patternFill>
    </fill>
    <fill>
      <patternFill patternType="solid">
        <fgColor rgb="FFFFF2CC"/>
        <bgColor rgb="FFF2F2F2"/>
      </patternFill>
    </fill>
    <fill>
      <patternFill patternType="solid">
        <fgColor rgb="FFE2EFDA"/>
        <bgColor rgb="FFF2F2F2"/>
      </patternFill>
    </fill>
    <fill>
      <patternFill patternType="solid">
        <fgColor theme="0"/>
        <bgColor indexed="64"/>
      </patternFill>
    </fill>
  </fills>
  <borders count="5">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3" fillId="0" borderId="0"/>
    <xf numFmtId="0" fontId="3" fillId="0" borderId="0"/>
    <xf numFmtId="0" fontId="3" fillId="0" borderId="0"/>
    <xf numFmtId="0" fontId="2" fillId="0" borderId="0"/>
    <xf numFmtId="0" fontId="2" fillId="0" borderId="0"/>
    <xf numFmtId="0" fontId="15" fillId="0" borderId="0"/>
    <xf numFmtId="0" fontId="1" fillId="0" borderId="0"/>
  </cellStyleXfs>
  <cellXfs count="58">
    <xf numFmtId="0" fontId="0" fillId="0" borderId="0" xfId="0"/>
    <xf numFmtId="0" fontId="0" fillId="0" borderId="0" xfId="0" applyAlignment="1"/>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8" fillId="0" borderId="0" xfId="0" applyFont="1" applyAlignment="1"/>
    <xf numFmtId="0" fontId="9" fillId="0" borderId="0" xfId="0" applyFont="1" applyAlignment="1"/>
    <xf numFmtId="0" fontId="10" fillId="0" borderId="0" xfId="0" applyFont="1" applyAlignment="1"/>
    <xf numFmtId="0" fontId="11"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top" wrapText="1"/>
    </xf>
    <xf numFmtId="0" fontId="11" fillId="0" borderId="0" xfId="0" applyFont="1" applyAlignment="1"/>
    <xf numFmtId="4" fontId="6" fillId="0" borderId="1" xfId="0" applyNumberFormat="1" applyFont="1" applyBorder="1" applyAlignment="1">
      <alignment horizontal="right" vertical="center"/>
    </xf>
    <xf numFmtId="0" fontId="11" fillId="2" borderId="1" xfId="0" applyFont="1" applyFill="1" applyBorder="1" applyAlignment="1"/>
    <xf numFmtId="0" fontId="0" fillId="2" borderId="1" xfId="0" applyFill="1" applyBorder="1" applyAlignment="1"/>
    <xf numFmtId="4" fontId="7" fillId="2" borderId="1" xfId="0" applyNumberFormat="1" applyFont="1" applyFill="1" applyBorder="1" applyAlignment="1">
      <alignment horizontal="right" vertical="center"/>
    </xf>
    <xf numFmtId="4" fontId="12" fillId="0" borderId="1" xfId="0" applyNumberFormat="1" applyFont="1" applyBorder="1" applyAlignment="1">
      <alignment horizontal="right" vertical="center"/>
    </xf>
    <xf numFmtId="0" fontId="7" fillId="2" borderId="1" xfId="0" applyFont="1" applyFill="1" applyBorder="1" applyAlignment="1">
      <alignment vertical="top" wrapText="1"/>
    </xf>
    <xf numFmtId="0" fontId="6" fillId="2" borderId="1" xfId="0" applyFont="1" applyFill="1" applyBorder="1" applyAlignment="1">
      <alignment vertical="top" wrapText="1"/>
    </xf>
    <xf numFmtId="4" fontId="6" fillId="2" borderId="1" xfId="0" applyNumberFormat="1" applyFont="1" applyFill="1" applyBorder="1" applyAlignment="1">
      <alignment horizontal="right" vertical="center"/>
    </xf>
    <xf numFmtId="0" fontId="7" fillId="0" borderId="0" xfId="0" applyFont="1" applyAlignment="1"/>
    <xf numFmtId="0" fontId="6" fillId="0" borderId="0" xfId="0" applyFont="1" applyAlignment="1"/>
    <xf numFmtId="0" fontId="13" fillId="0" borderId="1" xfId="0" applyFont="1" applyBorder="1" applyAlignment="1">
      <alignment vertical="top" wrapText="1"/>
    </xf>
    <xf numFmtId="0" fontId="13" fillId="0" borderId="1" xfId="0" applyFont="1" applyBorder="1" applyAlignment="1">
      <alignment horizontal="center" vertical="center" wrapText="1"/>
    </xf>
    <xf numFmtId="0" fontId="13" fillId="5" borderId="1" xfId="0" applyFont="1" applyFill="1" applyBorder="1" applyAlignment="1">
      <alignment horizontal="center" vertical="center" wrapText="1"/>
    </xf>
    <xf numFmtId="0" fontId="6" fillId="4"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vertical="top" wrapText="1"/>
      <protection locked="0"/>
    </xf>
    <xf numFmtId="0" fontId="13" fillId="4" borderId="1" xfId="0" applyFont="1" applyFill="1" applyBorder="1" applyAlignment="1" applyProtection="1">
      <alignment vertical="top" wrapText="1"/>
      <protection locked="0"/>
    </xf>
    <xf numFmtId="4" fontId="6" fillId="4" borderId="1" xfId="0" applyNumberFormat="1" applyFont="1" applyFill="1" applyBorder="1" applyAlignment="1" applyProtection="1">
      <alignment horizontal="right" vertical="center"/>
      <protection locked="0"/>
    </xf>
    <xf numFmtId="0" fontId="15" fillId="0" borderId="0" xfId="6"/>
    <xf numFmtId="0" fontId="13" fillId="0" borderId="1" xfId="6" applyFont="1" applyBorder="1" applyAlignment="1">
      <alignment horizontal="center" vertical="center" wrapText="1"/>
    </xf>
    <xf numFmtId="0" fontId="13" fillId="0" borderId="1" xfId="6" applyFont="1" applyBorder="1" applyAlignment="1">
      <alignment horizontal="left" wrapText="1"/>
    </xf>
    <xf numFmtId="0" fontId="13" fillId="0" borderId="1" xfId="6" applyFont="1" applyBorder="1" applyAlignment="1">
      <alignment vertical="top" wrapText="1"/>
    </xf>
    <xf numFmtId="0" fontId="16" fillId="2" borderId="1" xfId="6" applyFont="1" applyFill="1" applyBorder="1" applyAlignment="1">
      <alignment horizontal="center" vertical="center" wrapText="1"/>
    </xf>
    <xf numFmtId="0" fontId="16" fillId="0" borderId="0" xfId="6" applyFont="1"/>
    <xf numFmtId="0" fontId="17" fillId="0" borderId="0" xfId="6" applyFont="1"/>
    <xf numFmtId="49" fontId="17" fillId="0" borderId="3" xfId="6" applyNumberFormat="1" applyFont="1" applyBorder="1" applyAlignment="1">
      <alignment horizontal="left" vertical="top" wrapText="1"/>
    </xf>
    <xf numFmtId="0" fontId="18" fillId="0" borderId="4" xfId="6" applyFont="1" applyBorder="1" applyAlignment="1">
      <alignment horizontal="left" vertical="top" wrapText="1"/>
    </xf>
    <xf numFmtId="0" fontId="13" fillId="0" borderId="4" xfId="6" applyFont="1" applyBorder="1" applyAlignment="1">
      <alignment horizontal="left" vertical="top" wrapText="1"/>
    </xf>
    <xf numFmtId="0" fontId="19" fillId="0" borderId="0" xfId="6" applyFont="1"/>
    <xf numFmtId="0" fontId="13" fillId="6" borderId="3" xfId="6" applyFont="1" applyFill="1" applyBorder="1" applyAlignment="1">
      <alignment horizontal="left" vertical="top" wrapText="1"/>
    </xf>
    <xf numFmtId="0" fontId="18" fillId="6" borderId="4" xfId="6" applyFont="1" applyFill="1" applyBorder="1" applyAlignment="1">
      <alignment horizontal="left" vertical="top" wrapText="1"/>
    </xf>
    <xf numFmtId="0" fontId="18" fillId="6" borderId="3" xfId="6" applyFont="1" applyFill="1" applyBorder="1" applyAlignment="1">
      <alignment horizontal="left" vertical="top" wrapText="1"/>
    </xf>
    <xf numFmtId="0" fontId="13" fillId="6" borderId="4" xfId="6" applyFont="1" applyFill="1" applyBorder="1" applyAlignment="1">
      <alignment horizontal="left" vertical="top" wrapText="1"/>
    </xf>
    <xf numFmtId="49" fontId="13" fillId="0" borderId="3" xfId="6" applyNumberFormat="1" applyFont="1" applyBorder="1" applyAlignment="1">
      <alignment horizontal="left" vertical="top" wrapText="1"/>
    </xf>
    <xf numFmtId="0" fontId="13" fillId="0" borderId="4" xfId="7" applyFont="1" applyBorder="1" applyAlignment="1">
      <alignment horizontal="left" vertical="center" wrapText="1"/>
    </xf>
    <xf numFmtId="0" fontId="13" fillId="0" borderId="4" xfId="7" applyFont="1" applyBorder="1" applyAlignment="1">
      <alignment horizontal="left"/>
    </xf>
    <xf numFmtId="49" fontId="13" fillId="0" borderId="4" xfId="7" applyNumberFormat="1" applyFont="1" applyBorder="1" applyAlignment="1">
      <alignment horizontal="left" vertical="center" wrapText="1"/>
    </xf>
    <xf numFmtId="0" fontId="20" fillId="0" borderId="0" xfId="6" applyFont="1"/>
    <xf numFmtId="0" fontId="21" fillId="0" borderId="0" xfId="6" applyFont="1"/>
    <xf numFmtId="0" fontId="22" fillId="0" borderId="0" xfId="6" applyFont="1"/>
    <xf numFmtId="0" fontId="13" fillId="4" borderId="1" xfId="6" applyFont="1" applyFill="1" applyBorder="1" applyAlignment="1" applyProtection="1">
      <alignment horizontal="center" vertical="center" wrapText="1"/>
      <protection locked="0"/>
    </xf>
    <xf numFmtId="0" fontId="13" fillId="4" borderId="1" xfId="6" applyFont="1" applyFill="1" applyBorder="1" applyAlignment="1" applyProtection="1">
      <alignment vertical="top" wrapText="1"/>
      <protection locked="0"/>
    </xf>
    <xf numFmtId="0" fontId="11" fillId="3" borderId="1" xfId="0" applyFont="1" applyFill="1" applyBorder="1" applyAlignment="1"/>
    <xf numFmtId="0" fontId="16" fillId="3" borderId="1" xfId="6" applyFont="1" applyFill="1" applyBorder="1"/>
    <xf numFmtId="0" fontId="0" fillId="4" borderId="2" xfId="0" applyFill="1" applyBorder="1" applyAlignment="1" applyProtection="1">
      <protection locked="0"/>
    </xf>
  </cellXfs>
  <cellStyles count="8">
    <cellStyle name="Standard" xfId="0" builtinId="0"/>
    <cellStyle name="Standard 2" xfId="1" xr:uid="{FB60E7F5-FC6E-432D-BE1B-92B4EC013AA0}"/>
    <cellStyle name="Standard 2 2" xfId="6" xr:uid="{06215062-58F7-45B8-9339-3378E8E5E929}"/>
    <cellStyle name="Standard 3" xfId="2" xr:uid="{B9F81BDC-412F-4A07-BF93-61B399498623}"/>
    <cellStyle name="Standard 4" xfId="4" xr:uid="{B12B8B7C-0C90-42FB-9C0A-D57AEAD80F4C}"/>
    <cellStyle name="Standard 5" xfId="7" xr:uid="{E99D495C-0C29-40F9-88DE-FC5E28F1A19B}"/>
    <cellStyle name="Standard 9" xfId="3" xr:uid="{E4B7DFC8-44A8-4B63-9C9B-B178C9EEE0CE}"/>
    <cellStyle name="Standard 9 2" xfId="5" xr:uid="{DA5C64E2-61E5-485F-B709-AD15DCEE19D8}"/>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34"/>
  <sheetViews>
    <sheetView showGridLines="0" zoomScaleNormal="100" workbookViewId="0">
      <selection activeCell="A27" sqref="A27"/>
    </sheetView>
  </sheetViews>
  <sheetFormatPr baseColWidth="10" defaultColWidth="8.7109375" defaultRowHeight="15" x14ac:dyDescent="0.25"/>
  <cols>
    <col min="1" max="1" width="120" style="1" customWidth="1"/>
  </cols>
  <sheetData>
    <row r="2" spans="1:1" ht="18" customHeight="1" x14ac:dyDescent="0.25">
      <c r="A2" s="2" t="s">
        <v>0</v>
      </c>
    </row>
    <row r="3" spans="1:1" ht="15" customHeight="1" x14ac:dyDescent="0.25">
      <c r="A3" s="3" t="s">
        <v>1</v>
      </c>
    </row>
    <row r="4" spans="1:1" ht="15" customHeight="1" x14ac:dyDescent="0.25">
      <c r="A4" s="3" t="s">
        <v>2</v>
      </c>
    </row>
    <row r="5" spans="1:1" ht="15" customHeight="1" x14ac:dyDescent="0.25">
      <c r="A5" s="3" t="s">
        <v>3</v>
      </c>
    </row>
    <row r="6" spans="1:1" ht="15" customHeight="1" x14ac:dyDescent="0.25">
      <c r="A6" s="4"/>
    </row>
    <row r="7" spans="1:1" ht="15" customHeight="1" x14ac:dyDescent="0.25">
      <c r="A7" s="5" t="s">
        <v>4</v>
      </c>
    </row>
    <row r="8" spans="1:1" ht="15" customHeight="1" x14ac:dyDescent="0.25">
      <c r="A8" s="4" t="s">
        <v>5</v>
      </c>
    </row>
    <row r="9" spans="1:1" ht="15" customHeight="1" x14ac:dyDescent="0.25">
      <c r="A9" s="4" t="s">
        <v>6</v>
      </c>
    </row>
    <row r="10" spans="1:1" ht="15" customHeight="1" x14ac:dyDescent="0.25">
      <c r="A10" s="4" t="s">
        <v>7</v>
      </c>
    </row>
    <row r="11" spans="1:1" ht="23.25" customHeight="1" x14ac:dyDescent="0.25">
      <c r="A11" s="4" t="s">
        <v>8</v>
      </c>
    </row>
    <row r="12" spans="1:1" ht="15" customHeight="1" x14ac:dyDescent="0.25">
      <c r="A12" s="4" t="s">
        <v>9</v>
      </c>
    </row>
    <row r="13" spans="1:1" ht="15" customHeight="1" x14ac:dyDescent="0.25">
      <c r="A13" s="4" t="s">
        <v>10</v>
      </c>
    </row>
    <row r="14" spans="1:1" ht="15" customHeight="1" x14ac:dyDescent="0.25">
      <c r="A14" s="4" t="s">
        <v>11</v>
      </c>
    </row>
    <row r="15" spans="1:1" ht="23.25" customHeight="1" x14ac:dyDescent="0.25">
      <c r="A15" s="4" t="s">
        <v>12</v>
      </c>
    </row>
    <row r="16" spans="1:1" ht="15" customHeight="1" x14ac:dyDescent="0.25">
      <c r="A16" s="4"/>
    </row>
    <row r="17" spans="1:1" ht="15" customHeight="1" x14ac:dyDescent="0.25">
      <c r="A17" s="5" t="s">
        <v>13</v>
      </c>
    </row>
    <row r="18" spans="1:1" ht="15" customHeight="1" x14ac:dyDescent="0.25">
      <c r="A18" s="4" t="s">
        <v>14</v>
      </c>
    </row>
    <row r="19" spans="1:1" ht="15" customHeight="1" x14ac:dyDescent="0.25">
      <c r="A19" s="4" t="s">
        <v>15</v>
      </c>
    </row>
    <row r="20" spans="1:1" ht="15" customHeight="1" x14ac:dyDescent="0.25">
      <c r="A20" s="4" t="s">
        <v>16</v>
      </c>
    </row>
    <row r="21" spans="1:1" ht="23.25" customHeight="1" x14ac:dyDescent="0.25">
      <c r="A21" s="4" t="s">
        <v>17</v>
      </c>
    </row>
    <row r="22" spans="1:1" ht="15" customHeight="1" x14ac:dyDescent="0.25">
      <c r="A22" s="4" t="s">
        <v>18</v>
      </c>
    </row>
    <row r="23" spans="1:1" ht="15" customHeight="1" x14ac:dyDescent="0.25">
      <c r="A23" s="4"/>
    </row>
    <row r="24" spans="1:1" ht="15" customHeight="1" x14ac:dyDescent="0.25">
      <c r="A24" s="5" t="s">
        <v>19</v>
      </c>
    </row>
    <row r="25" spans="1:1" ht="15" customHeight="1" x14ac:dyDescent="0.25">
      <c r="A25" s="4" t="s">
        <v>20</v>
      </c>
    </row>
    <row r="26" spans="1:1" ht="23.25" customHeight="1" x14ac:dyDescent="0.25">
      <c r="A26" s="4" t="s">
        <v>21</v>
      </c>
    </row>
    <row r="27" spans="1:1" ht="23.25" customHeight="1" x14ac:dyDescent="0.25">
      <c r="A27" s="4" t="s">
        <v>22</v>
      </c>
    </row>
    <row r="28" spans="1:1" ht="15" customHeight="1" x14ac:dyDescent="0.25">
      <c r="A28" s="4"/>
    </row>
    <row r="29" spans="1:1" ht="15" customHeight="1" x14ac:dyDescent="0.25">
      <c r="A29" s="5" t="s">
        <v>23</v>
      </c>
    </row>
    <row r="30" spans="1:1" ht="23.25" customHeight="1" x14ac:dyDescent="0.25">
      <c r="A30" s="4" t="s">
        <v>24</v>
      </c>
    </row>
    <row r="31" spans="1:1" ht="15" customHeight="1" x14ac:dyDescent="0.25">
      <c r="A31" s="4"/>
    </row>
    <row r="32" spans="1:1" ht="15" customHeight="1" x14ac:dyDescent="0.25">
      <c r="A32" s="5" t="s">
        <v>25</v>
      </c>
    </row>
    <row r="33" spans="1:1" ht="23.25" customHeight="1" x14ac:dyDescent="0.25">
      <c r="A33" s="4" t="s">
        <v>26</v>
      </c>
    </row>
    <row r="34" spans="1:1" ht="15" customHeight="1" x14ac:dyDescent="0.25">
      <c r="A34" s="4"/>
    </row>
  </sheetData>
  <sheetProtection algorithmName="SHA-512" hashValue="3AekPrliyVpO6pSpYQjxY4AehAEDoV2QdBRo1Qumx2MLgOCWmdnnlimS+QlrOVYN1CT675cOPCJHLRpJ1xK3qA==" saltValue="YxdPRM6bbiy8/97AqvLOpA==" spinCount="100000" sheet="1" objects="1" scenarios="1"/>
  <pageMargins left="0.5" right="0.4" top="0.6" bottom="0.6" header="0.5" footer="0.5"/>
  <pageSetup paperSize="9" fitToHeight="0" orientation="landscape" horizontalDpi="300" verticalDpi="300"/>
  <headerFooter>
    <oddHeader>&amp;L&amp;8 Leistungsverzeichnis VSG-SEK-2026-XX&amp;R&amp;8 Vivantes Service GmbH</oddHeader>
    <oddFooter>&amp;L&amp;8 &amp;A&amp;R&amp;8 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6"/>
  <sheetViews>
    <sheetView showGridLines="0" zoomScaleNormal="100" workbookViewId="0">
      <pane ySplit="5" topLeftCell="A6" activePane="bottomLeft" state="frozen"/>
      <selection pane="bottomLeft" activeCell="D8" sqref="D8"/>
    </sheetView>
  </sheetViews>
  <sheetFormatPr baseColWidth="10" defaultColWidth="8.7109375" defaultRowHeight="15" x14ac:dyDescent="0.25"/>
  <cols>
    <col min="1" max="1" width="11" style="1" customWidth="1"/>
    <col min="2" max="2" width="86" style="1" customWidth="1"/>
    <col min="3" max="3" width="20" style="1" customWidth="1"/>
    <col min="4" max="4" width="14" style="1" customWidth="1"/>
    <col min="5" max="5" width="32" style="1" customWidth="1"/>
    <col min="6" max="6" width="16" style="1" customWidth="1"/>
  </cols>
  <sheetData>
    <row r="1" spans="1:6" ht="15" customHeight="1" x14ac:dyDescent="0.25">
      <c r="A1" s="7" t="s">
        <v>27</v>
      </c>
    </row>
    <row r="2" spans="1:6" ht="19.5" customHeight="1" x14ac:dyDescent="0.25">
      <c r="A2" s="8" t="s">
        <v>28</v>
      </c>
    </row>
    <row r="3" spans="1:6" ht="15" customHeight="1" x14ac:dyDescent="0.25">
      <c r="A3" s="9" t="s">
        <v>29</v>
      </c>
    </row>
    <row r="5" spans="1:6" ht="31.5" customHeight="1" x14ac:dyDescent="0.25">
      <c r="A5" s="10" t="s">
        <v>30</v>
      </c>
      <c r="B5" s="10" t="s">
        <v>31</v>
      </c>
      <c r="C5" s="10" t="s">
        <v>32</v>
      </c>
      <c r="D5" s="10" t="s">
        <v>33</v>
      </c>
      <c r="E5" s="10" t="s">
        <v>34</v>
      </c>
      <c r="F5" s="10" t="s">
        <v>35</v>
      </c>
    </row>
    <row r="6" spans="1:6" ht="18" customHeight="1" x14ac:dyDescent="0.25">
      <c r="A6" s="55" t="s">
        <v>36</v>
      </c>
      <c r="B6" s="55"/>
      <c r="C6" s="55"/>
      <c r="D6" s="55"/>
      <c r="E6" s="55"/>
      <c r="F6" s="55"/>
    </row>
    <row r="7" spans="1:6" ht="38.25" x14ac:dyDescent="0.25">
      <c r="A7" s="11" t="s">
        <v>37</v>
      </c>
      <c r="B7" s="12" t="s">
        <v>38</v>
      </c>
      <c r="C7" s="11" t="s">
        <v>39</v>
      </c>
      <c r="D7" s="27"/>
      <c r="E7" s="29"/>
      <c r="F7" s="11" t="str">
        <f t="shared" ref="F7:F14" si="0">IF($D7="","",IF($D7="JA","OK",IF($D7="NEIN",IF($C7="Mindestanforderung","Ausschluss","Hinweis"),"Eingabe prüfen")))</f>
        <v/>
      </c>
    </row>
    <row r="8" spans="1:6" ht="25.5" x14ac:dyDescent="0.25">
      <c r="A8" s="11" t="s">
        <v>40</v>
      </c>
      <c r="B8" s="12" t="s">
        <v>41</v>
      </c>
      <c r="C8" s="11" t="s">
        <v>39</v>
      </c>
      <c r="D8" s="27"/>
      <c r="E8" s="28"/>
      <c r="F8" s="11" t="str">
        <f t="shared" si="0"/>
        <v/>
      </c>
    </row>
    <row r="9" spans="1:6" ht="25.5" x14ac:dyDescent="0.25">
      <c r="A9" s="11" t="s">
        <v>42</v>
      </c>
      <c r="B9" s="12" t="s">
        <v>44</v>
      </c>
      <c r="C9" s="11" t="s">
        <v>39</v>
      </c>
      <c r="D9" s="27"/>
      <c r="E9" s="28"/>
      <c r="F9" s="11" t="str">
        <f t="shared" si="0"/>
        <v/>
      </c>
    </row>
    <row r="10" spans="1:6" x14ac:dyDescent="0.25">
      <c r="A10" s="11" t="s">
        <v>43</v>
      </c>
      <c r="B10" s="12" t="s">
        <v>46</v>
      </c>
      <c r="C10" s="11" t="s">
        <v>39</v>
      </c>
      <c r="D10" s="27"/>
      <c r="E10" s="28"/>
      <c r="F10" s="11" t="str">
        <f t="shared" si="0"/>
        <v/>
      </c>
    </row>
    <row r="11" spans="1:6" x14ac:dyDescent="0.25">
      <c r="A11" s="11" t="s">
        <v>45</v>
      </c>
      <c r="B11" s="12" t="s">
        <v>48</v>
      </c>
      <c r="C11" s="11" t="s">
        <v>39</v>
      </c>
      <c r="D11" s="27"/>
      <c r="E11" s="28"/>
      <c r="F11" s="11" t="str">
        <f t="shared" si="0"/>
        <v/>
      </c>
    </row>
    <row r="12" spans="1:6" ht="25.5" x14ac:dyDescent="0.25">
      <c r="A12" s="11" t="s">
        <v>47</v>
      </c>
      <c r="B12" s="12" t="s">
        <v>50</v>
      </c>
      <c r="C12" s="11" t="s">
        <v>39</v>
      </c>
      <c r="D12" s="27"/>
      <c r="E12" s="28"/>
      <c r="F12" s="11" t="str">
        <f t="shared" si="0"/>
        <v/>
      </c>
    </row>
    <row r="13" spans="1:6" ht="25.5" x14ac:dyDescent="0.25">
      <c r="A13" s="11" t="s">
        <v>49</v>
      </c>
      <c r="B13" s="12" t="s">
        <v>52</v>
      </c>
      <c r="C13" s="11" t="s">
        <v>39</v>
      </c>
      <c r="D13" s="27"/>
      <c r="E13" s="28"/>
      <c r="F13" s="11" t="str">
        <f t="shared" si="0"/>
        <v/>
      </c>
    </row>
    <row r="14" spans="1:6" x14ac:dyDescent="0.25">
      <c r="A14" s="11" t="s">
        <v>51</v>
      </c>
      <c r="B14" s="12" t="s">
        <v>53</v>
      </c>
      <c r="C14" s="11" t="s">
        <v>39</v>
      </c>
      <c r="D14" s="27"/>
      <c r="E14" s="28"/>
      <c r="F14" s="11" t="str">
        <f t="shared" si="0"/>
        <v/>
      </c>
    </row>
    <row r="15" spans="1:6" ht="18" customHeight="1" x14ac:dyDescent="0.25">
      <c r="A15" s="55" t="s">
        <v>54</v>
      </c>
      <c r="B15" s="55"/>
      <c r="C15" s="55"/>
      <c r="D15" s="55"/>
      <c r="E15" s="55"/>
      <c r="F15" s="55"/>
    </row>
    <row r="16" spans="1:6" ht="25.5" x14ac:dyDescent="0.25">
      <c r="A16" s="11" t="s">
        <v>55</v>
      </c>
      <c r="B16" s="12" t="s">
        <v>56</v>
      </c>
      <c r="C16" s="11" t="s">
        <v>39</v>
      </c>
      <c r="D16" s="27"/>
      <c r="E16" s="28"/>
      <c r="F16" s="11" t="str">
        <f t="shared" ref="F16:F24" si="1">IF($D16="","",IF($D16="JA","OK",IF($D16="NEIN",IF($C16="Mindestanforderung","Ausschluss","Hinweis"),"Eingabe prüfen")))</f>
        <v/>
      </c>
    </row>
    <row r="17" spans="1:6" ht="25.5" x14ac:dyDescent="0.25">
      <c r="A17" s="11" t="s">
        <v>57</v>
      </c>
      <c r="B17" s="12" t="s">
        <v>58</v>
      </c>
      <c r="C17" s="11" t="s">
        <v>39</v>
      </c>
      <c r="D17" s="27"/>
      <c r="E17" s="28"/>
      <c r="F17" s="11" t="str">
        <f t="shared" si="1"/>
        <v/>
      </c>
    </row>
    <row r="18" spans="1:6" ht="25.5" x14ac:dyDescent="0.25">
      <c r="A18" s="11" t="s">
        <v>59</v>
      </c>
      <c r="B18" s="12" t="s">
        <v>60</v>
      </c>
      <c r="C18" s="11" t="s">
        <v>39</v>
      </c>
      <c r="D18" s="27"/>
      <c r="E18" s="28"/>
      <c r="F18" s="11" t="str">
        <f t="shared" si="1"/>
        <v/>
      </c>
    </row>
    <row r="19" spans="1:6" ht="25.5" x14ac:dyDescent="0.25">
      <c r="A19" s="11" t="s">
        <v>61</v>
      </c>
      <c r="B19" s="12" t="s">
        <v>62</v>
      </c>
      <c r="C19" s="11" t="s">
        <v>39</v>
      </c>
      <c r="D19" s="27"/>
      <c r="E19" s="28"/>
      <c r="F19" s="11" t="str">
        <f t="shared" si="1"/>
        <v/>
      </c>
    </row>
    <row r="20" spans="1:6" ht="25.5" x14ac:dyDescent="0.25">
      <c r="A20" s="11" t="s">
        <v>63</v>
      </c>
      <c r="B20" s="12" t="s">
        <v>64</v>
      </c>
      <c r="C20" s="11" t="s">
        <v>39</v>
      </c>
      <c r="D20" s="27"/>
      <c r="E20" s="28"/>
      <c r="F20" s="11" t="str">
        <f t="shared" si="1"/>
        <v/>
      </c>
    </row>
    <row r="21" spans="1:6" x14ac:dyDescent="0.25">
      <c r="A21" s="11" t="s">
        <v>65</v>
      </c>
      <c r="B21" s="12" t="s">
        <v>66</v>
      </c>
      <c r="C21" s="11" t="s">
        <v>39</v>
      </c>
      <c r="D21" s="27"/>
      <c r="E21" s="28"/>
      <c r="F21" s="11" t="str">
        <f t="shared" si="1"/>
        <v/>
      </c>
    </row>
    <row r="22" spans="1:6" ht="51" x14ac:dyDescent="0.25">
      <c r="A22" s="11" t="s">
        <v>67</v>
      </c>
      <c r="B22" s="24" t="s">
        <v>484</v>
      </c>
      <c r="C22" s="11" t="s">
        <v>39</v>
      </c>
      <c r="D22" s="27"/>
      <c r="E22" s="28"/>
      <c r="F22" s="11" t="str">
        <f t="shared" si="1"/>
        <v/>
      </c>
    </row>
    <row r="23" spans="1:6" ht="25.5" x14ac:dyDescent="0.25">
      <c r="A23" s="11" t="s">
        <v>68</v>
      </c>
      <c r="B23" s="12" t="s">
        <v>69</v>
      </c>
      <c r="C23" s="11" t="s">
        <v>39</v>
      </c>
      <c r="D23" s="27"/>
      <c r="E23" s="28"/>
      <c r="F23" s="11" t="str">
        <f t="shared" si="1"/>
        <v/>
      </c>
    </row>
    <row r="24" spans="1:6" ht="25.5" x14ac:dyDescent="0.25">
      <c r="A24" s="11" t="s">
        <v>70</v>
      </c>
      <c r="B24" s="12" t="s">
        <v>71</v>
      </c>
      <c r="C24" s="11" t="s">
        <v>39</v>
      </c>
      <c r="D24" s="27"/>
      <c r="E24" s="28"/>
      <c r="F24" s="11" t="str">
        <f t="shared" si="1"/>
        <v/>
      </c>
    </row>
    <row r="25" spans="1:6" ht="18" customHeight="1" x14ac:dyDescent="0.25">
      <c r="A25" s="55" t="s">
        <v>72</v>
      </c>
      <c r="B25" s="55"/>
      <c r="C25" s="55"/>
      <c r="D25" s="55"/>
      <c r="E25" s="55"/>
      <c r="F25" s="55"/>
    </row>
    <row r="26" spans="1:6" ht="25.5" x14ac:dyDescent="0.25">
      <c r="A26" s="11" t="s">
        <v>73</v>
      </c>
      <c r="B26" s="12" t="s">
        <v>74</v>
      </c>
      <c r="C26" s="11" t="s">
        <v>39</v>
      </c>
      <c r="D26" s="27"/>
      <c r="E26" s="28"/>
      <c r="F26" s="11" t="str">
        <f t="shared" ref="F26:F33" si="2">IF($D26="","",IF($D26="JA","OK",IF($D26="NEIN",IF($C26="Mindestanforderung","Ausschluss","Hinweis"),"Eingabe prüfen")))</f>
        <v/>
      </c>
    </row>
    <row r="27" spans="1:6" ht="38.25" x14ac:dyDescent="0.25">
      <c r="A27" s="11" t="s">
        <v>75</v>
      </c>
      <c r="B27" s="12" t="s">
        <v>76</v>
      </c>
      <c r="C27" s="11" t="s">
        <v>39</v>
      </c>
      <c r="D27" s="27"/>
      <c r="E27" s="28"/>
      <c r="F27" s="11" t="str">
        <f t="shared" si="2"/>
        <v/>
      </c>
    </row>
    <row r="28" spans="1:6" ht="25.5" x14ac:dyDescent="0.25">
      <c r="A28" s="11" t="s">
        <v>77</v>
      </c>
      <c r="B28" s="12" t="s">
        <v>78</v>
      </c>
      <c r="C28" s="11" t="s">
        <v>39</v>
      </c>
      <c r="D28" s="27"/>
      <c r="E28" s="28"/>
      <c r="F28" s="11" t="str">
        <f t="shared" si="2"/>
        <v/>
      </c>
    </row>
    <row r="29" spans="1:6" ht="25.5" x14ac:dyDescent="0.25">
      <c r="A29" s="11" t="s">
        <v>79</v>
      </c>
      <c r="B29" s="12" t="s">
        <v>80</v>
      </c>
      <c r="C29" s="11" t="s">
        <v>39</v>
      </c>
      <c r="D29" s="27"/>
      <c r="E29" s="28"/>
      <c r="F29" s="11" t="str">
        <f t="shared" si="2"/>
        <v/>
      </c>
    </row>
    <row r="30" spans="1:6" ht="25.5" x14ac:dyDescent="0.25">
      <c r="A30" s="11" t="s">
        <v>81</v>
      </c>
      <c r="B30" s="12" t="s">
        <v>82</v>
      </c>
      <c r="C30" s="11" t="s">
        <v>39</v>
      </c>
      <c r="D30" s="27"/>
      <c r="E30" s="28"/>
      <c r="F30" s="11" t="str">
        <f t="shared" si="2"/>
        <v/>
      </c>
    </row>
    <row r="31" spans="1:6" x14ac:dyDescent="0.25">
      <c r="A31" s="11" t="s">
        <v>83</v>
      </c>
      <c r="B31" s="12" t="s">
        <v>84</v>
      </c>
      <c r="C31" s="11" t="s">
        <v>39</v>
      </c>
      <c r="D31" s="27"/>
      <c r="E31" s="28"/>
      <c r="F31" s="11" t="str">
        <f t="shared" si="2"/>
        <v/>
      </c>
    </row>
    <row r="32" spans="1:6" ht="25.5" x14ac:dyDescent="0.25">
      <c r="A32" s="11" t="s">
        <v>85</v>
      </c>
      <c r="B32" s="12" t="s">
        <v>86</v>
      </c>
      <c r="C32" s="11" t="s">
        <v>39</v>
      </c>
      <c r="D32" s="27"/>
      <c r="E32" s="28"/>
      <c r="F32" s="11" t="str">
        <f t="shared" si="2"/>
        <v/>
      </c>
    </row>
    <row r="33" spans="1:6" x14ac:dyDescent="0.25">
      <c r="A33" s="11" t="s">
        <v>87</v>
      </c>
      <c r="B33" s="12" t="s">
        <v>88</v>
      </c>
      <c r="C33" s="11" t="s">
        <v>39</v>
      </c>
      <c r="D33" s="27"/>
      <c r="E33" s="28"/>
      <c r="F33" s="11" t="str">
        <f t="shared" si="2"/>
        <v/>
      </c>
    </row>
    <row r="35" spans="1:6" ht="15" customHeight="1" x14ac:dyDescent="0.25">
      <c r="B35" s="13" t="s">
        <v>89</v>
      </c>
      <c r="F35" s="10">
        <f>COUNTIF(F6:F33,"Ausschluss")</f>
        <v>0</v>
      </c>
    </row>
    <row r="36" spans="1:6" ht="15" customHeight="1" x14ac:dyDescent="0.25">
      <c r="B36" s="13" t="s">
        <v>90</v>
      </c>
      <c r="F36" s="10">
        <f>COUNTBLANK(D6:D33)-COUNTIF(C6:C33,"")</f>
        <v>25</v>
      </c>
    </row>
  </sheetData>
  <sheetProtection algorithmName="SHA-512" hashValue="A5v8RZ92YK1qYSqWD+Rfk2WencdH9iwQ/BSNEMm0Ex5w29W3mECP/EAi5hGbaXD8KJT2o4Xc7kzUmpPUec9IdQ==" saltValue="lNYgrvTrD2swqFmiwvX+Jw==" spinCount="100000" sheet="1" objects="1" scenarios="1" selectLockedCells="1"/>
  <mergeCells count="3">
    <mergeCell ref="A6:F6"/>
    <mergeCell ref="A15:F15"/>
    <mergeCell ref="A25:F25"/>
  </mergeCells>
  <phoneticPr fontId="14" type="noConversion"/>
  <dataValidations count="1">
    <dataValidation type="list" allowBlank="1" sqref="D16:D24 D26:D33 D7:D14" xr:uid="{00000000-0002-0000-0100-000000000000}">
      <formula1>"JA,NEIN"</formula1>
      <formula2>0</formula2>
    </dataValidation>
  </dataValidations>
  <pageMargins left="0.5" right="0.4" top="0.6" bottom="0.6" header="0.5" footer="0.5"/>
  <pageSetup paperSize="9" fitToHeight="0" orientation="landscape" horizontalDpi="300" verticalDpi="300" r:id="rId1"/>
  <headerFooter>
    <oddHeader>&amp;L&amp;8 Leistungsverzeichnis VSG-SEK-2026-XX&amp;R&amp;8 Vivantes Service GmbH</oddHeader>
    <oddFooter>&amp;L&amp;8 &amp;A&amp;R&amp;8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7"/>
  <sheetViews>
    <sheetView showGridLines="0" zoomScaleNormal="100" workbookViewId="0">
      <pane ySplit="5" topLeftCell="A58" activePane="bottomLeft" state="frozen"/>
      <selection pane="bottomLeft" activeCell="D74" sqref="D74"/>
    </sheetView>
  </sheetViews>
  <sheetFormatPr baseColWidth="10" defaultColWidth="8.7109375" defaultRowHeight="15" x14ac:dyDescent="0.25"/>
  <cols>
    <col min="1" max="1" width="11" style="1" customWidth="1"/>
    <col min="2" max="2" width="86" style="1" customWidth="1"/>
    <col min="3" max="3" width="20" style="1" customWidth="1"/>
    <col min="4" max="4" width="14" style="1" customWidth="1"/>
    <col min="5" max="5" width="32" style="1" customWidth="1"/>
    <col min="6" max="6" width="16" style="1" customWidth="1"/>
  </cols>
  <sheetData>
    <row r="1" spans="1:6" ht="15" customHeight="1" x14ac:dyDescent="0.25">
      <c r="A1" s="7" t="s">
        <v>27</v>
      </c>
    </row>
    <row r="2" spans="1:6" ht="19.5" customHeight="1" x14ac:dyDescent="0.25">
      <c r="A2" s="8" t="s">
        <v>91</v>
      </c>
    </row>
    <row r="3" spans="1:6" ht="15" customHeight="1" x14ac:dyDescent="0.25">
      <c r="A3" s="9" t="s">
        <v>29</v>
      </c>
    </row>
    <row r="5" spans="1:6" ht="31.5" customHeight="1" x14ac:dyDescent="0.25">
      <c r="A5" s="10" t="s">
        <v>30</v>
      </c>
      <c r="B5" s="10" t="s">
        <v>31</v>
      </c>
      <c r="C5" s="10" t="s">
        <v>32</v>
      </c>
      <c r="D5" s="10" t="s">
        <v>33</v>
      </c>
      <c r="E5" s="10" t="s">
        <v>34</v>
      </c>
      <c r="F5" s="10" t="s">
        <v>35</v>
      </c>
    </row>
    <row r="6" spans="1:6" ht="18" customHeight="1" x14ac:dyDescent="0.25">
      <c r="A6" s="55" t="s">
        <v>92</v>
      </c>
      <c r="B6" s="55"/>
      <c r="C6" s="55"/>
      <c r="D6" s="55"/>
      <c r="E6" s="55"/>
      <c r="F6" s="55"/>
    </row>
    <row r="7" spans="1:6" ht="38.25" x14ac:dyDescent="0.25">
      <c r="A7" s="11" t="s">
        <v>93</v>
      </c>
      <c r="B7" s="24" t="s">
        <v>94</v>
      </c>
      <c r="C7" s="11" t="s">
        <v>39</v>
      </c>
      <c r="D7" s="27"/>
      <c r="E7" s="28"/>
      <c r="F7" s="11" t="str">
        <f t="shared" ref="F7:F25" si="0">IF($D7="","",IF($D7="JA","OK",IF($D7="NEIN",IF($C7="Mindestanforderung","Ausschluss","Hinweis"),"Eingabe prüfen")))</f>
        <v/>
      </c>
    </row>
    <row r="8" spans="1:6" ht="25.5" x14ac:dyDescent="0.25">
      <c r="A8" s="11" t="s">
        <v>95</v>
      </c>
      <c r="B8" s="12" t="s">
        <v>96</v>
      </c>
      <c r="C8" s="11" t="s">
        <v>39</v>
      </c>
      <c r="D8" s="27"/>
      <c r="E8" s="28"/>
      <c r="F8" s="11" t="str">
        <f t="shared" si="0"/>
        <v/>
      </c>
    </row>
    <row r="9" spans="1:6" ht="38.25" x14ac:dyDescent="0.25">
      <c r="A9" s="11" t="s">
        <v>97</v>
      </c>
      <c r="B9" s="12" t="s">
        <v>98</v>
      </c>
      <c r="C9" s="11" t="s">
        <v>39</v>
      </c>
      <c r="D9" s="27"/>
      <c r="E9" s="28"/>
      <c r="F9" s="11" t="str">
        <f t="shared" si="0"/>
        <v/>
      </c>
    </row>
    <row r="10" spans="1:6" ht="38.25" x14ac:dyDescent="0.25">
      <c r="A10" s="11" t="s">
        <v>99</v>
      </c>
      <c r="B10" s="12" t="s">
        <v>100</v>
      </c>
      <c r="C10" s="11" t="s">
        <v>39</v>
      </c>
      <c r="D10" s="27"/>
      <c r="E10" s="28"/>
      <c r="F10" s="11" t="str">
        <f t="shared" si="0"/>
        <v/>
      </c>
    </row>
    <row r="11" spans="1:6" ht="25.5" x14ac:dyDescent="0.25">
      <c r="A11" s="11" t="s">
        <v>101</v>
      </c>
      <c r="B11" s="12" t="s">
        <v>102</v>
      </c>
      <c r="C11" s="11" t="s">
        <v>39</v>
      </c>
      <c r="D11" s="27"/>
      <c r="E11" s="28"/>
      <c r="F11" s="11" t="str">
        <f t="shared" si="0"/>
        <v/>
      </c>
    </row>
    <row r="12" spans="1:6" ht="25.5" x14ac:dyDescent="0.25">
      <c r="A12" s="11" t="s">
        <v>103</v>
      </c>
      <c r="B12" s="24" t="s">
        <v>104</v>
      </c>
      <c r="C12" s="11" t="s">
        <v>39</v>
      </c>
      <c r="D12" s="27"/>
      <c r="E12" s="28"/>
      <c r="F12" s="11" t="str">
        <f t="shared" si="0"/>
        <v/>
      </c>
    </row>
    <row r="13" spans="1:6" ht="25.5" x14ac:dyDescent="0.25">
      <c r="A13" s="11" t="s">
        <v>105</v>
      </c>
      <c r="B13" s="12" t="s">
        <v>106</v>
      </c>
      <c r="C13" s="11" t="s">
        <v>39</v>
      </c>
      <c r="D13" s="27"/>
      <c r="E13" s="28"/>
      <c r="F13" s="11" t="str">
        <f t="shared" si="0"/>
        <v/>
      </c>
    </row>
    <row r="14" spans="1:6" ht="25.5" x14ac:dyDescent="0.25">
      <c r="A14" s="11" t="s">
        <v>107</v>
      </c>
      <c r="B14" s="12" t="s">
        <v>108</v>
      </c>
      <c r="C14" s="11" t="s">
        <v>39</v>
      </c>
      <c r="D14" s="27"/>
      <c r="E14" s="28"/>
      <c r="F14" s="11" t="str">
        <f t="shared" si="0"/>
        <v/>
      </c>
    </row>
    <row r="15" spans="1:6" ht="25.5" x14ac:dyDescent="0.25">
      <c r="A15" s="11" t="s">
        <v>109</v>
      </c>
      <c r="B15" s="12" t="s">
        <v>110</v>
      </c>
      <c r="C15" s="11" t="s">
        <v>39</v>
      </c>
      <c r="D15" s="27"/>
      <c r="E15" s="28"/>
      <c r="F15" s="11" t="str">
        <f t="shared" si="0"/>
        <v/>
      </c>
    </row>
    <row r="16" spans="1:6" ht="25.5" x14ac:dyDescent="0.25">
      <c r="A16" s="11" t="s">
        <v>111</v>
      </c>
      <c r="B16" s="12" t="s">
        <v>112</v>
      </c>
      <c r="C16" s="11" t="s">
        <v>39</v>
      </c>
      <c r="D16" s="27"/>
      <c r="E16" s="28"/>
      <c r="F16" s="11" t="str">
        <f t="shared" si="0"/>
        <v/>
      </c>
    </row>
    <row r="17" spans="1:6" ht="25.5" x14ac:dyDescent="0.25">
      <c r="A17" s="11" t="s">
        <v>113</v>
      </c>
      <c r="B17" s="12" t="s">
        <v>114</v>
      </c>
      <c r="C17" s="11" t="s">
        <v>39</v>
      </c>
      <c r="D17" s="27"/>
      <c r="E17" s="28"/>
      <c r="F17" s="11" t="str">
        <f t="shared" si="0"/>
        <v/>
      </c>
    </row>
    <row r="18" spans="1:6" ht="25.5" x14ac:dyDescent="0.25">
      <c r="A18" s="11" t="s">
        <v>115</v>
      </c>
      <c r="B18" s="12" t="s">
        <v>116</v>
      </c>
      <c r="C18" s="11" t="s">
        <v>117</v>
      </c>
      <c r="D18" s="27"/>
      <c r="E18" s="28"/>
      <c r="F18" s="11" t="str">
        <f t="shared" si="0"/>
        <v/>
      </c>
    </row>
    <row r="19" spans="1:6" ht="25.5" x14ac:dyDescent="0.25">
      <c r="A19" s="11" t="s">
        <v>118</v>
      </c>
      <c r="B19" s="12" t="s">
        <v>119</v>
      </c>
      <c r="C19" s="11" t="s">
        <v>117</v>
      </c>
      <c r="D19" s="27"/>
      <c r="E19" s="28"/>
      <c r="F19" s="11" t="str">
        <f t="shared" si="0"/>
        <v/>
      </c>
    </row>
    <row r="20" spans="1:6" ht="25.5" x14ac:dyDescent="0.25">
      <c r="A20" s="11" t="s">
        <v>120</v>
      </c>
      <c r="B20" s="12" t="s">
        <v>121</v>
      </c>
      <c r="C20" s="11" t="s">
        <v>39</v>
      </c>
      <c r="D20" s="27"/>
      <c r="E20" s="28"/>
      <c r="F20" s="11" t="str">
        <f t="shared" si="0"/>
        <v/>
      </c>
    </row>
    <row r="21" spans="1:6" ht="25.5" x14ac:dyDescent="0.25">
      <c r="A21" s="11" t="s">
        <v>122</v>
      </c>
      <c r="B21" s="12" t="s">
        <v>123</v>
      </c>
      <c r="C21" s="11" t="s">
        <v>39</v>
      </c>
      <c r="D21" s="27"/>
      <c r="E21" s="28"/>
      <c r="F21" s="11" t="str">
        <f t="shared" si="0"/>
        <v/>
      </c>
    </row>
    <row r="22" spans="1:6" ht="25.5" x14ac:dyDescent="0.25">
      <c r="A22" s="11" t="s">
        <v>124</v>
      </c>
      <c r="B22" s="12" t="s">
        <v>125</v>
      </c>
      <c r="C22" s="11" t="s">
        <v>117</v>
      </c>
      <c r="D22" s="27"/>
      <c r="E22" s="28"/>
      <c r="F22" s="11" t="str">
        <f t="shared" si="0"/>
        <v/>
      </c>
    </row>
    <row r="23" spans="1:6" ht="38.25" x14ac:dyDescent="0.25">
      <c r="A23" s="11" t="s">
        <v>126</v>
      </c>
      <c r="B23" s="24" t="s">
        <v>485</v>
      </c>
      <c r="C23" s="11" t="s">
        <v>39</v>
      </c>
      <c r="D23" s="27"/>
      <c r="E23" s="28"/>
      <c r="F23" s="11" t="str">
        <f t="shared" si="0"/>
        <v/>
      </c>
    </row>
    <row r="24" spans="1:6" ht="38.25" x14ac:dyDescent="0.25">
      <c r="A24" s="11" t="s">
        <v>127</v>
      </c>
      <c r="B24" s="12" t="s">
        <v>128</v>
      </c>
      <c r="C24" s="11" t="s">
        <v>39</v>
      </c>
      <c r="D24" s="27"/>
      <c r="E24" s="28"/>
      <c r="F24" s="11" t="str">
        <f t="shared" si="0"/>
        <v/>
      </c>
    </row>
    <row r="25" spans="1:6" ht="51" x14ac:dyDescent="0.25">
      <c r="A25" s="11" t="s">
        <v>129</v>
      </c>
      <c r="B25" s="12" t="s">
        <v>130</v>
      </c>
      <c r="C25" s="11" t="s">
        <v>39</v>
      </c>
      <c r="D25" s="27"/>
      <c r="E25" s="28"/>
      <c r="F25" s="11" t="str">
        <f t="shared" si="0"/>
        <v/>
      </c>
    </row>
    <row r="26" spans="1:6" ht="18" customHeight="1" x14ac:dyDescent="0.25">
      <c r="A26" s="55" t="s">
        <v>131</v>
      </c>
      <c r="B26" s="55"/>
      <c r="C26" s="55"/>
      <c r="D26" s="55"/>
      <c r="E26" s="55"/>
      <c r="F26" s="55"/>
    </row>
    <row r="27" spans="1:6" ht="25.5" x14ac:dyDescent="0.25">
      <c r="A27" s="11" t="s">
        <v>132</v>
      </c>
      <c r="B27" s="12" t="s">
        <v>133</v>
      </c>
      <c r="C27" s="11" t="s">
        <v>39</v>
      </c>
      <c r="D27" s="27"/>
      <c r="E27" s="28"/>
      <c r="F27" s="11" t="str">
        <f t="shared" ref="F27:F34" si="1">IF($D27="","",IF($D27="JA","OK",IF($D27="NEIN",IF($C27="Mindestanforderung","Ausschluss","Hinweis"),"Eingabe prüfen")))</f>
        <v/>
      </c>
    </row>
    <row r="28" spans="1:6" ht="25.5" x14ac:dyDescent="0.25">
      <c r="A28" s="11" t="s">
        <v>134</v>
      </c>
      <c r="B28" s="12" t="s">
        <v>135</v>
      </c>
      <c r="C28" s="11" t="s">
        <v>39</v>
      </c>
      <c r="D28" s="27"/>
      <c r="E28" s="28"/>
      <c r="F28" s="11" t="str">
        <f t="shared" si="1"/>
        <v/>
      </c>
    </row>
    <row r="29" spans="1:6" ht="25.5" x14ac:dyDescent="0.25">
      <c r="A29" s="11" t="s">
        <v>136</v>
      </c>
      <c r="B29" s="12" t="s">
        <v>137</v>
      </c>
      <c r="C29" s="11" t="s">
        <v>39</v>
      </c>
      <c r="D29" s="27"/>
      <c r="E29" s="28"/>
      <c r="F29" s="11" t="str">
        <f t="shared" si="1"/>
        <v/>
      </c>
    </row>
    <row r="30" spans="1:6" ht="25.5" x14ac:dyDescent="0.25">
      <c r="A30" s="11" t="s">
        <v>138</v>
      </c>
      <c r="B30" s="12" t="s">
        <v>139</v>
      </c>
      <c r="C30" s="11" t="s">
        <v>39</v>
      </c>
      <c r="D30" s="27"/>
      <c r="E30" s="28"/>
      <c r="F30" s="11" t="str">
        <f t="shared" si="1"/>
        <v/>
      </c>
    </row>
    <row r="31" spans="1:6" ht="25.5" x14ac:dyDescent="0.25">
      <c r="A31" s="11" t="s">
        <v>140</v>
      </c>
      <c r="B31" s="12" t="s">
        <v>141</v>
      </c>
      <c r="C31" s="11" t="s">
        <v>117</v>
      </c>
      <c r="D31" s="27"/>
      <c r="E31" s="28"/>
      <c r="F31" s="11" t="str">
        <f t="shared" si="1"/>
        <v/>
      </c>
    </row>
    <row r="32" spans="1:6" ht="25.5" x14ac:dyDescent="0.25">
      <c r="A32" s="11" t="s">
        <v>142</v>
      </c>
      <c r="B32" s="12" t="s">
        <v>143</v>
      </c>
      <c r="C32" s="11" t="s">
        <v>117</v>
      </c>
      <c r="D32" s="27"/>
      <c r="E32" s="28"/>
      <c r="F32" s="11" t="str">
        <f t="shared" si="1"/>
        <v/>
      </c>
    </row>
    <row r="33" spans="1:6" ht="25.5" x14ac:dyDescent="0.25">
      <c r="A33" s="11" t="s">
        <v>144</v>
      </c>
      <c r="B33" s="12" t="s">
        <v>145</v>
      </c>
      <c r="C33" s="11" t="s">
        <v>39</v>
      </c>
      <c r="D33" s="27"/>
      <c r="E33" s="28"/>
      <c r="F33" s="11" t="str">
        <f t="shared" si="1"/>
        <v/>
      </c>
    </row>
    <row r="34" spans="1:6" ht="38.25" x14ac:dyDescent="0.25">
      <c r="A34" s="11" t="s">
        <v>146</v>
      </c>
      <c r="B34" s="12" t="s">
        <v>147</v>
      </c>
      <c r="C34" s="11" t="s">
        <v>117</v>
      </c>
      <c r="D34" s="27"/>
      <c r="E34" s="28"/>
      <c r="F34" s="11" t="str">
        <f t="shared" si="1"/>
        <v/>
      </c>
    </row>
    <row r="35" spans="1:6" ht="18" customHeight="1" x14ac:dyDescent="0.25">
      <c r="A35" s="55" t="s">
        <v>148</v>
      </c>
      <c r="B35" s="55"/>
      <c r="C35" s="55"/>
      <c r="D35" s="55"/>
      <c r="E35" s="55"/>
      <c r="F35" s="55"/>
    </row>
    <row r="36" spans="1:6" ht="25.5" x14ac:dyDescent="0.25">
      <c r="A36" s="11" t="s">
        <v>149</v>
      </c>
      <c r="B36" s="24" t="s">
        <v>487</v>
      </c>
      <c r="C36" s="25" t="s">
        <v>39</v>
      </c>
      <c r="D36" s="27"/>
      <c r="E36" s="28"/>
      <c r="F36" s="11" t="str">
        <f t="shared" ref="F36:F45" si="2">IF($D36="","",IF($D36="JA","OK",IF($D36="NEIN",IF($C36="Mindestanforderung","Ausschluss","Hinweis"),"Eingabe prüfen")))</f>
        <v/>
      </c>
    </row>
    <row r="37" spans="1:6" ht="25.5" x14ac:dyDescent="0.25">
      <c r="A37" s="11" t="s">
        <v>150</v>
      </c>
      <c r="B37" s="24" t="s">
        <v>151</v>
      </c>
      <c r="C37" s="25" t="s">
        <v>39</v>
      </c>
      <c r="D37" s="27"/>
      <c r="E37" s="28"/>
      <c r="F37" s="11" t="str">
        <f t="shared" si="2"/>
        <v/>
      </c>
    </row>
    <row r="38" spans="1:6" ht="25.5" x14ac:dyDescent="0.25">
      <c r="A38" s="11" t="s">
        <v>152</v>
      </c>
      <c r="B38" s="24" t="s">
        <v>153</v>
      </c>
      <c r="C38" s="25" t="s">
        <v>486</v>
      </c>
      <c r="D38" s="27"/>
      <c r="E38" s="28"/>
      <c r="F38" s="11" t="str">
        <f t="shared" si="2"/>
        <v/>
      </c>
    </row>
    <row r="39" spans="1:6" ht="25.5" x14ac:dyDescent="0.25">
      <c r="A39" s="11" t="s">
        <v>154</v>
      </c>
      <c r="B39" s="12" t="s">
        <v>155</v>
      </c>
      <c r="C39" s="11" t="s">
        <v>117</v>
      </c>
      <c r="D39" s="27"/>
      <c r="E39" s="28"/>
      <c r="F39" s="11" t="str">
        <f t="shared" si="2"/>
        <v/>
      </c>
    </row>
    <row r="40" spans="1:6" ht="25.5" x14ac:dyDescent="0.25">
      <c r="A40" s="11" t="s">
        <v>156</v>
      </c>
      <c r="B40" s="12" t="s">
        <v>157</v>
      </c>
      <c r="C40" s="11" t="s">
        <v>39</v>
      </c>
      <c r="D40" s="27"/>
      <c r="E40" s="28"/>
      <c r="F40" s="11" t="str">
        <f t="shared" si="2"/>
        <v/>
      </c>
    </row>
    <row r="41" spans="1:6" ht="25.5" x14ac:dyDescent="0.25">
      <c r="A41" s="11" t="s">
        <v>158</v>
      </c>
      <c r="B41" s="12" t="s">
        <v>159</v>
      </c>
      <c r="C41" s="11" t="s">
        <v>39</v>
      </c>
      <c r="D41" s="27"/>
      <c r="E41" s="28"/>
      <c r="F41" s="11" t="str">
        <f t="shared" si="2"/>
        <v/>
      </c>
    </row>
    <row r="42" spans="1:6" ht="25.5" x14ac:dyDescent="0.25">
      <c r="A42" s="11" t="s">
        <v>160</v>
      </c>
      <c r="B42" s="12" t="s">
        <v>161</v>
      </c>
      <c r="C42" s="11" t="s">
        <v>117</v>
      </c>
      <c r="D42" s="27"/>
      <c r="E42" s="28"/>
      <c r="F42" s="11" t="str">
        <f t="shared" si="2"/>
        <v/>
      </c>
    </row>
    <row r="43" spans="1:6" ht="25.5" x14ac:dyDescent="0.25">
      <c r="A43" s="11" t="s">
        <v>162</v>
      </c>
      <c r="B43" s="12" t="s">
        <v>163</v>
      </c>
      <c r="C43" s="11" t="s">
        <v>39</v>
      </c>
      <c r="D43" s="27"/>
      <c r="E43" s="28"/>
      <c r="F43" s="11" t="str">
        <f t="shared" si="2"/>
        <v/>
      </c>
    </row>
    <row r="44" spans="1:6" ht="25.5" x14ac:dyDescent="0.25">
      <c r="A44" s="11" t="s">
        <v>164</v>
      </c>
      <c r="B44" s="12" t="s">
        <v>165</v>
      </c>
      <c r="C44" s="11" t="s">
        <v>39</v>
      </c>
      <c r="D44" s="27"/>
      <c r="E44" s="28"/>
      <c r="F44" s="11" t="str">
        <f t="shared" si="2"/>
        <v/>
      </c>
    </row>
    <row r="45" spans="1:6" ht="25.5" x14ac:dyDescent="0.25">
      <c r="A45" s="11" t="s">
        <v>166</v>
      </c>
      <c r="B45" s="12" t="s">
        <v>167</v>
      </c>
      <c r="C45" s="11" t="s">
        <v>117</v>
      </c>
      <c r="D45" s="27"/>
      <c r="E45" s="28"/>
      <c r="F45" s="11" t="str">
        <f t="shared" si="2"/>
        <v/>
      </c>
    </row>
    <row r="46" spans="1:6" ht="18" customHeight="1" x14ac:dyDescent="0.25">
      <c r="A46" s="55" t="s">
        <v>168</v>
      </c>
      <c r="B46" s="55"/>
      <c r="C46" s="55"/>
      <c r="D46" s="55"/>
      <c r="E46" s="55"/>
      <c r="F46" s="55"/>
    </row>
    <row r="47" spans="1:6" ht="25.5" x14ac:dyDescent="0.25">
      <c r="A47" s="11" t="s">
        <v>169</v>
      </c>
      <c r="B47" s="24" t="s">
        <v>488</v>
      </c>
      <c r="C47" s="25" t="s">
        <v>39</v>
      </c>
      <c r="D47" s="27"/>
      <c r="E47" s="28"/>
      <c r="F47" s="11" t="str">
        <f t="shared" ref="F47:F56" si="3">IF($D47="","",IF($D47="JA","OK",IF($D47="NEIN",IF($C47="Mindestanforderung","Ausschluss","Hinweis"),"Eingabe prüfen")))</f>
        <v/>
      </c>
    </row>
    <row r="48" spans="1:6" ht="25.5" x14ac:dyDescent="0.25">
      <c r="A48" s="11" t="s">
        <v>170</v>
      </c>
      <c r="B48" s="24" t="s">
        <v>171</v>
      </c>
      <c r="C48" s="25" t="s">
        <v>39</v>
      </c>
      <c r="D48" s="27"/>
      <c r="E48" s="28"/>
      <c r="F48" s="11" t="str">
        <f t="shared" si="3"/>
        <v/>
      </c>
    </row>
    <row r="49" spans="1:6" ht="25.5" x14ac:dyDescent="0.25">
      <c r="A49" s="11" t="s">
        <v>172</v>
      </c>
      <c r="B49" s="24" t="s">
        <v>173</v>
      </c>
      <c r="C49" s="25" t="s">
        <v>39</v>
      </c>
      <c r="D49" s="27"/>
      <c r="E49" s="28"/>
      <c r="F49" s="11" t="str">
        <f t="shared" si="3"/>
        <v/>
      </c>
    </row>
    <row r="50" spans="1:6" ht="38.25" x14ac:dyDescent="0.25">
      <c r="A50" s="11" t="s">
        <v>174</v>
      </c>
      <c r="B50" s="24" t="s">
        <v>489</v>
      </c>
      <c r="C50" s="25" t="s">
        <v>39</v>
      </c>
      <c r="D50" s="27"/>
      <c r="E50" s="28"/>
      <c r="F50" s="11" t="str">
        <f t="shared" si="3"/>
        <v/>
      </c>
    </row>
    <row r="51" spans="1:6" ht="25.5" x14ac:dyDescent="0.25">
      <c r="A51" s="11" t="s">
        <v>175</v>
      </c>
      <c r="B51" s="24" t="s">
        <v>176</v>
      </c>
      <c r="C51" s="25" t="s">
        <v>39</v>
      </c>
      <c r="D51" s="27"/>
      <c r="E51" s="28"/>
      <c r="F51" s="11" t="str">
        <f t="shared" si="3"/>
        <v/>
      </c>
    </row>
    <row r="52" spans="1:6" x14ac:dyDescent="0.25">
      <c r="A52" s="11" t="s">
        <v>177</v>
      </c>
      <c r="B52" s="24" t="s">
        <v>490</v>
      </c>
      <c r="C52" s="25" t="s">
        <v>39</v>
      </c>
      <c r="D52" s="27"/>
      <c r="E52" s="28"/>
      <c r="F52" s="11" t="str">
        <f t="shared" si="3"/>
        <v/>
      </c>
    </row>
    <row r="53" spans="1:6" ht="25.5" x14ac:dyDescent="0.25">
      <c r="A53" s="11" t="s">
        <v>178</v>
      </c>
      <c r="B53" s="24" t="s">
        <v>179</v>
      </c>
      <c r="C53" s="25" t="s">
        <v>117</v>
      </c>
      <c r="D53" s="27"/>
      <c r="E53" s="28"/>
      <c r="F53" s="11" t="str">
        <f t="shared" si="3"/>
        <v/>
      </c>
    </row>
    <row r="54" spans="1:6" ht="25.5" x14ac:dyDescent="0.25">
      <c r="A54" s="11" t="s">
        <v>180</v>
      </c>
      <c r="B54" s="24" t="s">
        <v>181</v>
      </c>
      <c r="C54" s="25" t="s">
        <v>117</v>
      </c>
      <c r="D54" s="27"/>
      <c r="E54" s="28"/>
      <c r="F54" s="11" t="str">
        <f t="shared" si="3"/>
        <v/>
      </c>
    </row>
    <row r="55" spans="1:6" ht="25.5" x14ac:dyDescent="0.25">
      <c r="A55" s="11" t="s">
        <v>182</v>
      </c>
      <c r="B55" s="24" t="s">
        <v>183</v>
      </c>
      <c r="C55" s="25" t="s">
        <v>117</v>
      </c>
      <c r="D55" s="27"/>
      <c r="E55" s="28"/>
      <c r="F55" s="11" t="str">
        <f t="shared" si="3"/>
        <v/>
      </c>
    </row>
    <row r="56" spans="1:6" ht="25.5" x14ac:dyDescent="0.25">
      <c r="A56" s="11" t="s">
        <v>184</v>
      </c>
      <c r="B56" s="12" t="s">
        <v>185</v>
      </c>
      <c r="C56" s="11" t="s">
        <v>39</v>
      </c>
      <c r="D56" s="27"/>
      <c r="E56" s="28"/>
      <c r="F56" s="11" t="str">
        <f t="shared" si="3"/>
        <v/>
      </c>
    </row>
    <row r="57" spans="1:6" ht="18" customHeight="1" x14ac:dyDescent="0.25">
      <c r="A57" s="55" t="s">
        <v>186</v>
      </c>
      <c r="B57" s="55"/>
      <c r="C57" s="55"/>
      <c r="D57" s="55"/>
      <c r="E57" s="55"/>
      <c r="F57" s="55"/>
    </row>
    <row r="58" spans="1:6" ht="25.5" x14ac:dyDescent="0.25">
      <c r="A58" s="11" t="s">
        <v>187</v>
      </c>
      <c r="B58" s="12" t="s">
        <v>188</v>
      </c>
      <c r="C58" s="11" t="s">
        <v>39</v>
      </c>
      <c r="D58" s="27"/>
      <c r="E58" s="28"/>
      <c r="F58" s="11" t="str">
        <f t="shared" ref="F58:F68" si="4">IF($D58="","",IF($D58="JA","OK",IF($D58="NEIN",IF($C58="Mindestanforderung","Ausschluss","Hinweis"),"Eingabe prüfen")))</f>
        <v/>
      </c>
    </row>
    <row r="59" spans="1:6" ht="25.5" x14ac:dyDescent="0.25">
      <c r="A59" s="11" t="s">
        <v>189</v>
      </c>
      <c r="B59" s="12" t="s">
        <v>190</v>
      </c>
      <c r="C59" s="11" t="s">
        <v>39</v>
      </c>
      <c r="D59" s="27"/>
      <c r="E59" s="28"/>
      <c r="F59" s="11" t="str">
        <f t="shared" si="4"/>
        <v/>
      </c>
    </row>
    <row r="60" spans="1:6" ht="25.5" x14ac:dyDescent="0.25">
      <c r="A60" s="11" t="s">
        <v>191</v>
      </c>
      <c r="B60" s="24" t="s">
        <v>192</v>
      </c>
      <c r="C60" s="11" t="s">
        <v>117</v>
      </c>
      <c r="D60" s="27"/>
      <c r="E60" s="28"/>
      <c r="F60" s="11" t="str">
        <f t="shared" si="4"/>
        <v/>
      </c>
    </row>
    <row r="61" spans="1:6" ht="25.5" x14ac:dyDescent="0.25">
      <c r="A61" s="11" t="s">
        <v>193</v>
      </c>
      <c r="B61" s="24" t="s">
        <v>194</v>
      </c>
      <c r="C61" s="11" t="s">
        <v>39</v>
      </c>
      <c r="D61" s="27"/>
      <c r="E61" s="28"/>
      <c r="F61" s="11" t="str">
        <f t="shared" si="4"/>
        <v/>
      </c>
    </row>
    <row r="62" spans="1:6" ht="25.5" x14ac:dyDescent="0.25">
      <c r="A62" s="11" t="s">
        <v>195</v>
      </c>
      <c r="B62" s="24" t="s">
        <v>196</v>
      </c>
      <c r="C62" s="11" t="s">
        <v>39</v>
      </c>
      <c r="D62" s="27"/>
      <c r="E62" s="28"/>
      <c r="F62" s="11" t="str">
        <f t="shared" si="4"/>
        <v/>
      </c>
    </row>
    <row r="63" spans="1:6" ht="25.5" x14ac:dyDescent="0.25">
      <c r="A63" s="11" t="s">
        <v>197</v>
      </c>
      <c r="B63" s="24" t="s">
        <v>198</v>
      </c>
      <c r="C63" s="11" t="s">
        <v>39</v>
      </c>
      <c r="D63" s="27"/>
      <c r="E63" s="28"/>
      <c r="F63" s="11" t="str">
        <f t="shared" si="4"/>
        <v/>
      </c>
    </row>
    <row r="64" spans="1:6" ht="25.5" x14ac:dyDescent="0.25">
      <c r="A64" s="11" t="s">
        <v>199</v>
      </c>
      <c r="B64" s="12" t="s">
        <v>200</v>
      </c>
      <c r="C64" s="11" t="s">
        <v>39</v>
      </c>
      <c r="D64" s="27"/>
      <c r="E64" s="28"/>
      <c r="F64" s="11" t="str">
        <f t="shared" si="4"/>
        <v/>
      </c>
    </row>
    <row r="65" spans="1:6" ht="25.5" x14ac:dyDescent="0.25">
      <c r="A65" s="11" t="s">
        <v>201</v>
      </c>
      <c r="B65" s="12" t="s">
        <v>202</v>
      </c>
      <c r="C65" s="11" t="s">
        <v>39</v>
      </c>
      <c r="D65" s="27"/>
      <c r="E65" s="28"/>
      <c r="F65" s="11" t="str">
        <f t="shared" si="4"/>
        <v/>
      </c>
    </row>
    <row r="66" spans="1:6" ht="25.5" x14ac:dyDescent="0.25">
      <c r="A66" s="11" t="s">
        <v>203</v>
      </c>
      <c r="B66" s="12" t="s">
        <v>204</v>
      </c>
      <c r="C66" s="11" t="s">
        <v>39</v>
      </c>
      <c r="D66" s="27"/>
      <c r="E66" s="28"/>
      <c r="F66" s="11" t="str">
        <f t="shared" si="4"/>
        <v/>
      </c>
    </row>
    <row r="67" spans="1:6" ht="25.5" x14ac:dyDescent="0.25">
      <c r="A67" s="11" t="s">
        <v>205</v>
      </c>
      <c r="B67" s="12" t="s">
        <v>206</v>
      </c>
      <c r="C67" s="11" t="s">
        <v>39</v>
      </c>
      <c r="D67" s="27"/>
      <c r="E67" s="28"/>
      <c r="F67" s="11" t="str">
        <f t="shared" si="4"/>
        <v/>
      </c>
    </row>
    <row r="68" spans="1:6" ht="38.25" x14ac:dyDescent="0.25">
      <c r="A68" s="11" t="s">
        <v>207</v>
      </c>
      <c r="B68" s="12" t="s">
        <v>208</v>
      </c>
      <c r="C68" s="11" t="s">
        <v>39</v>
      </c>
      <c r="D68" s="27"/>
      <c r="E68" s="28"/>
      <c r="F68" s="11" t="str">
        <f t="shared" si="4"/>
        <v/>
      </c>
    </row>
    <row r="69" spans="1:6" ht="18" customHeight="1" x14ac:dyDescent="0.25">
      <c r="A69" s="55" t="s">
        <v>209</v>
      </c>
      <c r="B69" s="55"/>
      <c r="C69" s="55"/>
      <c r="D69" s="55"/>
      <c r="E69" s="55"/>
      <c r="F69" s="55"/>
    </row>
    <row r="70" spans="1:6" ht="25.5" x14ac:dyDescent="0.25">
      <c r="A70" s="11" t="s">
        <v>210</v>
      </c>
      <c r="B70" s="12" t="s">
        <v>211</v>
      </c>
      <c r="C70" s="11" t="s">
        <v>39</v>
      </c>
      <c r="D70" s="27"/>
      <c r="E70" s="28"/>
      <c r="F70" s="11" t="str">
        <f t="shared" ref="F70:F76" si="5">IF($D70="","",IF($D70="JA","OK",IF($D70="NEIN",IF($C70="Mindestanforderung","Ausschluss","Hinweis"),"Eingabe prüfen")))</f>
        <v/>
      </c>
    </row>
    <row r="71" spans="1:6" ht="25.5" x14ac:dyDescent="0.25">
      <c r="A71" s="11" t="s">
        <v>212</v>
      </c>
      <c r="B71" s="12" t="s">
        <v>213</v>
      </c>
      <c r="C71" s="11" t="s">
        <v>39</v>
      </c>
      <c r="D71" s="27"/>
      <c r="E71" s="28"/>
      <c r="F71" s="11" t="str">
        <f t="shared" si="5"/>
        <v/>
      </c>
    </row>
    <row r="72" spans="1:6" ht="25.5" x14ac:dyDescent="0.25">
      <c r="A72" s="11" t="s">
        <v>214</v>
      </c>
      <c r="B72" s="12" t="s">
        <v>215</v>
      </c>
      <c r="C72" s="11" t="s">
        <v>39</v>
      </c>
      <c r="D72" s="27"/>
      <c r="E72" s="28"/>
      <c r="F72" s="11" t="str">
        <f t="shared" si="5"/>
        <v/>
      </c>
    </row>
    <row r="73" spans="1:6" ht="25.5" x14ac:dyDescent="0.25">
      <c r="A73" s="11" t="s">
        <v>216</v>
      </c>
      <c r="B73" s="12" t="s">
        <v>217</v>
      </c>
      <c r="C73" s="11" t="s">
        <v>117</v>
      </c>
      <c r="D73" s="27"/>
      <c r="E73" s="28"/>
      <c r="F73" s="11" t="str">
        <f t="shared" si="5"/>
        <v/>
      </c>
    </row>
    <row r="74" spans="1:6" ht="25.5" x14ac:dyDescent="0.25">
      <c r="A74" s="11" t="s">
        <v>218</v>
      </c>
      <c r="B74" s="12" t="s">
        <v>219</v>
      </c>
      <c r="C74" s="11" t="s">
        <v>39</v>
      </c>
      <c r="D74" s="27"/>
      <c r="E74" s="28"/>
      <c r="F74" s="11" t="str">
        <f t="shared" si="5"/>
        <v/>
      </c>
    </row>
    <row r="75" spans="1:6" x14ac:dyDescent="0.25">
      <c r="A75" s="11" t="s">
        <v>220</v>
      </c>
      <c r="B75" s="12" t="s">
        <v>221</v>
      </c>
      <c r="C75" s="11" t="s">
        <v>39</v>
      </c>
      <c r="D75" s="27"/>
      <c r="E75" s="28"/>
      <c r="F75" s="11" t="str">
        <f t="shared" si="5"/>
        <v/>
      </c>
    </row>
    <row r="76" spans="1:6" ht="25.5" x14ac:dyDescent="0.25">
      <c r="A76" s="11" t="s">
        <v>222</v>
      </c>
      <c r="B76" s="12" t="s">
        <v>223</v>
      </c>
      <c r="C76" s="11" t="s">
        <v>117</v>
      </c>
      <c r="D76" s="27"/>
      <c r="E76" s="28"/>
      <c r="F76" s="11" t="str">
        <f t="shared" si="5"/>
        <v/>
      </c>
    </row>
    <row r="77" spans="1:6" ht="18" customHeight="1" x14ac:dyDescent="0.25">
      <c r="A77" s="55" t="s">
        <v>224</v>
      </c>
      <c r="B77" s="55"/>
      <c r="C77" s="55"/>
      <c r="D77" s="55"/>
      <c r="E77" s="55"/>
      <c r="F77" s="55"/>
    </row>
    <row r="78" spans="1:6" ht="25.5" x14ac:dyDescent="0.25">
      <c r="A78" s="11" t="s">
        <v>225</v>
      </c>
      <c r="B78" s="12" t="s">
        <v>226</v>
      </c>
      <c r="C78" s="11" t="s">
        <v>39</v>
      </c>
      <c r="D78" s="27"/>
      <c r="E78" s="28"/>
      <c r="F78" s="11" t="str">
        <f t="shared" ref="F78:F84" si="6">IF($D78="","",IF($D78="JA","OK",IF($D78="NEIN",IF($C78="Mindestanforderung","Ausschluss","Hinweis"),"Eingabe prüfen")))</f>
        <v/>
      </c>
    </row>
    <row r="79" spans="1:6" ht="25.5" x14ac:dyDescent="0.25">
      <c r="A79" s="11" t="s">
        <v>227</v>
      </c>
      <c r="B79" s="24" t="s">
        <v>228</v>
      </c>
      <c r="C79" s="11" t="s">
        <v>39</v>
      </c>
      <c r="D79" s="27"/>
      <c r="E79" s="28"/>
      <c r="F79" s="11" t="str">
        <f t="shared" si="6"/>
        <v/>
      </c>
    </row>
    <row r="80" spans="1:6" ht="25.5" x14ac:dyDescent="0.25">
      <c r="A80" s="11" t="s">
        <v>229</v>
      </c>
      <c r="B80" s="12" t="s">
        <v>230</v>
      </c>
      <c r="C80" s="11" t="s">
        <v>39</v>
      </c>
      <c r="D80" s="27"/>
      <c r="E80" s="28"/>
      <c r="F80" s="11" t="str">
        <f t="shared" si="6"/>
        <v/>
      </c>
    </row>
    <row r="81" spans="1:6" ht="25.5" x14ac:dyDescent="0.25">
      <c r="A81" s="11" t="s">
        <v>231</v>
      </c>
      <c r="B81" s="12" t="s">
        <v>232</v>
      </c>
      <c r="C81" s="11" t="s">
        <v>39</v>
      </c>
      <c r="D81" s="27"/>
      <c r="E81" s="28"/>
      <c r="F81" s="11" t="str">
        <f t="shared" si="6"/>
        <v/>
      </c>
    </row>
    <row r="82" spans="1:6" ht="25.5" x14ac:dyDescent="0.25">
      <c r="A82" s="11" t="s">
        <v>233</v>
      </c>
      <c r="B82" s="12" t="s">
        <v>234</v>
      </c>
      <c r="C82" s="11" t="s">
        <v>39</v>
      </c>
      <c r="D82" s="27"/>
      <c r="E82" s="28"/>
      <c r="F82" s="11" t="str">
        <f t="shared" si="6"/>
        <v/>
      </c>
    </row>
    <row r="83" spans="1:6" ht="25.5" x14ac:dyDescent="0.25">
      <c r="A83" s="11" t="s">
        <v>235</v>
      </c>
      <c r="B83" s="12" t="s">
        <v>236</v>
      </c>
      <c r="C83" s="11" t="s">
        <v>117</v>
      </c>
      <c r="D83" s="27"/>
      <c r="E83" s="28"/>
      <c r="F83" s="11" t="str">
        <f t="shared" si="6"/>
        <v/>
      </c>
    </row>
    <row r="84" spans="1:6" ht="25.5" x14ac:dyDescent="0.25">
      <c r="A84" s="11" t="s">
        <v>237</v>
      </c>
      <c r="B84" s="12" t="s">
        <v>238</v>
      </c>
      <c r="C84" s="11" t="s">
        <v>117</v>
      </c>
      <c r="D84" s="27"/>
      <c r="E84" s="28"/>
      <c r="F84" s="11" t="str">
        <f t="shared" si="6"/>
        <v/>
      </c>
    </row>
    <row r="86" spans="1:6" ht="15" customHeight="1" x14ac:dyDescent="0.25">
      <c r="B86" s="13" t="s">
        <v>89</v>
      </c>
      <c r="F86" s="10">
        <f>COUNTIF(F6:F84,"Ausschluss")</f>
        <v>0</v>
      </c>
    </row>
    <row r="87" spans="1:6" ht="15" customHeight="1" x14ac:dyDescent="0.25">
      <c r="B87" s="13" t="s">
        <v>90</v>
      </c>
      <c r="F87" s="10">
        <f>COUNTBLANK(D6:D84)-COUNTIF(C6:C84,"")</f>
        <v>72</v>
      </c>
    </row>
  </sheetData>
  <sheetProtection algorithmName="SHA-512" hashValue="3E21zhMsgVF1RYNeMtDrlJc/tUcQzV4GYNMB1yUH1IJbCFVEsMi54/8DPFp+KbwsBi0iCSbxestgoUlsW9l2vw==" saltValue="Q4yQnSssrR/DtHbsRjlcyQ==" spinCount="100000" sheet="1" objects="1" scenarios="1" selectLockedCells="1"/>
  <mergeCells count="7">
    <mergeCell ref="A69:F69"/>
    <mergeCell ref="A77:F77"/>
    <mergeCell ref="A6:F6"/>
    <mergeCell ref="A26:F26"/>
    <mergeCell ref="A35:F35"/>
    <mergeCell ref="A46:F46"/>
    <mergeCell ref="A57:F57"/>
  </mergeCells>
  <dataValidations count="1">
    <dataValidation type="list" allowBlank="1" sqref="D7:D25 D27:D34 D36:D45 D47:D56 D58:D68 D70:D76 D78:D84" xr:uid="{00000000-0002-0000-0200-000000000000}">
      <formula1>"JA,NEIN"</formula1>
      <formula2>0</formula2>
    </dataValidation>
  </dataValidations>
  <pageMargins left="0.5" right="0.4" top="0.6" bottom="0.6" header="0.5" footer="0.5"/>
  <pageSetup paperSize="9" fitToHeight="0" orientation="landscape" horizontalDpi="300" verticalDpi="300" r:id="rId1"/>
  <headerFooter>
    <oddHeader>&amp;L&amp;8 Leistungsverzeichnis VSG-SEK-2026-XX&amp;R&amp;8 Vivantes Service GmbH</oddHeader>
    <oddFooter>&amp;L&amp;8 &amp;A&amp;R&amp;8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02E77-A6AF-4EB6-8905-50855FF2732E}">
  <sheetPr>
    <pageSetUpPr fitToPage="1"/>
  </sheetPr>
  <dimension ref="A1:G53"/>
  <sheetViews>
    <sheetView showGridLines="0" tabSelected="1" zoomScaleNormal="100" workbookViewId="0">
      <pane ySplit="5" topLeftCell="A6" activePane="bottomLeft" state="frozen"/>
      <selection pane="bottomLeft" activeCell="E10" sqref="E10"/>
    </sheetView>
  </sheetViews>
  <sheetFormatPr baseColWidth="10" defaultColWidth="8.7109375" defaultRowHeight="15" x14ac:dyDescent="0.25"/>
  <cols>
    <col min="1" max="1" width="11" style="31" customWidth="1"/>
    <col min="2" max="2" width="21" style="31" customWidth="1"/>
    <col min="3" max="3" width="129.42578125" style="31" customWidth="1"/>
    <col min="4" max="4" width="20" style="31" customWidth="1"/>
    <col min="5" max="5" width="14" style="31" customWidth="1"/>
    <col min="6" max="6" width="32" style="31" customWidth="1"/>
    <col min="7" max="7" width="16" style="31" customWidth="1"/>
    <col min="8" max="16384" width="8.7109375" style="31"/>
  </cols>
  <sheetData>
    <row r="1" spans="1:7" ht="15" customHeight="1" x14ac:dyDescent="0.25">
      <c r="A1" s="52" t="s">
        <v>27</v>
      </c>
      <c r="B1" s="52"/>
    </row>
    <row r="2" spans="1:7" ht="19.5" customHeight="1" x14ac:dyDescent="0.25">
      <c r="A2" s="51" t="s">
        <v>590</v>
      </c>
      <c r="B2" s="51"/>
    </row>
    <row r="3" spans="1:7" ht="15" customHeight="1" x14ac:dyDescent="0.25">
      <c r="A3" s="50" t="s">
        <v>29</v>
      </c>
      <c r="B3" s="50"/>
    </row>
    <row r="5" spans="1:7" ht="31.5" customHeight="1" x14ac:dyDescent="0.25">
      <c r="A5" s="35" t="s">
        <v>30</v>
      </c>
      <c r="B5" s="35"/>
      <c r="C5" s="35" t="s">
        <v>31</v>
      </c>
      <c r="D5" s="35" t="s">
        <v>32</v>
      </c>
      <c r="E5" s="35" t="s">
        <v>33</v>
      </c>
      <c r="F5" s="35" t="s">
        <v>34</v>
      </c>
      <c r="G5" s="35" t="s">
        <v>35</v>
      </c>
    </row>
    <row r="6" spans="1:7" ht="18" customHeight="1" x14ac:dyDescent="0.25">
      <c r="A6" s="56" t="s">
        <v>609</v>
      </c>
      <c r="B6" s="56"/>
      <c r="C6" s="56"/>
      <c r="D6" s="56"/>
      <c r="E6" s="56"/>
      <c r="F6" s="56"/>
      <c r="G6" s="56"/>
    </row>
    <row r="7" spans="1:7" s="37" customFormat="1" ht="25.5" x14ac:dyDescent="0.2">
      <c r="A7" s="32" t="s">
        <v>589</v>
      </c>
      <c r="B7" s="33" t="s">
        <v>608</v>
      </c>
      <c r="C7" s="34" t="s">
        <v>607</v>
      </c>
      <c r="D7" s="32" t="s">
        <v>39</v>
      </c>
      <c r="E7" s="53"/>
      <c r="F7" s="54"/>
      <c r="G7" s="32" t="str">
        <f>IF($E7="","",IF($E7="JA","OK",IF($E7="NEIN",IF($D7="Mindestanforderung","Ausschluss","Hinweis"),"Eingabe prüfen")))</f>
        <v/>
      </c>
    </row>
    <row r="8" spans="1:7" s="37" customFormat="1" ht="12.75" x14ac:dyDescent="0.2">
      <c r="A8" s="32" t="s">
        <v>588</v>
      </c>
      <c r="B8" s="33" t="s">
        <v>606</v>
      </c>
      <c r="C8" s="34" t="s">
        <v>605</v>
      </c>
      <c r="D8" s="32" t="s">
        <v>39</v>
      </c>
      <c r="E8" s="53"/>
      <c r="F8" s="54"/>
      <c r="G8" s="32" t="str">
        <f t="shared" ref="G8:G20" si="0">IF($E8="","",IF($E8="JA","OK",IF($E8="NEIN",IF($D8="Mindestanforderung","Ausschluss","Hinweis"),"Eingabe prüfen")))</f>
        <v/>
      </c>
    </row>
    <row r="9" spans="1:7" s="37" customFormat="1" ht="25.5" x14ac:dyDescent="0.2">
      <c r="A9" s="32" t="s">
        <v>587</v>
      </c>
      <c r="B9" s="33" t="s">
        <v>597</v>
      </c>
      <c r="C9" s="34" t="s">
        <v>604</v>
      </c>
      <c r="D9" s="32" t="s">
        <v>39</v>
      </c>
      <c r="E9" s="53"/>
      <c r="F9" s="54"/>
      <c r="G9" s="32" t="str">
        <f t="shared" si="0"/>
        <v/>
      </c>
    </row>
    <row r="10" spans="1:7" s="37" customFormat="1" ht="25.5" x14ac:dyDescent="0.2">
      <c r="A10" s="32" t="s">
        <v>586</v>
      </c>
      <c r="B10" s="48" t="s">
        <v>600</v>
      </c>
      <c r="C10" s="47" t="s">
        <v>603</v>
      </c>
      <c r="D10" s="32" t="s">
        <v>39</v>
      </c>
      <c r="E10" s="53"/>
      <c r="F10" s="54"/>
      <c r="G10" s="32" t="str">
        <f t="shared" si="0"/>
        <v/>
      </c>
    </row>
    <row r="11" spans="1:7" s="37" customFormat="1" ht="12.75" x14ac:dyDescent="0.2">
      <c r="A11" s="32" t="s">
        <v>585</v>
      </c>
      <c r="B11" s="48" t="s">
        <v>600</v>
      </c>
      <c r="C11" s="47" t="s">
        <v>602</v>
      </c>
      <c r="D11" s="32" t="s">
        <v>39</v>
      </c>
      <c r="E11" s="53"/>
      <c r="F11" s="54"/>
      <c r="G11" s="32" t="str">
        <f t="shared" si="0"/>
        <v/>
      </c>
    </row>
    <row r="12" spans="1:7" s="37" customFormat="1" ht="25.5" x14ac:dyDescent="0.2">
      <c r="A12" s="32" t="s">
        <v>584</v>
      </c>
      <c r="B12" s="48" t="s">
        <v>600</v>
      </c>
      <c r="C12" s="47" t="s">
        <v>601</v>
      </c>
      <c r="D12" s="32" t="s">
        <v>39</v>
      </c>
      <c r="E12" s="53"/>
      <c r="F12" s="54"/>
      <c r="G12" s="32" t="str">
        <f t="shared" si="0"/>
        <v/>
      </c>
    </row>
    <row r="13" spans="1:7" s="37" customFormat="1" ht="25.5" x14ac:dyDescent="0.2">
      <c r="A13" s="32" t="s">
        <v>583</v>
      </c>
      <c r="B13" s="48" t="s">
        <v>600</v>
      </c>
      <c r="C13" s="47" t="s">
        <v>599</v>
      </c>
      <c r="D13" s="32" t="s">
        <v>39</v>
      </c>
      <c r="E13" s="53"/>
      <c r="F13" s="54"/>
      <c r="G13" s="32" t="str">
        <f t="shared" si="0"/>
        <v/>
      </c>
    </row>
    <row r="14" spans="1:7" s="37" customFormat="1" ht="12.75" x14ac:dyDescent="0.2">
      <c r="A14" s="32" t="s">
        <v>582</v>
      </c>
      <c r="B14" s="48" t="s">
        <v>597</v>
      </c>
      <c r="C14" s="49" t="s">
        <v>598</v>
      </c>
      <c r="D14" s="32" t="s">
        <v>39</v>
      </c>
      <c r="E14" s="53"/>
      <c r="F14" s="54"/>
      <c r="G14" s="32" t="str">
        <f t="shared" si="0"/>
        <v/>
      </c>
    </row>
    <row r="15" spans="1:7" s="37" customFormat="1" ht="12.75" x14ac:dyDescent="0.2">
      <c r="A15" s="32" t="s">
        <v>581</v>
      </c>
      <c r="B15" s="48" t="s">
        <v>597</v>
      </c>
      <c r="C15" s="49" t="s">
        <v>596</v>
      </c>
      <c r="D15" s="32" t="s">
        <v>39</v>
      </c>
      <c r="E15" s="53"/>
      <c r="F15" s="54"/>
      <c r="G15" s="32" t="str">
        <f t="shared" si="0"/>
        <v/>
      </c>
    </row>
    <row r="16" spans="1:7" s="37" customFormat="1" ht="12.75" x14ac:dyDescent="0.2">
      <c r="A16" s="32" t="s">
        <v>580</v>
      </c>
      <c r="B16" s="48" t="s">
        <v>595</v>
      </c>
      <c r="C16" s="49" t="s">
        <v>594</v>
      </c>
      <c r="D16" s="32" t="s">
        <v>39</v>
      </c>
      <c r="E16" s="53"/>
      <c r="F16" s="54"/>
      <c r="G16" s="32" t="str">
        <f t="shared" si="0"/>
        <v/>
      </c>
    </row>
    <row r="17" spans="1:7" s="37" customFormat="1" ht="12.75" x14ac:dyDescent="0.2">
      <c r="A17" s="32" t="s">
        <v>578</v>
      </c>
      <c r="B17" s="48" t="s">
        <v>593</v>
      </c>
      <c r="C17" s="47" t="s">
        <v>592</v>
      </c>
      <c r="D17" s="32" t="s">
        <v>39</v>
      </c>
      <c r="E17" s="53"/>
      <c r="F17" s="54"/>
      <c r="G17" s="32" t="str">
        <f t="shared" si="0"/>
        <v/>
      </c>
    </row>
    <row r="18" spans="1:7" s="37" customFormat="1" ht="12.75" x14ac:dyDescent="0.2">
      <c r="A18" s="32" t="s">
        <v>577</v>
      </c>
      <c r="B18" s="32"/>
      <c r="C18" s="34" t="s">
        <v>579</v>
      </c>
      <c r="D18" s="32" t="s">
        <v>117</v>
      </c>
      <c r="E18" s="53"/>
      <c r="F18" s="54"/>
      <c r="G18" s="32" t="str">
        <f t="shared" si="0"/>
        <v/>
      </c>
    </row>
    <row r="19" spans="1:7" s="37" customFormat="1" ht="25.5" x14ac:dyDescent="0.2">
      <c r="A19" s="32" t="s">
        <v>576</v>
      </c>
      <c r="B19" s="32"/>
      <c r="C19" s="34" t="s">
        <v>575</v>
      </c>
      <c r="D19" s="32" t="s">
        <v>117</v>
      </c>
      <c r="E19" s="53"/>
      <c r="F19" s="54"/>
      <c r="G19" s="32" t="str">
        <f t="shared" si="0"/>
        <v/>
      </c>
    </row>
    <row r="20" spans="1:7" s="37" customFormat="1" ht="12.75" x14ac:dyDescent="0.2">
      <c r="A20" s="32" t="s">
        <v>574</v>
      </c>
      <c r="B20" s="32"/>
      <c r="C20" s="34" t="s">
        <v>573</v>
      </c>
      <c r="D20" s="32" t="s">
        <v>117</v>
      </c>
      <c r="E20" s="53"/>
      <c r="F20" s="54"/>
      <c r="G20" s="32" t="str">
        <f t="shared" si="0"/>
        <v/>
      </c>
    </row>
    <row r="21" spans="1:7" s="41" customFormat="1" ht="18" customHeight="1" x14ac:dyDescent="0.2">
      <c r="A21" s="56" t="s">
        <v>591</v>
      </c>
      <c r="B21" s="56"/>
      <c r="C21" s="56"/>
      <c r="D21" s="56"/>
      <c r="E21" s="56"/>
      <c r="F21" s="56"/>
      <c r="G21" s="56"/>
    </row>
    <row r="22" spans="1:7" s="37" customFormat="1" ht="38.25" x14ac:dyDescent="0.2">
      <c r="A22" s="32" t="s">
        <v>572</v>
      </c>
      <c r="B22" s="39" t="s">
        <v>543</v>
      </c>
      <c r="C22" s="46" t="s">
        <v>542</v>
      </c>
      <c r="D22" s="32" t="s">
        <v>39</v>
      </c>
      <c r="E22" s="53"/>
      <c r="F22" s="54"/>
      <c r="G22" s="32" t="str">
        <f>IF($E22="","",IF($E22="JA","OK",IF($E22="NEIN",IF($D22="Mindestanforderung","Ausschluss","Hinweis"),"Eingabe prüfen")))</f>
        <v/>
      </c>
    </row>
    <row r="23" spans="1:7" s="37" customFormat="1" ht="38.25" x14ac:dyDescent="0.2">
      <c r="A23" s="32" t="s">
        <v>571</v>
      </c>
      <c r="B23" s="43" t="s">
        <v>541</v>
      </c>
      <c r="C23" s="45" t="s">
        <v>540</v>
      </c>
      <c r="D23" s="32" t="s">
        <v>117</v>
      </c>
      <c r="E23" s="53"/>
      <c r="F23" s="54"/>
      <c r="G23" s="32" t="str">
        <f>IF($E23="","",IF($E23="JA","OK",IF($E23="NEIN",IF($D23="Mindestanforderung","Ausschluss","Hinweis"),"Eingabe prüfen")))</f>
        <v/>
      </c>
    </row>
    <row r="24" spans="1:7" s="37" customFormat="1" ht="25.5" x14ac:dyDescent="0.2">
      <c r="A24" s="32" t="s">
        <v>570</v>
      </c>
      <c r="B24" s="43" t="s">
        <v>539</v>
      </c>
      <c r="C24" s="45" t="s">
        <v>538</v>
      </c>
      <c r="D24" s="32" t="s">
        <v>39</v>
      </c>
      <c r="E24" s="53"/>
      <c r="F24" s="54"/>
      <c r="G24" s="32" t="str">
        <f>IF($E24="","",IF($E24="JA","OK",IF($E24="NEIN",IF($D24="Mindestanforderung","Ausschluss","Hinweis"),"Eingabe prüfen")))</f>
        <v/>
      </c>
    </row>
    <row r="25" spans="1:7" s="37" customFormat="1" ht="140.25" x14ac:dyDescent="0.2">
      <c r="A25" s="32" t="s">
        <v>569</v>
      </c>
      <c r="B25" s="39" t="s">
        <v>537</v>
      </c>
      <c r="C25" s="46" t="s">
        <v>536</v>
      </c>
      <c r="D25" s="32" t="s">
        <v>39</v>
      </c>
      <c r="E25" s="53"/>
      <c r="F25" s="54"/>
      <c r="G25" s="32" t="str">
        <f>IF($E25="","",IF($E25="JA","OK",IF($E25="NEIN",IF($D25="Mindestanforderung","Ausschluss","Hinweis"),"Eingabe prüfen")))</f>
        <v/>
      </c>
    </row>
    <row r="26" spans="1:7" s="37" customFormat="1" ht="51" x14ac:dyDescent="0.2">
      <c r="A26" s="32" t="s">
        <v>568</v>
      </c>
      <c r="B26" s="39" t="s">
        <v>535</v>
      </c>
      <c r="C26" s="46" t="s">
        <v>534</v>
      </c>
      <c r="D26" s="32" t="s">
        <v>39</v>
      </c>
      <c r="E26" s="53"/>
      <c r="F26" s="54"/>
      <c r="G26" s="32" t="str">
        <f>IF($E26="","",IF($E26="JA","OK",IF($E26="NEIN",IF($D26="Mindestanforderung","Ausschluss","Hinweis"),"Eingabe prüfen")))</f>
        <v/>
      </c>
    </row>
    <row r="27" spans="1:7" s="37" customFormat="1" ht="12.75" x14ac:dyDescent="0.2">
      <c r="A27" s="56" t="s">
        <v>567</v>
      </c>
      <c r="B27" s="56"/>
      <c r="C27" s="56"/>
      <c r="D27" s="56"/>
      <c r="E27" s="56"/>
      <c r="F27" s="56"/>
      <c r="G27" s="56"/>
    </row>
    <row r="28" spans="1:7" s="37" customFormat="1" ht="76.5" x14ac:dyDescent="0.2">
      <c r="A28" s="32" t="s">
        <v>566</v>
      </c>
      <c r="B28" s="43" t="s">
        <v>533</v>
      </c>
      <c r="C28" s="45" t="s">
        <v>612</v>
      </c>
      <c r="D28" s="32" t="s">
        <v>39</v>
      </c>
      <c r="E28" s="53"/>
      <c r="F28" s="54"/>
      <c r="G28" s="32" t="str">
        <f t="shared" ref="G28:G35" si="1">IF($E28="","",IF($E28="JA","OK",IF($E28="NEIN",IF($D28="Mindestanforderung","Ausschluss","Hinweis"),"Eingabe prüfen")))</f>
        <v/>
      </c>
    </row>
    <row r="29" spans="1:7" s="37" customFormat="1" ht="25.5" x14ac:dyDescent="0.2">
      <c r="A29" s="32" t="s">
        <v>565</v>
      </c>
      <c r="B29" s="43" t="s">
        <v>532</v>
      </c>
      <c r="C29" s="45" t="s">
        <v>531</v>
      </c>
      <c r="D29" s="32" t="s">
        <v>39</v>
      </c>
      <c r="E29" s="53"/>
      <c r="F29" s="54"/>
      <c r="G29" s="32" t="str">
        <f t="shared" si="1"/>
        <v/>
      </c>
    </row>
    <row r="30" spans="1:7" s="37" customFormat="1" ht="38.25" x14ac:dyDescent="0.2">
      <c r="A30" s="32" t="s">
        <v>564</v>
      </c>
      <c r="B30" s="43" t="s">
        <v>530</v>
      </c>
      <c r="C30" s="43" t="s">
        <v>611</v>
      </c>
      <c r="D30" s="32" t="s">
        <v>117</v>
      </c>
      <c r="E30" s="53"/>
      <c r="F30" s="54"/>
      <c r="G30" s="32" t="str">
        <f t="shared" si="1"/>
        <v/>
      </c>
    </row>
    <row r="31" spans="1:7" s="37" customFormat="1" ht="25.5" x14ac:dyDescent="0.2">
      <c r="A31" s="32" t="s">
        <v>563</v>
      </c>
      <c r="B31" s="43" t="s">
        <v>529</v>
      </c>
      <c r="C31" s="43" t="s">
        <v>528</v>
      </c>
      <c r="D31" s="32" t="s">
        <v>117</v>
      </c>
      <c r="E31" s="53"/>
      <c r="F31" s="54"/>
      <c r="G31" s="32" t="str">
        <f t="shared" si="1"/>
        <v/>
      </c>
    </row>
    <row r="32" spans="1:7" s="37" customFormat="1" ht="25.5" x14ac:dyDescent="0.2">
      <c r="A32" s="32" t="s">
        <v>562</v>
      </c>
      <c r="B32" s="43" t="s">
        <v>527</v>
      </c>
      <c r="C32" s="44" t="s">
        <v>526</v>
      </c>
      <c r="D32" s="32" t="s">
        <v>117</v>
      </c>
      <c r="E32" s="53"/>
      <c r="F32" s="54"/>
      <c r="G32" s="32" t="str">
        <f t="shared" si="1"/>
        <v/>
      </c>
    </row>
    <row r="33" spans="1:7" s="37" customFormat="1" ht="38.25" x14ac:dyDescent="0.2">
      <c r="A33" s="32" t="s">
        <v>561</v>
      </c>
      <c r="B33" s="43" t="s">
        <v>525</v>
      </c>
      <c r="C33" s="44" t="s">
        <v>524</v>
      </c>
      <c r="D33" s="32" t="s">
        <v>117</v>
      </c>
      <c r="E33" s="53"/>
      <c r="F33" s="54"/>
      <c r="G33" s="32" t="str">
        <f t="shared" si="1"/>
        <v/>
      </c>
    </row>
    <row r="34" spans="1:7" s="37" customFormat="1" ht="12.75" x14ac:dyDescent="0.2">
      <c r="A34" s="32" t="s">
        <v>560</v>
      </c>
      <c r="B34" s="43" t="s">
        <v>523</v>
      </c>
      <c r="C34" s="42" t="s">
        <v>522</v>
      </c>
      <c r="D34" s="32" t="s">
        <v>117</v>
      </c>
      <c r="E34" s="53"/>
      <c r="F34" s="54"/>
      <c r="G34" s="32" t="str">
        <f t="shared" si="1"/>
        <v/>
      </c>
    </row>
    <row r="35" spans="1:7" s="37" customFormat="1" ht="25.5" x14ac:dyDescent="0.2">
      <c r="A35" s="32" t="s">
        <v>559</v>
      </c>
      <c r="B35" s="39" t="s">
        <v>521</v>
      </c>
      <c r="C35" s="40" t="s">
        <v>520</v>
      </c>
      <c r="D35" s="32" t="s">
        <v>39</v>
      </c>
      <c r="E35" s="53"/>
      <c r="F35" s="54"/>
      <c r="G35" s="32" t="str">
        <f t="shared" si="1"/>
        <v/>
      </c>
    </row>
    <row r="36" spans="1:7" s="41" customFormat="1" ht="14.25" x14ac:dyDescent="0.2">
      <c r="A36" s="56" t="s">
        <v>558</v>
      </c>
      <c r="B36" s="56"/>
      <c r="C36" s="56"/>
      <c r="D36" s="56"/>
      <c r="E36" s="56"/>
      <c r="F36" s="56"/>
      <c r="G36" s="56"/>
    </row>
    <row r="37" spans="1:7" s="37" customFormat="1" ht="51" x14ac:dyDescent="0.2">
      <c r="A37" s="32" t="s">
        <v>557</v>
      </c>
      <c r="B37" s="39" t="s">
        <v>519</v>
      </c>
      <c r="C37" s="38" t="s">
        <v>518</v>
      </c>
      <c r="D37" s="32" t="s">
        <v>39</v>
      </c>
      <c r="E37" s="53"/>
      <c r="F37" s="54"/>
      <c r="G37" s="32" t="str">
        <f t="shared" ref="G37:G50" si="2">IF($E37="","",IF($E37="JA","OK",IF($E37="NEIN",IF($D37="Mindestanforderung","Ausschluss","Hinweis"),"Eingabe prüfen")))</f>
        <v/>
      </c>
    </row>
    <row r="38" spans="1:7" s="37" customFormat="1" ht="153" x14ac:dyDescent="0.2">
      <c r="A38" s="32" t="s">
        <v>556</v>
      </c>
      <c r="B38" s="39" t="s">
        <v>517</v>
      </c>
      <c r="C38" s="38" t="s">
        <v>516</v>
      </c>
      <c r="D38" s="32" t="s">
        <v>39</v>
      </c>
      <c r="E38" s="53"/>
      <c r="F38" s="54"/>
      <c r="G38" s="32" t="str">
        <f t="shared" si="2"/>
        <v/>
      </c>
    </row>
    <row r="39" spans="1:7" s="37" customFormat="1" ht="114.75" x14ac:dyDescent="0.2">
      <c r="A39" s="32" t="s">
        <v>555</v>
      </c>
      <c r="B39" s="39" t="s">
        <v>515</v>
      </c>
      <c r="C39" s="38" t="s">
        <v>610</v>
      </c>
      <c r="D39" s="32" t="s">
        <v>39</v>
      </c>
      <c r="E39" s="53"/>
      <c r="F39" s="54"/>
      <c r="G39" s="32" t="str">
        <f t="shared" si="2"/>
        <v/>
      </c>
    </row>
    <row r="40" spans="1:7" s="37" customFormat="1" ht="51" x14ac:dyDescent="0.2">
      <c r="A40" s="32" t="s">
        <v>554</v>
      </c>
      <c r="B40" s="39" t="s">
        <v>514</v>
      </c>
      <c r="C40" s="38" t="s">
        <v>513</v>
      </c>
      <c r="D40" s="32" t="s">
        <v>117</v>
      </c>
      <c r="E40" s="53"/>
      <c r="F40" s="54"/>
      <c r="G40" s="32" t="str">
        <f t="shared" si="2"/>
        <v/>
      </c>
    </row>
    <row r="41" spans="1:7" s="37" customFormat="1" ht="63.75" x14ac:dyDescent="0.2">
      <c r="A41" s="32" t="s">
        <v>553</v>
      </c>
      <c r="B41" s="40" t="s">
        <v>512</v>
      </c>
      <c r="C41" s="38" t="s">
        <v>511</v>
      </c>
      <c r="D41" s="32" t="s">
        <v>39</v>
      </c>
      <c r="E41" s="53"/>
      <c r="F41" s="54"/>
      <c r="G41" s="32" t="str">
        <f t="shared" si="2"/>
        <v/>
      </c>
    </row>
    <row r="42" spans="1:7" s="37" customFormat="1" ht="12.75" x14ac:dyDescent="0.2">
      <c r="A42" s="32" t="s">
        <v>552</v>
      </c>
      <c r="B42" s="39" t="s">
        <v>510</v>
      </c>
      <c r="C42" s="38" t="s">
        <v>509</v>
      </c>
      <c r="D42" s="32" t="s">
        <v>117</v>
      </c>
      <c r="E42" s="53"/>
      <c r="F42" s="54"/>
      <c r="G42" s="32" t="str">
        <f t="shared" si="2"/>
        <v/>
      </c>
    </row>
    <row r="43" spans="1:7" s="37" customFormat="1" ht="25.5" x14ac:dyDescent="0.2">
      <c r="A43" s="32" t="s">
        <v>551</v>
      </c>
      <c r="B43" s="39" t="s">
        <v>508</v>
      </c>
      <c r="C43" s="38" t="s">
        <v>507</v>
      </c>
      <c r="D43" s="32" t="s">
        <v>39</v>
      </c>
      <c r="E43" s="53"/>
      <c r="F43" s="54"/>
      <c r="G43" s="32" t="str">
        <f t="shared" si="2"/>
        <v/>
      </c>
    </row>
    <row r="44" spans="1:7" s="37" customFormat="1" ht="153" x14ac:dyDescent="0.2">
      <c r="A44" s="32" t="s">
        <v>550</v>
      </c>
      <c r="B44" s="39" t="s">
        <v>506</v>
      </c>
      <c r="C44" s="38" t="s">
        <v>505</v>
      </c>
      <c r="D44" s="32" t="s">
        <v>39</v>
      </c>
      <c r="E44" s="53"/>
      <c r="F44" s="54"/>
      <c r="G44" s="32" t="str">
        <f t="shared" si="2"/>
        <v/>
      </c>
    </row>
    <row r="45" spans="1:7" s="37" customFormat="1" ht="178.5" x14ac:dyDescent="0.2">
      <c r="A45" s="32" t="s">
        <v>549</v>
      </c>
      <c r="B45" s="39" t="s">
        <v>504</v>
      </c>
      <c r="C45" s="38" t="s">
        <v>503</v>
      </c>
      <c r="D45" s="32" t="s">
        <v>39</v>
      </c>
      <c r="E45" s="53"/>
      <c r="F45" s="54"/>
      <c r="G45" s="32" t="str">
        <f t="shared" si="2"/>
        <v/>
      </c>
    </row>
    <row r="46" spans="1:7" s="37" customFormat="1" ht="127.5" x14ac:dyDescent="0.2">
      <c r="A46" s="32" t="s">
        <v>548</v>
      </c>
      <c r="B46" s="39" t="s">
        <v>502</v>
      </c>
      <c r="C46" s="38" t="s">
        <v>501</v>
      </c>
      <c r="D46" s="32" t="s">
        <v>39</v>
      </c>
      <c r="E46" s="53"/>
      <c r="F46" s="54"/>
      <c r="G46" s="32" t="str">
        <f t="shared" si="2"/>
        <v/>
      </c>
    </row>
    <row r="47" spans="1:7" s="37" customFormat="1" ht="76.5" x14ac:dyDescent="0.2">
      <c r="A47" s="32" t="s">
        <v>547</v>
      </c>
      <c r="B47" s="39" t="s">
        <v>500</v>
      </c>
      <c r="C47" s="38" t="s">
        <v>499</v>
      </c>
      <c r="D47" s="32" t="s">
        <v>117</v>
      </c>
      <c r="E47" s="53"/>
      <c r="F47" s="54"/>
      <c r="G47" s="32" t="str">
        <f t="shared" si="2"/>
        <v/>
      </c>
    </row>
    <row r="48" spans="1:7" s="37" customFormat="1" ht="76.5" x14ac:dyDescent="0.2">
      <c r="A48" s="32" t="s">
        <v>546</v>
      </c>
      <c r="B48" s="40" t="s">
        <v>498</v>
      </c>
      <c r="C48" s="38" t="s">
        <v>497</v>
      </c>
      <c r="D48" s="32" t="s">
        <v>39</v>
      </c>
      <c r="E48" s="53"/>
      <c r="F48" s="54"/>
      <c r="G48" s="32" t="str">
        <f t="shared" si="2"/>
        <v/>
      </c>
    </row>
    <row r="49" spans="1:7" s="37" customFormat="1" ht="191.25" x14ac:dyDescent="0.2">
      <c r="A49" s="32" t="s">
        <v>545</v>
      </c>
      <c r="B49" s="39" t="s">
        <v>496</v>
      </c>
      <c r="C49" s="38" t="s">
        <v>495</v>
      </c>
      <c r="D49" s="32" t="s">
        <v>39</v>
      </c>
      <c r="E49" s="53"/>
      <c r="F49" s="54"/>
      <c r="G49" s="32" t="str">
        <f t="shared" si="2"/>
        <v/>
      </c>
    </row>
    <row r="50" spans="1:7" s="37" customFormat="1" ht="165.75" x14ac:dyDescent="0.2">
      <c r="A50" s="32" t="s">
        <v>544</v>
      </c>
      <c r="B50" s="39" t="s">
        <v>494</v>
      </c>
      <c r="C50" s="38" t="s">
        <v>493</v>
      </c>
      <c r="D50" s="32" t="s">
        <v>39</v>
      </c>
      <c r="E50" s="53"/>
      <c r="F50" s="54"/>
      <c r="G50" s="32" t="str">
        <f t="shared" si="2"/>
        <v/>
      </c>
    </row>
    <row r="52" spans="1:7" ht="15" customHeight="1" x14ac:dyDescent="0.25">
      <c r="C52" s="36" t="s">
        <v>89</v>
      </c>
      <c r="G52" s="35">
        <f>COUNTIF(G6:G50,"Ausschluss")</f>
        <v>0</v>
      </c>
    </row>
    <row r="53" spans="1:7" ht="15" customHeight="1" x14ac:dyDescent="0.25">
      <c r="C53" s="36" t="s">
        <v>90</v>
      </c>
      <c r="G53" s="35">
        <f>COUNTBLANK(E6:E50)-COUNTIF(D6:D50,"")</f>
        <v>41</v>
      </c>
    </row>
  </sheetData>
  <sheetProtection algorithmName="SHA-512" hashValue="wjaZpITn8Qu7TIJh3547EHRlrEfNw7t8cC4r4137akZsiNIiy3Efg1VLXCPgHE+tSbF+gS3ooBvmhjqWpZ23jA==" saltValue="DYtfg7RrbP27e8Vh6nRsMg==" spinCount="100000" sheet="1" objects="1" scenarios="1" selectLockedCells="1"/>
  <mergeCells count="4">
    <mergeCell ref="A6:G6"/>
    <mergeCell ref="A21:G21"/>
    <mergeCell ref="A27:G27"/>
    <mergeCell ref="A36:G36"/>
  </mergeCells>
  <dataValidations count="1">
    <dataValidation type="list" allowBlank="1" sqref="E22:E26 E28:E35 E37:E50 E7:E20" xr:uid="{00000000-0002-0000-0300-000000000000}">
      <formula1>"JA,NEIN"</formula1>
      <formula2>0</formula2>
    </dataValidation>
  </dataValidations>
  <pageMargins left="0.5" right="0.4" top="0.6" bottom="0.6" header="0.5" footer="0.5"/>
  <pageSetup paperSize="9" fitToHeight="0" orientation="landscape" horizontalDpi="300" verticalDpi="300" r:id="rId1"/>
  <headerFooter>
    <oddHeader>&amp;L&amp;8 Leistungsverzeichnis VSG-SEK-2026-XX&amp;R&amp;8 Vivantes Service GmbH</oddHeader>
    <oddFooter>&amp;L&amp;8 &amp;A&amp;R&amp;8 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8"/>
  <sheetViews>
    <sheetView showGridLines="0" zoomScale="90" zoomScaleNormal="90" workbookViewId="0">
      <pane ySplit="5" topLeftCell="A6" activePane="bottomLeft" state="frozen"/>
      <selection pane="bottomLeft" activeCell="D61" sqref="D61"/>
    </sheetView>
  </sheetViews>
  <sheetFormatPr baseColWidth="10" defaultColWidth="8.7109375" defaultRowHeight="15" x14ac:dyDescent="0.25"/>
  <cols>
    <col min="1" max="1" width="11" style="1" customWidth="1"/>
    <col min="2" max="2" width="86" style="1" customWidth="1"/>
    <col min="3" max="3" width="20" style="1" customWidth="1"/>
    <col min="4" max="4" width="14" style="1" customWidth="1"/>
    <col min="5" max="5" width="32" style="1" customWidth="1"/>
    <col min="6" max="6" width="16" style="1" customWidth="1"/>
  </cols>
  <sheetData>
    <row r="1" spans="1:6" ht="15" customHeight="1" x14ac:dyDescent="0.25">
      <c r="A1" s="7" t="s">
        <v>27</v>
      </c>
    </row>
    <row r="2" spans="1:6" ht="19.5" customHeight="1" x14ac:dyDescent="0.25">
      <c r="A2" s="8" t="s">
        <v>239</v>
      </c>
    </row>
    <row r="3" spans="1:6" ht="15" customHeight="1" x14ac:dyDescent="0.25">
      <c r="A3" s="9" t="s">
        <v>29</v>
      </c>
    </row>
    <row r="5" spans="1:6" ht="31.5" customHeight="1" x14ac:dyDescent="0.25">
      <c r="A5" s="10" t="s">
        <v>30</v>
      </c>
      <c r="B5" s="10" t="s">
        <v>31</v>
      </c>
      <c r="C5" s="10" t="s">
        <v>32</v>
      </c>
      <c r="D5" s="10" t="s">
        <v>33</v>
      </c>
      <c r="E5" s="10" t="s">
        <v>34</v>
      </c>
      <c r="F5" s="10" t="s">
        <v>35</v>
      </c>
    </row>
    <row r="6" spans="1:6" ht="18" customHeight="1" x14ac:dyDescent="0.25">
      <c r="A6" s="55" t="s">
        <v>240</v>
      </c>
      <c r="B6" s="55"/>
      <c r="C6" s="55"/>
      <c r="D6" s="55"/>
      <c r="E6" s="55"/>
      <c r="F6" s="55"/>
    </row>
    <row r="7" spans="1:6" ht="38.25" x14ac:dyDescent="0.25">
      <c r="A7" s="11" t="s">
        <v>241</v>
      </c>
      <c r="B7" s="12" t="s">
        <v>242</v>
      </c>
      <c r="C7" s="11" t="s">
        <v>39</v>
      </c>
      <c r="D7" s="27"/>
      <c r="E7" s="28"/>
      <c r="F7" s="11" t="str">
        <f t="shared" ref="F7:F14" si="0">IF($D7="","",IF($D7="JA","OK",IF($D7="NEIN",IF($C7="Mindestanforderung","Ausschluss","Hinweis"),"Eingabe prüfen")))</f>
        <v/>
      </c>
    </row>
    <row r="8" spans="1:6" ht="25.5" x14ac:dyDescent="0.25">
      <c r="A8" s="11" t="s">
        <v>243</v>
      </c>
      <c r="B8" s="12" t="s">
        <v>244</v>
      </c>
      <c r="C8" s="11" t="s">
        <v>39</v>
      </c>
      <c r="D8" s="27"/>
      <c r="E8" s="28"/>
      <c r="F8" s="11" t="str">
        <f t="shared" si="0"/>
        <v/>
      </c>
    </row>
    <row r="9" spans="1:6" ht="25.5" x14ac:dyDescent="0.25">
      <c r="A9" s="11" t="s">
        <v>245</v>
      </c>
      <c r="B9" s="12" t="s">
        <v>246</v>
      </c>
      <c r="C9" s="11" t="s">
        <v>39</v>
      </c>
      <c r="D9" s="27"/>
      <c r="E9" s="28"/>
      <c r="F9" s="11" t="str">
        <f t="shared" si="0"/>
        <v/>
      </c>
    </row>
    <row r="10" spans="1:6" ht="25.5" x14ac:dyDescent="0.25">
      <c r="A10" s="11" t="s">
        <v>247</v>
      </c>
      <c r="B10" s="12" t="s">
        <v>248</v>
      </c>
      <c r="C10" s="11" t="s">
        <v>39</v>
      </c>
      <c r="D10" s="27"/>
      <c r="E10" s="28"/>
      <c r="F10" s="11" t="str">
        <f t="shared" si="0"/>
        <v/>
      </c>
    </row>
    <row r="11" spans="1:6" ht="25.5" x14ac:dyDescent="0.25">
      <c r="A11" s="11" t="s">
        <v>249</v>
      </c>
      <c r="B11" s="12" t="s">
        <v>250</v>
      </c>
      <c r="C11" s="11" t="s">
        <v>39</v>
      </c>
      <c r="D11" s="27"/>
      <c r="E11" s="28"/>
      <c r="F11" s="11" t="str">
        <f t="shared" si="0"/>
        <v/>
      </c>
    </row>
    <row r="12" spans="1:6" ht="25.5" x14ac:dyDescent="0.25">
      <c r="A12" s="11" t="s">
        <v>251</v>
      </c>
      <c r="B12" s="12" t="s">
        <v>252</v>
      </c>
      <c r="C12" s="11" t="s">
        <v>117</v>
      </c>
      <c r="D12" s="27"/>
      <c r="E12" s="28"/>
      <c r="F12" s="11" t="str">
        <f t="shared" si="0"/>
        <v/>
      </c>
    </row>
    <row r="13" spans="1:6" ht="25.5" x14ac:dyDescent="0.25">
      <c r="A13" s="11" t="s">
        <v>253</v>
      </c>
      <c r="B13" s="12" t="s">
        <v>254</v>
      </c>
      <c r="C13" s="11" t="s">
        <v>39</v>
      </c>
      <c r="D13" s="27"/>
      <c r="E13" s="28"/>
      <c r="F13" s="11" t="str">
        <f t="shared" si="0"/>
        <v/>
      </c>
    </row>
    <row r="14" spans="1:6" ht="25.5" x14ac:dyDescent="0.25">
      <c r="A14" s="11" t="s">
        <v>255</v>
      </c>
      <c r="B14" s="12" t="s">
        <v>256</v>
      </c>
      <c r="C14" s="11" t="s">
        <v>117</v>
      </c>
      <c r="D14" s="27"/>
      <c r="E14" s="28"/>
      <c r="F14" s="11" t="str">
        <f t="shared" si="0"/>
        <v/>
      </c>
    </row>
    <row r="15" spans="1:6" ht="18" customHeight="1" x14ac:dyDescent="0.25">
      <c r="A15" s="55" t="s">
        <v>257</v>
      </c>
      <c r="B15" s="55"/>
      <c r="C15" s="55"/>
      <c r="D15" s="55"/>
      <c r="E15" s="55"/>
      <c r="F15" s="55"/>
    </row>
    <row r="16" spans="1:6" ht="25.5" x14ac:dyDescent="0.25">
      <c r="A16" s="11" t="s">
        <v>258</v>
      </c>
      <c r="B16" s="12" t="s">
        <v>259</v>
      </c>
      <c r="C16" s="11" t="s">
        <v>39</v>
      </c>
      <c r="D16" s="27"/>
      <c r="E16" s="28"/>
      <c r="F16" s="11" t="str">
        <f t="shared" ref="F16:F24" si="1">IF($D16="","",IF($D16="JA","OK",IF($D16="NEIN",IF($C16="Mindestanforderung","Ausschluss","Hinweis"),"Eingabe prüfen")))</f>
        <v/>
      </c>
    </row>
    <row r="17" spans="1:6" ht="25.5" x14ac:dyDescent="0.25">
      <c r="A17" s="11" t="s">
        <v>260</v>
      </c>
      <c r="B17" s="12" t="s">
        <v>261</v>
      </c>
      <c r="C17" s="11" t="s">
        <v>39</v>
      </c>
      <c r="D17" s="27"/>
      <c r="E17" s="28"/>
      <c r="F17" s="11" t="str">
        <f t="shared" si="1"/>
        <v/>
      </c>
    </row>
    <row r="18" spans="1:6" ht="25.5" x14ac:dyDescent="0.25">
      <c r="A18" s="11" t="s">
        <v>262</v>
      </c>
      <c r="B18" s="12" t="s">
        <v>263</v>
      </c>
      <c r="C18" s="11" t="s">
        <v>39</v>
      </c>
      <c r="D18" s="27"/>
      <c r="E18" s="28"/>
      <c r="F18" s="11" t="str">
        <f t="shared" si="1"/>
        <v/>
      </c>
    </row>
    <row r="19" spans="1:6" ht="25.5" x14ac:dyDescent="0.25">
      <c r="A19" s="11" t="s">
        <v>264</v>
      </c>
      <c r="B19" s="12" t="s">
        <v>265</v>
      </c>
      <c r="C19" s="11" t="s">
        <v>39</v>
      </c>
      <c r="D19" s="27"/>
      <c r="E19" s="28"/>
      <c r="F19" s="11" t="str">
        <f t="shared" si="1"/>
        <v/>
      </c>
    </row>
    <row r="20" spans="1:6" ht="25.5" x14ac:dyDescent="0.25">
      <c r="A20" s="11" t="s">
        <v>266</v>
      </c>
      <c r="B20" s="12" t="s">
        <v>267</v>
      </c>
      <c r="C20" s="11" t="s">
        <v>39</v>
      </c>
      <c r="D20" s="27"/>
      <c r="E20" s="28"/>
      <c r="F20" s="11" t="str">
        <f t="shared" si="1"/>
        <v/>
      </c>
    </row>
    <row r="21" spans="1:6" ht="25.5" x14ac:dyDescent="0.25">
      <c r="A21" s="11" t="s">
        <v>268</v>
      </c>
      <c r="B21" s="12" t="s">
        <v>269</v>
      </c>
      <c r="C21" s="11" t="s">
        <v>117</v>
      </c>
      <c r="D21" s="27"/>
      <c r="E21" s="28"/>
      <c r="F21" s="11" t="str">
        <f t="shared" si="1"/>
        <v/>
      </c>
    </row>
    <row r="22" spans="1:6" ht="25.5" x14ac:dyDescent="0.25">
      <c r="A22" s="11" t="s">
        <v>270</v>
      </c>
      <c r="B22" s="12" t="s">
        <v>271</v>
      </c>
      <c r="C22" s="11" t="s">
        <v>39</v>
      </c>
      <c r="D22" s="27"/>
      <c r="E22" s="28"/>
      <c r="F22" s="11" t="str">
        <f t="shared" si="1"/>
        <v/>
      </c>
    </row>
    <row r="23" spans="1:6" ht="25.5" x14ac:dyDescent="0.25">
      <c r="A23" s="11" t="s">
        <v>272</v>
      </c>
      <c r="B23" s="12" t="s">
        <v>273</v>
      </c>
      <c r="C23" s="11" t="s">
        <v>117</v>
      </c>
      <c r="D23" s="27"/>
      <c r="E23" s="28"/>
      <c r="F23" s="11" t="str">
        <f t="shared" si="1"/>
        <v/>
      </c>
    </row>
    <row r="24" spans="1:6" ht="25.5" x14ac:dyDescent="0.25">
      <c r="A24" s="11" t="s">
        <v>274</v>
      </c>
      <c r="B24" s="12" t="s">
        <v>275</v>
      </c>
      <c r="C24" s="11" t="s">
        <v>117</v>
      </c>
      <c r="D24" s="27"/>
      <c r="E24" s="28"/>
      <c r="F24" s="11" t="str">
        <f t="shared" si="1"/>
        <v/>
      </c>
    </row>
    <row r="25" spans="1:6" ht="18" customHeight="1" x14ac:dyDescent="0.25">
      <c r="A25" s="55" t="s">
        <v>492</v>
      </c>
      <c r="B25" s="55"/>
      <c r="C25" s="55"/>
      <c r="D25" s="55"/>
      <c r="E25" s="55"/>
      <c r="F25" s="55"/>
    </row>
    <row r="26" spans="1:6" ht="25.5" x14ac:dyDescent="0.25">
      <c r="A26" s="11" t="s">
        <v>276</v>
      </c>
      <c r="B26" s="24" t="s">
        <v>491</v>
      </c>
      <c r="C26" s="11" t="s">
        <v>39</v>
      </c>
      <c r="D26" s="27"/>
      <c r="E26" s="28"/>
      <c r="F26" s="11" t="str">
        <f t="shared" ref="F26:F32" si="2">IF($D26="","",IF($D26="JA","OK",IF($D26="NEIN",IF($C26="Mindestanforderung","Ausschluss","Hinweis"),"Eingabe prüfen")))</f>
        <v/>
      </c>
    </row>
    <row r="27" spans="1:6" ht="25.5" x14ac:dyDescent="0.25">
      <c r="A27" s="11" t="s">
        <v>277</v>
      </c>
      <c r="B27" s="24" t="s">
        <v>278</v>
      </c>
      <c r="C27" s="11" t="s">
        <v>39</v>
      </c>
      <c r="D27" s="27"/>
      <c r="E27" s="28"/>
      <c r="F27" s="11" t="str">
        <f t="shared" si="2"/>
        <v/>
      </c>
    </row>
    <row r="28" spans="1:6" ht="25.5" x14ac:dyDescent="0.25">
      <c r="A28" s="11" t="s">
        <v>279</v>
      </c>
      <c r="B28" s="24" t="s">
        <v>280</v>
      </c>
      <c r="C28" s="11" t="s">
        <v>39</v>
      </c>
      <c r="D28" s="27"/>
      <c r="E28" s="28"/>
      <c r="F28" s="11" t="str">
        <f t="shared" si="2"/>
        <v/>
      </c>
    </row>
    <row r="29" spans="1:6" ht="25.5" x14ac:dyDescent="0.25">
      <c r="A29" s="11" t="s">
        <v>281</v>
      </c>
      <c r="B29" s="12" t="s">
        <v>282</v>
      </c>
      <c r="C29" s="11" t="s">
        <v>39</v>
      </c>
      <c r="D29" s="27"/>
      <c r="E29" s="28"/>
      <c r="F29" s="11" t="str">
        <f t="shared" si="2"/>
        <v/>
      </c>
    </row>
    <row r="30" spans="1:6" ht="38.25" x14ac:dyDescent="0.25">
      <c r="A30" s="11" t="s">
        <v>283</v>
      </c>
      <c r="B30" s="12" t="s">
        <v>284</v>
      </c>
      <c r="C30" s="11" t="s">
        <v>39</v>
      </c>
      <c r="D30" s="27"/>
      <c r="E30" s="28"/>
      <c r="F30" s="11" t="str">
        <f t="shared" si="2"/>
        <v/>
      </c>
    </row>
    <row r="31" spans="1:6" ht="25.5" x14ac:dyDescent="0.25">
      <c r="A31" s="11" t="s">
        <v>285</v>
      </c>
      <c r="B31" s="12" t="s">
        <v>286</v>
      </c>
      <c r="C31" s="11" t="s">
        <v>39</v>
      </c>
      <c r="D31" s="27"/>
      <c r="E31" s="28"/>
      <c r="F31" s="11" t="str">
        <f t="shared" si="2"/>
        <v/>
      </c>
    </row>
    <row r="32" spans="1:6" ht="25.5" x14ac:dyDescent="0.25">
      <c r="A32" s="11" t="s">
        <v>287</v>
      </c>
      <c r="B32" s="12" t="s">
        <v>288</v>
      </c>
      <c r="C32" s="11" t="s">
        <v>39</v>
      </c>
      <c r="D32" s="27"/>
      <c r="E32" s="28"/>
      <c r="F32" s="11" t="str">
        <f t="shared" si="2"/>
        <v/>
      </c>
    </row>
    <row r="33" spans="1:6" ht="18" customHeight="1" x14ac:dyDescent="0.25">
      <c r="A33" s="55" t="s">
        <v>289</v>
      </c>
      <c r="B33" s="55"/>
      <c r="C33" s="55"/>
      <c r="D33" s="55"/>
      <c r="E33" s="55"/>
      <c r="F33" s="55"/>
    </row>
    <row r="34" spans="1:6" ht="25.5" x14ac:dyDescent="0.25">
      <c r="A34" s="11" t="s">
        <v>290</v>
      </c>
      <c r="B34" s="12" t="s">
        <v>291</v>
      </c>
      <c r="C34" s="11" t="s">
        <v>39</v>
      </c>
      <c r="D34" s="27"/>
      <c r="E34" s="28"/>
      <c r="F34" s="11" t="str">
        <f t="shared" ref="F34:F49" si="3">IF($D34="","",IF($D34="JA","OK",IF($D34="NEIN",IF($C34="Mindestanforderung","Ausschluss","Hinweis"),"Eingabe prüfen")))</f>
        <v/>
      </c>
    </row>
    <row r="35" spans="1:6" ht="25.5" x14ac:dyDescent="0.25">
      <c r="A35" s="11" t="s">
        <v>292</v>
      </c>
      <c r="B35" s="12" t="s">
        <v>293</v>
      </c>
      <c r="C35" s="11" t="s">
        <v>39</v>
      </c>
      <c r="D35" s="27"/>
      <c r="E35" s="28"/>
      <c r="F35" s="11" t="str">
        <f t="shared" si="3"/>
        <v/>
      </c>
    </row>
    <row r="36" spans="1:6" ht="25.5" x14ac:dyDescent="0.25">
      <c r="A36" s="11" t="s">
        <v>294</v>
      </c>
      <c r="B36" s="24" t="s">
        <v>295</v>
      </c>
      <c r="C36" s="11" t="s">
        <v>39</v>
      </c>
      <c r="D36" s="27"/>
      <c r="E36" s="28"/>
      <c r="F36" s="11" t="str">
        <f t="shared" si="3"/>
        <v/>
      </c>
    </row>
    <row r="37" spans="1:6" ht="25.5" x14ac:dyDescent="0.25">
      <c r="A37" s="11" t="s">
        <v>296</v>
      </c>
      <c r="B37" s="12" t="s">
        <v>297</v>
      </c>
      <c r="C37" s="11" t="s">
        <v>39</v>
      </c>
      <c r="D37" s="27"/>
      <c r="E37" s="28"/>
      <c r="F37" s="11" t="str">
        <f t="shared" si="3"/>
        <v/>
      </c>
    </row>
    <row r="38" spans="1:6" ht="25.5" x14ac:dyDescent="0.25">
      <c r="A38" s="11" t="s">
        <v>298</v>
      </c>
      <c r="B38" s="12" t="s">
        <v>299</v>
      </c>
      <c r="C38" s="11" t="s">
        <v>39</v>
      </c>
      <c r="D38" s="27"/>
      <c r="E38" s="28"/>
      <c r="F38" s="11" t="str">
        <f t="shared" si="3"/>
        <v/>
      </c>
    </row>
    <row r="39" spans="1:6" ht="25.5" x14ac:dyDescent="0.25">
      <c r="A39" s="11" t="s">
        <v>300</v>
      </c>
      <c r="B39" s="12" t="s">
        <v>301</v>
      </c>
      <c r="C39" s="11" t="s">
        <v>39</v>
      </c>
      <c r="D39" s="27"/>
      <c r="E39" s="28"/>
      <c r="F39" s="11" t="str">
        <f t="shared" si="3"/>
        <v/>
      </c>
    </row>
    <row r="40" spans="1:6" ht="38.25" x14ac:dyDescent="0.25">
      <c r="A40" s="11" t="s">
        <v>302</v>
      </c>
      <c r="B40" s="24" t="s">
        <v>303</v>
      </c>
      <c r="C40" s="11" t="s">
        <v>39</v>
      </c>
      <c r="D40" s="27"/>
      <c r="E40" s="28"/>
      <c r="F40" s="11" t="str">
        <f t="shared" si="3"/>
        <v/>
      </c>
    </row>
    <row r="41" spans="1:6" ht="25.5" x14ac:dyDescent="0.25">
      <c r="A41" s="11" t="s">
        <v>304</v>
      </c>
      <c r="B41" s="12" t="s">
        <v>305</v>
      </c>
      <c r="C41" s="11" t="s">
        <v>39</v>
      </c>
      <c r="D41" s="27"/>
      <c r="E41" s="28"/>
      <c r="F41" s="11" t="str">
        <f t="shared" si="3"/>
        <v/>
      </c>
    </row>
    <row r="42" spans="1:6" ht="38.25" x14ac:dyDescent="0.25">
      <c r="A42" s="11" t="s">
        <v>306</v>
      </c>
      <c r="B42" s="12" t="s">
        <v>307</v>
      </c>
      <c r="C42" s="11" t="s">
        <v>39</v>
      </c>
      <c r="D42" s="27"/>
      <c r="E42" s="28"/>
      <c r="F42" s="11" t="str">
        <f t="shared" si="3"/>
        <v/>
      </c>
    </row>
    <row r="43" spans="1:6" ht="25.5" x14ac:dyDescent="0.25">
      <c r="A43" s="11" t="s">
        <v>308</v>
      </c>
      <c r="B43" s="12" t="s">
        <v>309</v>
      </c>
      <c r="C43" s="11" t="s">
        <v>39</v>
      </c>
      <c r="D43" s="27"/>
      <c r="E43" s="28"/>
      <c r="F43" s="11" t="str">
        <f t="shared" si="3"/>
        <v/>
      </c>
    </row>
    <row r="44" spans="1:6" x14ac:dyDescent="0.25">
      <c r="A44" s="11" t="s">
        <v>310</v>
      </c>
      <c r="B44" s="12" t="s">
        <v>311</v>
      </c>
      <c r="C44" s="11" t="s">
        <v>39</v>
      </c>
      <c r="D44" s="27"/>
      <c r="E44" s="28"/>
      <c r="F44" s="11" t="str">
        <f t="shared" si="3"/>
        <v/>
      </c>
    </row>
    <row r="45" spans="1:6" x14ac:dyDescent="0.25">
      <c r="A45" s="11" t="s">
        <v>312</v>
      </c>
      <c r="B45" s="12" t="s">
        <v>313</v>
      </c>
      <c r="C45" s="11" t="s">
        <v>117</v>
      </c>
      <c r="D45" s="27"/>
      <c r="E45" s="28"/>
      <c r="F45" s="11" t="str">
        <f t="shared" si="3"/>
        <v/>
      </c>
    </row>
    <row r="46" spans="1:6" ht="25.5" x14ac:dyDescent="0.25">
      <c r="A46" s="11" t="s">
        <v>314</v>
      </c>
      <c r="B46" s="24" t="s">
        <v>315</v>
      </c>
      <c r="C46" s="11" t="s">
        <v>39</v>
      </c>
      <c r="D46" s="27"/>
      <c r="E46" s="28"/>
      <c r="F46" s="11" t="str">
        <f t="shared" si="3"/>
        <v/>
      </c>
    </row>
    <row r="47" spans="1:6" ht="25.5" x14ac:dyDescent="0.25">
      <c r="A47" s="11" t="s">
        <v>316</v>
      </c>
      <c r="B47" s="12" t="s">
        <v>317</v>
      </c>
      <c r="C47" s="11" t="s">
        <v>117</v>
      </c>
      <c r="D47" s="27"/>
      <c r="E47" s="28"/>
      <c r="F47" s="11" t="str">
        <f t="shared" si="3"/>
        <v/>
      </c>
    </row>
    <row r="48" spans="1:6" ht="25.5" x14ac:dyDescent="0.25">
      <c r="A48" s="11" t="s">
        <v>318</v>
      </c>
      <c r="B48" s="12" t="s">
        <v>319</v>
      </c>
      <c r="C48" s="11" t="s">
        <v>39</v>
      </c>
      <c r="D48" s="27"/>
      <c r="E48" s="28"/>
      <c r="F48" s="11" t="str">
        <f t="shared" si="3"/>
        <v/>
      </c>
    </row>
    <row r="49" spans="1:6" ht="25.5" x14ac:dyDescent="0.25">
      <c r="A49" s="11" t="s">
        <v>320</v>
      </c>
      <c r="B49" s="24" t="s">
        <v>321</v>
      </c>
      <c r="C49" s="25" t="s">
        <v>39</v>
      </c>
      <c r="D49" s="27"/>
      <c r="E49" s="28"/>
      <c r="F49" s="11" t="str">
        <f t="shared" si="3"/>
        <v/>
      </c>
    </row>
    <row r="50" spans="1:6" ht="18" customHeight="1" x14ac:dyDescent="0.25">
      <c r="A50" s="55" t="s">
        <v>322</v>
      </c>
      <c r="B50" s="55"/>
      <c r="C50" s="55"/>
      <c r="D50" s="55"/>
      <c r="E50" s="55"/>
      <c r="F50" s="55"/>
    </row>
    <row r="51" spans="1:6" ht="25.5" x14ac:dyDescent="0.25">
      <c r="A51" s="11" t="s">
        <v>323</v>
      </c>
      <c r="B51" s="12" t="s">
        <v>324</v>
      </c>
      <c r="C51" s="11" t="s">
        <v>39</v>
      </c>
      <c r="D51" s="27"/>
      <c r="E51" s="28"/>
      <c r="F51" s="11" t="str">
        <f t="shared" ref="F51:F58" si="4">IF($D51="","",IF($D51="JA","OK",IF($D51="NEIN",IF($C51="Mindestanforderung","Ausschluss","Hinweis"),"Eingabe prüfen")))</f>
        <v/>
      </c>
    </row>
    <row r="52" spans="1:6" x14ac:dyDescent="0.25">
      <c r="A52" s="11" t="s">
        <v>325</v>
      </c>
      <c r="B52" s="12" t="s">
        <v>326</v>
      </c>
      <c r="C52" s="11" t="s">
        <v>39</v>
      </c>
      <c r="D52" s="27"/>
      <c r="E52" s="28"/>
      <c r="F52" s="11" t="str">
        <f t="shared" si="4"/>
        <v/>
      </c>
    </row>
    <row r="53" spans="1:6" ht="25.5" x14ac:dyDescent="0.25">
      <c r="A53" s="11" t="s">
        <v>327</v>
      </c>
      <c r="B53" s="12" t="s">
        <v>328</v>
      </c>
      <c r="C53" s="11" t="s">
        <v>39</v>
      </c>
      <c r="D53" s="27"/>
      <c r="E53" s="28"/>
      <c r="F53" s="11" t="str">
        <f t="shared" si="4"/>
        <v/>
      </c>
    </row>
    <row r="54" spans="1:6" ht="25.5" x14ac:dyDescent="0.25">
      <c r="A54" s="11" t="s">
        <v>329</v>
      </c>
      <c r="B54" s="12" t="s">
        <v>330</v>
      </c>
      <c r="C54" s="11" t="s">
        <v>39</v>
      </c>
      <c r="D54" s="27"/>
      <c r="E54" s="28"/>
      <c r="F54" s="11" t="str">
        <f t="shared" si="4"/>
        <v/>
      </c>
    </row>
    <row r="55" spans="1:6" x14ac:dyDescent="0.25">
      <c r="A55" s="11" t="s">
        <v>331</v>
      </c>
      <c r="B55" s="12" t="s">
        <v>332</v>
      </c>
      <c r="C55" s="11" t="s">
        <v>39</v>
      </c>
      <c r="D55" s="27"/>
      <c r="E55" s="28"/>
      <c r="F55" s="11" t="str">
        <f t="shared" si="4"/>
        <v/>
      </c>
    </row>
    <row r="56" spans="1:6" ht="25.5" x14ac:dyDescent="0.25">
      <c r="A56" s="11" t="s">
        <v>333</v>
      </c>
      <c r="B56" s="12" t="s">
        <v>334</v>
      </c>
      <c r="C56" s="11" t="s">
        <v>117</v>
      </c>
      <c r="D56" s="27"/>
      <c r="E56" s="28"/>
      <c r="F56" s="11" t="str">
        <f t="shared" si="4"/>
        <v/>
      </c>
    </row>
    <row r="57" spans="1:6" ht="25.5" x14ac:dyDescent="0.25">
      <c r="A57" s="11" t="s">
        <v>335</v>
      </c>
      <c r="B57" s="12" t="s">
        <v>336</v>
      </c>
      <c r="C57" s="11" t="s">
        <v>117</v>
      </c>
      <c r="D57" s="27"/>
      <c r="E57" s="28"/>
      <c r="F57" s="11" t="str">
        <f t="shared" si="4"/>
        <v/>
      </c>
    </row>
    <row r="58" spans="1:6" ht="25.5" x14ac:dyDescent="0.25">
      <c r="A58" s="11" t="s">
        <v>337</v>
      </c>
      <c r="B58" s="12" t="s">
        <v>338</v>
      </c>
      <c r="C58" s="11" t="s">
        <v>39</v>
      </c>
      <c r="D58" s="27"/>
      <c r="E58" s="28"/>
      <c r="F58" s="11" t="str">
        <f t="shared" si="4"/>
        <v/>
      </c>
    </row>
    <row r="59" spans="1:6" ht="18" customHeight="1" x14ac:dyDescent="0.25">
      <c r="A59" s="55" t="s">
        <v>339</v>
      </c>
      <c r="B59" s="55"/>
      <c r="C59" s="55"/>
      <c r="D59" s="55"/>
      <c r="E59" s="55"/>
      <c r="F59" s="55"/>
    </row>
    <row r="60" spans="1:6" ht="25.5" x14ac:dyDescent="0.25">
      <c r="A60" s="11" t="s">
        <v>340</v>
      </c>
      <c r="B60" s="12" t="s">
        <v>341</v>
      </c>
      <c r="C60" s="11" t="s">
        <v>39</v>
      </c>
      <c r="D60" s="27"/>
      <c r="E60" s="28"/>
      <c r="F60" s="11" t="str">
        <f t="shared" ref="F60:F65" si="5">IF($D60="","",IF($D60="JA","OK",IF($D60="NEIN",IF($C60="Mindestanforderung","Ausschluss","Hinweis"),"Eingabe prüfen")))</f>
        <v/>
      </c>
    </row>
    <row r="61" spans="1:6" ht="25.5" x14ac:dyDescent="0.25">
      <c r="A61" s="11" t="s">
        <v>342</v>
      </c>
      <c r="B61" s="12" t="s">
        <v>343</v>
      </c>
      <c r="C61" s="11" t="s">
        <v>117</v>
      </c>
      <c r="D61" s="27"/>
      <c r="E61" s="28"/>
      <c r="F61" s="11" t="str">
        <f t="shared" si="5"/>
        <v/>
      </c>
    </row>
    <row r="62" spans="1:6" ht="25.5" x14ac:dyDescent="0.25">
      <c r="A62" s="11" t="s">
        <v>344</v>
      </c>
      <c r="B62" s="12" t="s">
        <v>345</v>
      </c>
      <c r="C62" s="11" t="s">
        <v>39</v>
      </c>
      <c r="D62" s="27"/>
      <c r="E62" s="28"/>
      <c r="F62" s="11" t="str">
        <f t="shared" si="5"/>
        <v/>
      </c>
    </row>
    <row r="63" spans="1:6" ht="25.5" x14ac:dyDescent="0.25">
      <c r="A63" s="11" t="s">
        <v>346</v>
      </c>
      <c r="B63" s="12" t="s">
        <v>347</v>
      </c>
      <c r="C63" s="11" t="s">
        <v>117</v>
      </c>
      <c r="D63" s="27"/>
      <c r="E63" s="28"/>
      <c r="F63" s="11" t="str">
        <f t="shared" si="5"/>
        <v/>
      </c>
    </row>
    <row r="64" spans="1:6" ht="25.5" x14ac:dyDescent="0.25">
      <c r="A64" s="11" t="s">
        <v>348</v>
      </c>
      <c r="B64" s="12" t="s">
        <v>349</v>
      </c>
      <c r="C64" s="11" t="s">
        <v>39</v>
      </c>
      <c r="D64" s="27"/>
      <c r="E64" s="28"/>
      <c r="F64" s="11" t="str">
        <f t="shared" si="5"/>
        <v/>
      </c>
    </row>
    <row r="65" spans="1:6" ht="25.5" x14ac:dyDescent="0.25">
      <c r="A65" s="11" t="s">
        <v>350</v>
      </c>
      <c r="B65" s="12" t="s">
        <v>351</v>
      </c>
      <c r="C65" s="11" t="s">
        <v>39</v>
      </c>
      <c r="D65" s="27"/>
      <c r="E65" s="28"/>
      <c r="F65" s="11" t="str">
        <f t="shared" si="5"/>
        <v/>
      </c>
    </row>
    <row r="67" spans="1:6" ht="15" customHeight="1" x14ac:dyDescent="0.25">
      <c r="B67" s="13" t="s">
        <v>89</v>
      </c>
      <c r="F67" s="10">
        <f>COUNTIF(F6:F65,"Ausschluss")</f>
        <v>0</v>
      </c>
    </row>
    <row r="68" spans="1:6" ht="15" customHeight="1" x14ac:dyDescent="0.25">
      <c r="B68" s="13" t="s">
        <v>90</v>
      </c>
      <c r="F68" s="10">
        <f>COUNTBLANK(D6:D65)-COUNTIF(C6:C65,"")</f>
        <v>54</v>
      </c>
    </row>
  </sheetData>
  <sheetProtection algorithmName="SHA-512" hashValue="QN1nnPFIu+0MBaPv20ZHsoD2yLiw2jFTcI4Pxr1ZlmrVvI8zswNzEsI3Q1o2tAM4QFI8PlEg94QYC50uR6o+9w==" saltValue="ALpxGUOm6wjSrHsmzQ70uQ==" spinCount="100000" sheet="1" objects="1" scenarios="1" selectLockedCells="1"/>
  <mergeCells count="6">
    <mergeCell ref="A59:F59"/>
    <mergeCell ref="A6:F6"/>
    <mergeCell ref="A15:F15"/>
    <mergeCell ref="A25:F25"/>
    <mergeCell ref="A33:F33"/>
    <mergeCell ref="A50:F50"/>
  </mergeCells>
  <dataValidations count="1">
    <dataValidation type="list" allowBlank="1" sqref="D7:D14 D16:D24 D26:D32 D34:D49 D51:D58 D60:D65" xr:uid="{00000000-0002-0000-0400-000000000000}">
      <formula1>"JA,NEIN"</formula1>
      <formula2>0</formula2>
    </dataValidation>
  </dataValidations>
  <pageMargins left="0.5" right="0.4" top="0.6" bottom="0.6" header="0.5" footer="0.5"/>
  <pageSetup paperSize="9" fitToHeight="0" orientation="landscape" horizontalDpi="300" verticalDpi="300" r:id="rId1"/>
  <headerFooter>
    <oddHeader>&amp;L&amp;8 Leistungsverzeichnis VSG-SEK-2026-XX&amp;R&amp;8 Vivantes Service GmbH</oddHeader>
    <oddFooter>&amp;L&amp;8 &amp;A&amp;R&amp;8 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6"/>
  <sheetViews>
    <sheetView showGridLines="0" zoomScaleNormal="100" workbookViewId="0">
      <pane ySplit="5" topLeftCell="A6" activePane="bottomLeft" state="frozen"/>
      <selection pane="bottomLeft" activeCell="D8" sqref="D8"/>
    </sheetView>
  </sheetViews>
  <sheetFormatPr baseColWidth="10" defaultColWidth="8.7109375" defaultRowHeight="15" x14ac:dyDescent="0.25"/>
  <cols>
    <col min="1" max="1" width="11" style="1" customWidth="1"/>
    <col min="2" max="2" width="86" style="1" customWidth="1"/>
    <col min="3" max="3" width="20" style="1" customWidth="1"/>
    <col min="4" max="4" width="14" style="1" customWidth="1"/>
    <col min="5" max="5" width="32" style="1" customWidth="1"/>
    <col min="6" max="6" width="16" style="1" customWidth="1"/>
  </cols>
  <sheetData>
    <row r="1" spans="1:6" ht="15" customHeight="1" x14ac:dyDescent="0.25">
      <c r="A1" s="7" t="s">
        <v>27</v>
      </c>
    </row>
    <row r="2" spans="1:6" ht="19.5" customHeight="1" x14ac:dyDescent="0.25">
      <c r="A2" s="8" t="s">
        <v>352</v>
      </c>
    </row>
    <row r="3" spans="1:6" ht="15" customHeight="1" x14ac:dyDescent="0.25">
      <c r="A3" s="9" t="s">
        <v>29</v>
      </c>
    </row>
    <row r="5" spans="1:6" ht="31.5" customHeight="1" x14ac:dyDescent="0.25">
      <c r="A5" s="10" t="s">
        <v>30</v>
      </c>
      <c r="B5" s="10" t="s">
        <v>31</v>
      </c>
      <c r="C5" s="10" t="s">
        <v>32</v>
      </c>
      <c r="D5" s="10" t="s">
        <v>33</v>
      </c>
      <c r="E5" s="10" t="s">
        <v>34</v>
      </c>
      <c r="F5" s="10" t="s">
        <v>35</v>
      </c>
    </row>
    <row r="6" spans="1:6" ht="18" customHeight="1" x14ac:dyDescent="0.25">
      <c r="A6" s="55" t="s">
        <v>353</v>
      </c>
      <c r="B6" s="55"/>
      <c r="C6" s="55"/>
      <c r="D6" s="55"/>
      <c r="E6" s="55"/>
      <c r="F6" s="55"/>
    </row>
    <row r="7" spans="1:6" ht="25.5" x14ac:dyDescent="0.25">
      <c r="A7" s="11" t="s">
        <v>354</v>
      </c>
      <c r="B7" s="24" t="s">
        <v>355</v>
      </c>
      <c r="C7" s="11" t="s">
        <v>39</v>
      </c>
      <c r="D7" s="27"/>
      <c r="E7" s="28"/>
      <c r="F7" s="11" t="str">
        <f t="shared" ref="F7:F13" si="0">IF($D7="","",IF($D7="JA","OK",IF($D7="NEIN",IF($C7="Mindestanforderung","Ausschluss","Hinweis"),"Eingabe prüfen")))</f>
        <v/>
      </c>
    </row>
    <row r="8" spans="1:6" ht="25.5" x14ac:dyDescent="0.25">
      <c r="A8" s="11" t="s">
        <v>356</v>
      </c>
      <c r="B8" s="12" t="s">
        <v>357</v>
      </c>
      <c r="C8" s="11" t="s">
        <v>117</v>
      </c>
      <c r="D8" s="27"/>
      <c r="E8" s="28"/>
      <c r="F8" s="11" t="str">
        <f t="shared" si="0"/>
        <v/>
      </c>
    </row>
    <row r="9" spans="1:6" ht="25.5" x14ac:dyDescent="0.25">
      <c r="A9" s="11" t="s">
        <v>358</v>
      </c>
      <c r="B9" s="12" t="s">
        <v>359</v>
      </c>
      <c r="C9" s="11" t="s">
        <v>39</v>
      </c>
      <c r="D9" s="27"/>
      <c r="E9" s="28"/>
      <c r="F9" s="11" t="str">
        <f t="shared" si="0"/>
        <v/>
      </c>
    </row>
    <row r="10" spans="1:6" ht="25.5" x14ac:dyDescent="0.25">
      <c r="A10" s="11" t="s">
        <v>360</v>
      </c>
      <c r="B10" s="12" t="s">
        <v>361</v>
      </c>
      <c r="C10" s="11" t="s">
        <v>117</v>
      </c>
      <c r="D10" s="27"/>
      <c r="E10" s="28"/>
      <c r="F10" s="11" t="str">
        <f t="shared" si="0"/>
        <v/>
      </c>
    </row>
    <row r="11" spans="1:6" ht="25.5" x14ac:dyDescent="0.25">
      <c r="A11" s="11" t="s">
        <v>362</v>
      </c>
      <c r="B11" s="12" t="s">
        <v>363</v>
      </c>
      <c r="C11" s="11" t="s">
        <v>117</v>
      </c>
      <c r="D11" s="27"/>
      <c r="E11" s="28"/>
      <c r="F11" s="11" t="str">
        <f t="shared" si="0"/>
        <v/>
      </c>
    </row>
    <row r="12" spans="1:6" ht="38.25" x14ac:dyDescent="0.25">
      <c r="A12" s="11" t="s">
        <v>364</v>
      </c>
      <c r="B12" s="12" t="s">
        <v>365</v>
      </c>
      <c r="C12" s="11" t="s">
        <v>39</v>
      </c>
      <c r="D12" s="27"/>
      <c r="E12" s="28"/>
      <c r="F12" s="11" t="str">
        <f t="shared" si="0"/>
        <v/>
      </c>
    </row>
    <row r="13" spans="1:6" ht="25.5" x14ac:dyDescent="0.25">
      <c r="A13" s="11" t="s">
        <v>366</v>
      </c>
      <c r="B13" s="12" t="s">
        <v>367</v>
      </c>
      <c r="C13" s="11" t="s">
        <v>39</v>
      </c>
      <c r="D13" s="27"/>
      <c r="E13" s="28"/>
      <c r="F13" s="11" t="str">
        <f t="shared" si="0"/>
        <v/>
      </c>
    </row>
    <row r="15" spans="1:6" ht="15" customHeight="1" x14ac:dyDescent="0.25">
      <c r="B15" s="13" t="s">
        <v>89</v>
      </c>
      <c r="F15" s="10">
        <f>COUNTIF(F6:F13,"Ausschluss")</f>
        <v>0</v>
      </c>
    </row>
    <row r="16" spans="1:6" ht="15" customHeight="1" x14ac:dyDescent="0.25">
      <c r="B16" s="13" t="s">
        <v>90</v>
      </c>
      <c r="F16" s="10">
        <f>COUNTBLANK(D6:D13)-COUNTIF(C6:C13,"")</f>
        <v>7</v>
      </c>
    </row>
  </sheetData>
  <sheetProtection algorithmName="SHA-512" hashValue="9cRmj+rgJgJE5iiydPv4DmO/pcMiXHW+j1ECllSVfeq5tpY5tUjGUhAGmK1JuwUhPo3KCxUCDJwTAfqh/VZvpw==" saltValue="4wVW3ZJW25YyF/tH5EXZUw==" spinCount="100000" sheet="1" objects="1" scenarios="1" selectLockedCells="1"/>
  <mergeCells count="1">
    <mergeCell ref="A6:F6"/>
  </mergeCells>
  <dataValidations count="1">
    <dataValidation type="list" allowBlank="1" sqref="D7:D13" xr:uid="{00000000-0002-0000-0500-000000000000}">
      <formula1>"JA,NEIN"</formula1>
      <formula2>0</formula2>
    </dataValidation>
  </dataValidations>
  <pageMargins left="0.5" right="0.4" top="0.6" bottom="0.6" header="0.5" footer="0.5"/>
  <pageSetup paperSize="9" fitToHeight="0" orientation="landscape" horizontalDpi="300" verticalDpi="300"/>
  <headerFooter>
    <oddHeader>&amp;L&amp;8 Leistungsverzeichnis VSG-SEK-2026-XX&amp;R&amp;8 Vivantes Service GmbH</oddHeader>
    <oddFooter>&amp;L&amp;8 &amp;A&amp;R&amp;8 Seite &amp;P von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6"/>
  <sheetViews>
    <sheetView showGridLines="0" zoomScaleNormal="100" workbookViewId="0">
      <pane ySplit="5" topLeftCell="A6" activePane="bottomLeft" state="frozen"/>
      <selection pane="bottomLeft" activeCell="E16" sqref="E16"/>
    </sheetView>
  </sheetViews>
  <sheetFormatPr baseColWidth="10" defaultColWidth="8.7109375" defaultRowHeight="15" x14ac:dyDescent="0.25"/>
  <cols>
    <col min="1" max="1" width="10" style="1" customWidth="1"/>
    <col min="2" max="2" width="62" style="1" customWidth="1"/>
    <col min="3" max="3" width="16" style="1" customWidth="1"/>
    <col min="4" max="4" width="10" style="1" customWidth="1"/>
    <col min="5" max="5" width="18" style="1" customWidth="1"/>
    <col min="6" max="6" width="20" style="1" customWidth="1"/>
    <col min="7" max="7" width="30" style="1" customWidth="1"/>
  </cols>
  <sheetData>
    <row r="1" spans="1:7" ht="15" customHeight="1" x14ac:dyDescent="0.25">
      <c r="A1" s="7" t="s">
        <v>27</v>
      </c>
    </row>
    <row r="2" spans="1:7" ht="19.5" customHeight="1" x14ac:dyDescent="0.25">
      <c r="A2" s="8" t="s">
        <v>368</v>
      </c>
    </row>
    <row r="3" spans="1:7" ht="15" customHeight="1" x14ac:dyDescent="0.25">
      <c r="A3" s="9" t="s">
        <v>369</v>
      </c>
    </row>
    <row r="5" spans="1:7" ht="31.5" customHeight="1" x14ac:dyDescent="0.25">
      <c r="A5" s="10" t="s">
        <v>30</v>
      </c>
      <c r="B5" s="10" t="s">
        <v>370</v>
      </c>
      <c r="C5" s="10" t="s">
        <v>371</v>
      </c>
      <c r="D5" s="10" t="s">
        <v>372</v>
      </c>
      <c r="E5" s="10" t="s">
        <v>373</v>
      </c>
      <c r="F5" s="10" t="s">
        <v>374</v>
      </c>
      <c r="G5" s="10" t="s">
        <v>375</v>
      </c>
    </row>
    <row r="6" spans="1:7" ht="15" customHeight="1" x14ac:dyDescent="0.25">
      <c r="A6" s="55" t="s">
        <v>376</v>
      </c>
      <c r="B6" s="55"/>
      <c r="C6" s="55"/>
      <c r="D6" s="55"/>
      <c r="E6" s="55"/>
      <c r="F6" s="55"/>
      <c r="G6" s="55"/>
    </row>
    <row r="7" spans="1:7" ht="25.5" x14ac:dyDescent="0.25">
      <c r="A7" s="11" t="s">
        <v>377</v>
      </c>
      <c r="B7" s="12" t="s">
        <v>378</v>
      </c>
      <c r="C7" s="11" t="s">
        <v>379</v>
      </c>
      <c r="D7" s="11">
        <v>1</v>
      </c>
      <c r="E7" s="30"/>
      <c r="F7" s="14" t="str">
        <f>IF($E7="","",$D7*$E7)</f>
        <v/>
      </c>
      <c r="G7" s="28"/>
    </row>
    <row r="8" spans="1:7" x14ac:dyDescent="0.25">
      <c r="A8" s="11" t="s">
        <v>380</v>
      </c>
      <c r="B8" s="12" t="s">
        <v>381</v>
      </c>
      <c r="C8" s="11" t="s">
        <v>379</v>
      </c>
      <c r="D8" s="11">
        <v>1</v>
      </c>
      <c r="E8" s="30"/>
      <c r="F8" s="14" t="str">
        <f>IF($E8="","",$D8*$E8)</f>
        <v/>
      </c>
      <c r="G8" s="28"/>
    </row>
    <row r="9" spans="1:7" ht="15" customHeight="1" x14ac:dyDescent="0.25">
      <c r="A9" s="55" t="s">
        <v>382</v>
      </c>
      <c r="B9" s="55"/>
      <c r="C9" s="55"/>
      <c r="D9" s="55"/>
      <c r="E9" s="55"/>
      <c r="F9" s="55"/>
      <c r="G9" s="55"/>
    </row>
    <row r="10" spans="1:7" x14ac:dyDescent="0.25">
      <c r="A10" s="11" t="s">
        <v>383</v>
      </c>
      <c r="B10" s="12" t="s">
        <v>384</v>
      </c>
      <c r="C10" s="11" t="s">
        <v>379</v>
      </c>
      <c r="D10" s="11">
        <v>1</v>
      </c>
      <c r="E10" s="30"/>
      <c r="F10" s="14" t="str">
        <f>IF($E10="","",$D10*$E10)</f>
        <v/>
      </c>
      <c r="G10" s="28"/>
    </row>
    <row r="11" spans="1:7" x14ac:dyDescent="0.25">
      <c r="A11" s="11" t="s">
        <v>383</v>
      </c>
      <c r="B11" s="24" t="s">
        <v>467</v>
      </c>
      <c r="C11" s="11" t="s">
        <v>379</v>
      </c>
      <c r="D11" s="11">
        <v>1</v>
      </c>
      <c r="E11" s="30"/>
      <c r="F11" s="14" t="str">
        <f>IF($E11="","",$D11*$E11)</f>
        <v/>
      </c>
      <c r="G11" s="28"/>
    </row>
    <row r="12" spans="1:7" ht="15" customHeight="1" x14ac:dyDescent="0.25">
      <c r="A12" s="55" t="s">
        <v>385</v>
      </c>
      <c r="B12" s="55"/>
      <c r="C12" s="55"/>
      <c r="D12" s="55"/>
      <c r="E12" s="55"/>
      <c r="F12" s="55"/>
      <c r="G12" s="55"/>
    </row>
    <row r="13" spans="1:7" ht="25.5" x14ac:dyDescent="0.25">
      <c r="A13" s="11" t="s">
        <v>386</v>
      </c>
      <c r="B13" s="24" t="s">
        <v>387</v>
      </c>
      <c r="C13" s="11" t="s">
        <v>388</v>
      </c>
      <c r="D13" s="11">
        <v>1</v>
      </c>
      <c r="E13" s="30"/>
      <c r="F13" s="14" t="str">
        <f>IF($E13="","",$D13*$E13)</f>
        <v/>
      </c>
      <c r="G13" s="28"/>
    </row>
    <row r="14" spans="1:7" x14ac:dyDescent="0.25">
      <c r="A14" s="11" t="s">
        <v>389</v>
      </c>
      <c r="B14" s="12" t="s">
        <v>390</v>
      </c>
      <c r="C14" s="11" t="s">
        <v>388</v>
      </c>
      <c r="D14" s="11">
        <v>1</v>
      </c>
      <c r="E14" s="30"/>
      <c r="F14" s="14" t="str">
        <f>IF($E14="","",$D14*$E14)</f>
        <v/>
      </c>
      <c r="G14" s="28"/>
    </row>
    <row r="15" spans="1:7" ht="15" customHeight="1" x14ac:dyDescent="0.25">
      <c r="A15" s="55" t="s">
        <v>391</v>
      </c>
      <c r="B15" s="55"/>
      <c r="C15" s="55"/>
      <c r="D15" s="55"/>
      <c r="E15" s="55"/>
      <c r="F15" s="55"/>
      <c r="G15" s="55"/>
    </row>
    <row r="16" spans="1:7" ht="25.5" x14ac:dyDescent="0.25">
      <c r="A16" s="11" t="s">
        <v>392</v>
      </c>
      <c r="B16" s="12" t="s">
        <v>393</v>
      </c>
      <c r="C16" s="11" t="s">
        <v>388</v>
      </c>
      <c r="D16" s="11">
        <v>1</v>
      </c>
      <c r="E16" s="30"/>
      <c r="F16" s="14" t="str">
        <f>IF($E16="","",$D16*$E16)</f>
        <v/>
      </c>
      <c r="G16" s="28"/>
    </row>
    <row r="17" spans="1:7" ht="25.5" x14ac:dyDescent="0.25">
      <c r="A17" s="11" t="s">
        <v>394</v>
      </c>
      <c r="B17" s="12" t="s">
        <v>395</v>
      </c>
      <c r="C17" s="11" t="s">
        <v>388</v>
      </c>
      <c r="D17" s="11">
        <v>1</v>
      </c>
      <c r="E17" s="30"/>
      <c r="F17" s="14" t="str">
        <f>IF($E17="","",$D17*$E17)</f>
        <v/>
      </c>
      <c r="G17" s="28"/>
    </row>
    <row r="18" spans="1:7" x14ac:dyDescent="0.25">
      <c r="A18" s="11" t="s">
        <v>396</v>
      </c>
      <c r="B18" s="12" t="s">
        <v>397</v>
      </c>
      <c r="C18" s="11" t="s">
        <v>398</v>
      </c>
      <c r="D18" s="11">
        <v>4</v>
      </c>
      <c r="E18" s="30"/>
      <c r="F18" s="14" t="str">
        <f>IF($E18="","",$D18*$E18)</f>
        <v/>
      </c>
      <c r="G18" s="28"/>
    </row>
    <row r="19" spans="1:7" ht="25.5" x14ac:dyDescent="0.25">
      <c r="A19" s="11" t="s">
        <v>399</v>
      </c>
      <c r="B19" s="12" t="s">
        <v>400</v>
      </c>
      <c r="C19" s="11" t="s">
        <v>388</v>
      </c>
      <c r="D19" s="11">
        <v>1</v>
      </c>
      <c r="E19" s="30"/>
      <c r="F19" s="14" t="str">
        <f>IF($E19="","",$D19*$E19)</f>
        <v/>
      </c>
      <c r="G19" s="28"/>
    </row>
    <row r="20" spans="1:7" ht="15" customHeight="1" x14ac:dyDescent="0.25">
      <c r="A20" s="55" t="s">
        <v>401</v>
      </c>
      <c r="B20" s="55"/>
      <c r="C20" s="55"/>
      <c r="D20" s="55"/>
      <c r="E20" s="55"/>
      <c r="F20" s="55"/>
      <c r="G20" s="55"/>
    </row>
    <row r="21" spans="1:7" x14ac:dyDescent="0.25">
      <c r="A21" s="11" t="s">
        <v>402</v>
      </c>
      <c r="B21" s="12" t="s">
        <v>403</v>
      </c>
      <c r="C21" s="11" t="s">
        <v>388</v>
      </c>
      <c r="D21" s="11">
        <v>1</v>
      </c>
      <c r="E21" s="30"/>
      <c r="F21" s="14" t="str">
        <f>IF($E21="","",$D21*$E21)</f>
        <v/>
      </c>
      <c r="G21" s="28"/>
    </row>
    <row r="22" spans="1:7" x14ac:dyDescent="0.25">
      <c r="A22" s="11" t="s">
        <v>404</v>
      </c>
      <c r="B22" s="12" t="s">
        <v>405</v>
      </c>
      <c r="C22" s="11" t="s">
        <v>388</v>
      </c>
      <c r="D22" s="11">
        <v>1</v>
      </c>
      <c r="E22" s="30"/>
      <c r="F22" s="14" t="str">
        <f>IF($E22="","",$D22*$E22)</f>
        <v/>
      </c>
      <c r="G22" s="28"/>
    </row>
    <row r="23" spans="1:7" x14ac:dyDescent="0.25">
      <c r="A23" s="11" t="s">
        <v>406</v>
      </c>
      <c r="B23" s="12" t="s">
        <v>407</v>
      </c>
      <c r="C23" s="11" t="s">
        <v>388</v>
      </c>
      <c r="D23" s="11">
        <v>1</v>
      </c>
      <c r="E23" s="30"/>
      <c r="F23" s="14" t="str">
        <f>IF($E23="","",$D23*$E23)</f>
        <v/>
      </c>
      <c r="G23" s="28"/>
    </row>
    <row r="24" spans="1:7" ht="25.5" x14ac:dyDescent="0.25">
      <c r="A24" s="11" t="s">
        <v>408</v>
      </c>
      <c r="B24" s="12" t="s">
        <v>409</v>
      </c>
      <c r="C24" s="11" t="s">
        <v>388</v>
      </c>
      <c r="D24" s="11">
        <v>1</v>
      </c>
      <c r="E24" s="30"/>
      <c r="F24" s="14" t="str">
        <f>IF($E24="","",$D24*$E24)</f>
        <v/>
      </c>
      <c r="G24" s="28"/>
    </row>
    <row r="26" spans="1:7" ht="15" customHeight="1" x14ac:dyDescent="0.25">
      <c r="B26" s="15" t="s">
        <v>410</v>
      </c>
      <c r="C26" s="16"/>
      <c r="D26" s="16"/>
      <c r="E26" s="16"/>
      <c r="F26" s="17">
        <f>SUM(F6:F24)</f>
        <v>0</v>
      </c>
    </row>
  </sheetData>
  <sheetProtection algorithmName="SHA-512" hashValue="I3wwWDO3mPpH79uknjT2HezjOx5hAOgmmk1BhBI8noWp41q8kxcPmZ8TTBPA7FT3pzZlmVZIZkpFCwCQ20Mmnw==" saltValue="yIbyQtm5dQ8RCU2WJ9yVRg==" spinCount="100000" sheet="1" objects="1" scenarios="1" selectLockedCells="1"/>
  <mergeCells count="5">
    <mergeCell ref="A6:G6"/>
    <mergeCell ref="A9:G9"/>
    <mergeCell ref="A12:G12"/>
    <mergeCell ref="A15:G15"/>
    <mergeCell ref="A20:G20"/>
  </mergeCells>
  <pageMargins left="0.5" right="0.4" top="0.6" bottom="0.6" header="0.5" footer="0.5"/>
  <pageSetup paperSize="9" fitToHeight="0" orientation="landscape" horizontalDpi="300" verticalDpi="300"/>
  <headerFooter>
    <oddHeader>&amp;L&amp;8 Leistungsverzeichnis VSG-SEK-2026-XX&amp;R&amp;8 Vivantes Service GmbH</oddHeader>
    <oddFooter>&amp;L&amp;8 &amp;A&amp;R&amp;8 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6"/>
  <sheetViews>
    <sheetView showGridLines="0" zoomScaleNormal="100" workbookViewId="0">
      <pane ySplit="5" topLeftCell="A6" activePane="bottomLeft" state="frozen"/>
      <selection pane="bottomLeft" activeCell="G7" activeCellId="1" sqref="E7:E14 G7:G14"/>
    </sheetView>
  </sheetViews>
  <sheetFormatPr baseColWidth="10" defaultColWidth="8.7109375" defaultRowHeight="15" x14ac:dyDescent="0.25"/>
  <cols>
    <col min="1" max="1" width="10" style="1" customWidth="1"/>
    <col min="2" max="2" width="62" style="1" customWidth="1"/>
    <col min="3" max="3" width="16" style="1" customWidth="1"/>
    <col min="4" max="4" width="10" style="1" customWidth="1"/>
    <col min="5" max="5" width="18" style="1" customWidth="1"/>
    <col min="6" max="6" width="20" style="1" customWidth="1"/>
    <col min="7" max="7" width="30" style="1" customWidth="1"/>
  </cols>
  <sheetData>
    <row r="1" spans="1:7" ht="15" customHeight="1" x14ac:dyDescent="0.25">
      <c r="A1" s="7" t="s">
        <v>27</v>
      </c>
    </row>
    <row r="2" spans="1:7" ht="19.5" customHeight="1" x14ac:dyDescent="0.25">
      <c r="A2" s="8" t="s">
        <v>411</v>
      </c>
    </row>
    <row r="3" spans="1:7" ht="15" customHeight="1" x14ac:dyDescent="0.25">
      <c r="A3" s="9" t="s">
        <v>412</v>
      </c>
    </row>
    <row r="5" spans="1:7" ht="31.5" customHeight="1" x14ac:dyDescent="0.25">
      <c r="A5" s="10" t="s">
        <v>30</v>
      </c>
      <c r="B5" s="10" t="s">
        <v>370</v>
      </c>
      <c r="C5" s="10" t="s">
        <v>371</v>
      </c>
      <c r="D5" s="10" t="s">
        <v>372</v>
      </c>
      <c r="E5" s="10" t="s">
        <v>373</v>
      </c>
      <c r="F5" s="10" t="s">
        <v>374</v>
      </c>
      <c r="G5" s="10" t="s">
        <v>375</v>
      </c>
    </row>
    <row r="6" spans="1:7" ht="15" customHeight="1" x14ac:dyDescent="0.25">
      <c r="A6" s="55" t="s">
        <v>413</v>
      </c>
      <c r="B6" s="55"/>
      <c r="C6" s="55"/>
      <c r="D6" s="55"/>
      <c r="E6" s="55"/>
      <c r="F6" s="55"/>
      <c r="G6" s="55"/>
    </row>
    <row r="7" spans="1:7" ht="15" customHeight="1" x14ac:dyDescent="0.25">
      <c r="A7" s="11" t="s">
        <v>414</v>
      </c>
      <c r="B7" s="12" t="s">
        <v>415</v>
      </c>
      <c r="C7" s="11" t="s">
        <v>416</v>
      </c>
      <c r="D7" s="11">
        <v>1</v>
      </c>
      <c r="E7" s="30"/>
      <c r="F7" s="14" t="str">
        <f t="shared" ref="F7:F14" si="0">IF($E7="","",$D7*$E7)</f>
        <v/>
      </c>
      <c r="G7" s="28"/>
    </row>
    <row r="8" spans="1:7" ht="15" customHeight="1" x14ac:dyDescent="0.25">
      <c r="A8" s="11" t="s">
        <v>417</v>
      </c>
      <c r="B8" s="12" t="s">
        <v>418</v>
      </c>
      <c r="C8" s="11" t="s">
        <v>416</v>
      </c>
      <c r="D8" s="11">
        <v>1</v>
      </c>
      <c r="E8" s="30"/>
      <c r="F8" s="14" t="str">
        <f t="shared" si="0"/>
        <v/>
      </c>
      <c r="G8" s="28"/>
    </row>
    <row r="9" spans="1:7" ht="15" customHeight="1" x14ac:dyDescent="0.25">
      <c r="A9" s="11" t="s">
        <v>419</v>
      </c>
      <c r="B9" s="12" t="s">
        <v>420</v>
      </c>
      <c r="C9" s="11" t="s">
        <v>416</v>
      </c>
      <c r="D9" s="11">
        <v>1</v>
      </c>
      <c r="E9" s="30"/>
      <c r="F9" s="14" t="str">
        <f t="shared" si="0"/>
        <v/>
      </c>
      <c r="G9" s="28"/>
    </row>
    <row r="10" spans="1:7" ht="15" customHeight="1" x14ac:dyDescent="0.25">
      <c r="A10" s="11" t="s">
        <v>421</v>
      </c>
      <c r="B10" s="12" t="s">
        <v>422</v>
      </c>
      <c r="C10" s="11" t="s">
        <v>416</v>
      </c>
      <c r="D10" s="11">
        <v>1</v>
      </c>
      <c r="E10" s="30"/>
      <c r="F10" s="14" t="str">
        <f t="shared" si="0"/>
        <v/>
      </c>
      <c r="G10" s="28"/>
    </row>
    <row r="11" spans="1:7" ht="15" customHeight="1" x14ac:dyDescent="0.25">
      <c r="A11" s="11" t="s">
        <v>423</v>
      </c>
      <c r="B11" s="12" t="s">
        <v>424</v>
      </c>
      <c r="C11" s="11" t="s">
        <v>416</v>
      </c>
      <c r="D11" s="11">
        <v>1</v>
      </c>
      <c r="E11" s="30"/>
      <c r="F11" s="14" t="str">
        <f t="shared" si="0"/>
        <v/>
      </c>
      <c r="G11" s="28"/>
    </row>
    <row r="12" spans="1:7" ht="15" customHeight="1" x14ac:dyDescent="0.25">
      <c r="A12" s="11" t="s">
        <v>425</v>
      </c>
      <c r="B12" s="12" t="s">
        <v>426</v>
      </c>
      <c r="C12" s="11" t="s">
        <v>416</v>
      </c>
      <c r="D12" s="11">
        <v>1</v>
      </c>
      <c r="E12" s="30"/>
      <c r="F12" s="14" t="str">
        <f t="shared" si="0"/>
        <v/>
      </c>
      <c r="G12" s="28"/>
    </row>
    <row r="13" spans="1:7" ht="15" customHeight="1" x14ac:dyDescent="0.25">
      <c r="A13" s="11" t="s">
        <v>427</v>
      </c>
      <c r="B13" s="12" t="s">
        <v>428</v>
      </c>
      <c r="C13" s="11" t="s">
        <v>416</v>
      </c>
      <c r="D13" s="11">
        <v>1</v>
      </c>
      <c r="E13" s="30"/>
      <c r="F13" s="14" t="str">
        <f t="shared" si="0"/>
        <v/>
      </c>
      <c r="G13" s="28"/>
    </row>
    <row r="14" spans="1:7" ht="15" customHeight="1" x14ac:dyDescent="0.25">
      <c r="A14" s="11" t="s">
        <v>429</v>
      </c>
      <c r="B14" s="12" t="s">
        <v>430</v>
      </c>
      <c r="C14" s="11" t="s">
        <v>416</v>
      </c>
      <c r="D14" s="11">
        <v>1</v>
      </c>
      <c r="E14" s="30"/>
      <c r="F14" s="14" t="str">
        <f t="shared" si="0"/>
        <v/>
      </c>
      <c r="G14" s="28"/>
    </row>
    <row r="16" spans="1:7" ht="15" customHeight="1" x14ac:dyDescent="0.25">
      <c r="B16" s="15" t="s">
        <v>431</v>
      </c>
      <c r="C16" s="16"/>
      <c r="D16" s="16"/>
      <c r="E16" s="16"/>
      <c r="F16" s="17">
        <f>SUM(F6:F14)</f>
        <v>0</v>
      </c>
    </row>
  </sheetData>
  <sheetProtection algorithmName="SHA-512" hashValue="OEJ27NUx9TmR6hCcgb0CcWpyL2fRVbeqvSTAPEq83cqzGv3gNZwiH8sb5ZVUXk1R7yfVDirNpYS9tMnfZkPFpQ==" saltValue="vli3mLdvaroFNsLuf6fafg==" spinCount="100000" sheet="1" objects="1" scenarios="1" selectLockedCells="1"/>
  <mergeCells count="1">
    <mergeCell ref="A6:G6"/>
  </mergeCells>
  <pageMargins left="0.5" right="0.4" top="0.6" bottom="0.6" header="0.5" footer="0.5"/>
  <pageSetup paperSize="9" fitToHeight="0" orientation="landscape" horizontalDpi="300" verticalDpi="300"/>
  <headerFooter>
    <oddHeader>&amp;L&amp;8 Leistungsverzeichnis VSG-SEK-2026-XX&amp;R&amp;8 Vivantes Service GmbH</oddHeader>
    <oddFooter>&amp;L&amp;8 &amp;A&amp;R&amp;8 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1"/>
  <sheetViews>
    <sheetView showGridLines="0" zoomScaleNormal="100" workbookViewId="0">
      <pane ySplit="5" topLeftCell="A6" activePane="bottomLeft" state="frozen"/>
      <selection pane="bottomLeft" activeCell="G7" activeCellId="1" sqref="E7 G7"/>
    </sheetView>
  </sheetViews>
  <sheetFormatPr baseColWidth="10" defaultColWidth="8.7109375" defaultRowHeight="15" x14ac:dyDescent="0.25"/>
  <cols>
    <col min="1" max="1" width="10" style="1" customWidth="1"/>
    <col min="2" max="2" width="62" style="1" customWidth="1"/>
    <col min="3" max="3" width="16" style="1" customWidth="1"/>
    <col min="4" max="4" width="10" style="1" customWidth="1"/>
    <col min="5" max="5" width="18" style="1" customWidth="1"/>
    <col min="6" max="6" width="20" style="1" customWidth="1"/>
    <col min="7" max="7" width="30" style="1" customWidth="1"/>
  </cols>
  <sheetData>
    <row r="1" spans="1:7" ht="15" customHeight="1" x14ac:dyDescent="0.25">
      <c r="A1" s="7" t="s">
        <v>27</v>
      </c>
    </row>
    <row r="2" spans="1:7" ht="19.5" customHeight="1" x14ac:dyDescent="0.25">
      <c r="A2" s="8" t="s">
        <v>432</v>
      </c>
    </row>
    <row r="3" spans="1:7" ht="15" customHeight="1" x14ac:dyDescent="0.25">
      <c r="A3" s="9" t="s">
        <v>433</v>
      </c>
    </row>
    <row r="5" spans="1:7" ht="31.5" customHeight="1" x14ac:dyDescent="0.25">
      <c r="A5" s="10" t="s">
        <v>30</v>
      </c>
      <c r="B5" s="10" t="s">
        <v>370</v>
      </c>
      <c r="C5" s="10" t="s">
        <v>371</v>
      </c>
      <c r="D5" s="10" t="s">
        <v>372</v>
      </c>
      <c r="E5" s="10" t="s">
        <v>373</v>
      </c>
      <c r="F5" s="10" t="s">
        <v>374</v>
      </c>
      <c r="G5" s="10" t="s">
        <v>375</v>
      </c>
    </row>
    <row r="6" spans="1:7" ht="15" customHeight="1" x14ac:dyDescent="0.25">
      <c r="A6" s="55" t="s">
        <v>434</v>
      </c>
      <c r="B6" s="55"/>
      <c r="C6" s="55"/>
      <c r="D6" s="55"/>
      <c r="E6" s="55"/>
      <c r="F6" s="55"/>
      <c r="G6" s="55"/>
    </row>
    <row r="7" spans="1:7" ht="15" customHeight="1" x14ac:dyDescent="0.25">
      <c r="A7" s="11" t="s">
        <v>435</v>
      </c>
      <c r="B7" s="12" t="s">
        <v>436</v>
      </c>
      <c r="C7" s="11" t="s">
        <v>437</v>
      </c>
      <c r="D7" s="26">
        <f>350*8</f>
        <v>2800</v>
      </c>
      <c r="E7" s="30"/>
      <c r="F7" s="14"/>
      <c r="G7" s="28"/>
    </row>
    <row r="9" spans="1:7" ht="15" customHeight="1" x14ac:dyDescent="0.25">
      <c r="B9" s="15" t="s">
        <v>438</v>
      </c>
      <c r="C9" s="16"/>
      <c r="D9" s="16"/>
      <c r="E9" s="16"/>
      <c r="F9" s="17">
        <f>SUM(F6:F7)</f>
        <v>0</v>
      </c>
    </row>
    <row r="11" spans="1:7" ht="32.25" customHeight="1" x14ac:dyDescent="0.25">
      <c r="B11" s="6" t="s">
        <v>439</v>
      </c>
    </row>
  </sheetData>
  <sheetProtection algorithmName="SHA-512" hashValue="B9RP39UUOGT/UOhkatItM4Z3RRkepChOa4LmTgs4UiCrPVkvaMVQiGlNmyVkRqF0321vyNyEP5fbn7LyqL0Paw==" saltValue="AHWTjYwGh/e3MTBFj7PjWA==" spinCount="100000" sheet="1" objects="1" scenarios="1" selectLockedCells="1"/>
  <mergeCells count="1">
    <mergeCell ref="A6:G6"/>
  </mergeCells>
  <pageMargins left="0.5" right="0.4" top="0.6" bottom="0.6" header="0.5" footer="0.5"/>
  <pageSetup paperSize="9" fitToHeight="0" orientation="landscape" horizontalDpi="300" verticalDpi="300"/>
  <headerFooter>
    <oddHeader>&amp;L&amp;8 Leistungsverzeichnis VSG-SEK-2026-XX&amp;R&amp;8 Vivantes Service GmbH</oddHeader>
    <oddFooter>&amp;L&amp;8 &amp;A&amp;R&amp;8 Seite &amp;P von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5"/>
  <sheetViews>
    <sheetView showGridLines="0" zoomScaleNormal="100" workbookViewId="0">
      <selection activeCell="C23" sqref="C23:G23"/>
    </sheetView>
  </sheetViews>
  <sheetFormatPr baseColWidth="10" defaultColWidth="8.7109375" defaultRowHeight="15" x14ac:dyDescent="0.25"/>
  <cols>
    <col min="1" max="1" width="10" style="1" customWidth="1"/>
    <col min="2" max="2" width="62" style="1" customWidth="1"/>
    <col min="3" max="3" width="16" style="1" customWidth="1"/>
    <col min="4" max="4" width="10" style="1" customWidth="1"/>
    <col min="5" max="5" width="18" style="1" customWidth="1"/>
    <col min="6" max="6" width="20" style="1" customWidth="1"/>
    <col min="7" max="7" width="30" style="1" customWidth="1"/>
  </cols>
  <sheetData>
    <row r="1" spans="1:7" ht="15" customHeight="1" x14ac:dyDescent="0.25">
      <c r="A1" s="7" t="s">
        <v>27</v>
      </c>
    </row>
    <row r="2" spans="1:7" ht="19.5" customHeight="1" x14ac:dyDescent="0.25">
      <c r="A2" s="8" t="s">
        <v>440</v>
      </c>
    </row>
    <row r="3" spans="1:7" ht="15" customHeight="1" x14ac:dyDescent="0.25">
      <c r="A3" s="9" t="s">
        <v>29</v>
      </c>
    </row>
    <row r="5" spans="1:7" ht="31.5" customHeight="1" x14ac:dyDescent="0.25">
      <c r="A5" s="10" t="s">
        <v>30</v>
      </c>
      <c r="B5" s="10" t="s">
        <v>441</v>
      </c>
      <c r="C5" s="10"/>
      <c r="D5" s="10"/>
      <c r="E5" s="10"/>
      <c r="F5" s="10" t="s">
        <v>442</v>
      </c>
      <c r="G5" s="10" t="s">
        <v>443</v>
      </c>
    </row>
    <row r="6" spans="1:7" ht="15" customHeight="1" x14ac:dyDescent="0.25">
      <c r="A6" s="11" t="s">
        <v>444</v>
      </c>
      <c r="B6" s="12" t="s">
        <v>445</v>
      </c>
      <c r="C6" s="11"/>
      <c r="D6" s="11"/>
      <c r="E6" s="12"/>
      <c r="F6" s="18">
        <f>'P1_Preisblatt Investition'!$F$26</f>
        <v>0</v>
      </c>
      <c r="G6" s="11" t="s">
        <v>446</v>
      </c>
    </row>
    <row r="7" spans="1:7" ht="15" customHeight="1" x14ac:dyDescent="0.25">
      <c r="A7" s="11" t="s">
        <v>447</v>
      </c>
      <c r="B7" s="12" t="s">
        <v>448</v>
      </c>
      <c r="C7" s="11"/>
      <c r="D7" s="11"/>
      <c r="E7" s="12"/>
      <c r="F7" s="18">
        <f>'P2_Preisblatt Instandhaltung'!$F$16</f>
        <v>0</v>
      </c>
      <c r="G7" s="11" t="s">
        <v>449</v>
      </c>
    </row>
    <row r="8" spans="1:7" ht="15" customHeight="1" x14ac:dyDescent="0.25">
      <c r="A8" s="11" t="s">
        <v>450</v>
      </c>
      <c r="B8" s="12" t="s">
        <v>451</v>
      </c>
      <c r="C8" s="11"/>
      <c r="D8" s="11"/>
      <c r="E8" s="12"/>
      <c r="F8" s="18">
        <f>'P3_Preisblatt Verbrauchsgüter'!$F$9</f>
        <v>0</v>
      </c>
      <c r="G8" s="11" t="s">
        <v>452</v>
      </c>
    </row>
    <row r="10" spans="1:7" ht="26.25" customHeight="1" x14ac:dyDescent="0.25">
      <c r="A10" s="16"/>
      <c r="B10" s="19" t="s">
        <v>453</v>
      </c>
      <c r="C10" s="16"/>
      <c r="D10" s="16"/>
      <c r="E10" s="16"/>
      <c r="F10" s="17">
        <f>SUM(F6:F8)</f>
        <v>0</v>
      </c>
      <c r="G10" s="16"/>
    </row>
    <row r="11" spans="1:7" ht="15" customHeight="1" x14ac:dyDescent="0.25">
      <c r="A11" s="16"/>
      <c r="B11" s="20" t="s">
        <v>454</v>
      </c>
      <c r="C11" s="16"/>
      <c r="D11" s="16"/>
      <c r="E11" s="16"/>
      <c r="F11" s="21">
        <f>F10*0.19</f>
        <v>0</v>
      </c>
      <c r="G11" s="16"/>
    </row>
    <row r="12" spans="1:7" ht="15" customHeight="1" x14ac:dyDescent="0.25">
      <c r="A12" s="16"/>
      <c r="B12" s="19" t="s">
        <v>455</v>
      </c>
      <c r="C12" s="16"/>
      <c r="D12" s="16"/>
      <c r="E12" s="16"/>
      <c r="F12" s="17">
        <f>F10+F11</f>
        <v>0</v>
      </c>
      <c r="G12" s="16"/>
    </row>
    <row r="15" spans="1:7" ht="15" customHeight="1" x14ac:dyDescent="0.25">
      <c r="B15" s="22" t="s">
        <v>456</v>
      </c>
    </row>
    <row r="16" spans="1:7" ht="15" customHeight="1" x14ac:dyDescent="0.25">
      <c r="B16" s="23" t="s">
        <v>457</v>
      </c>
    </row>
    <row r="17" spans="2:7" ht="15" customHeight="1" x14ac:dyDescent="0.25">
      <c r="B17" s="23" t="s">
        <v>458</v>
      </c>
    </row>
    <row r="18" spans="2:7" ht="15" customHeight="1" x14ac:dyDescent="0.25">
      <c r="B18" s="23" t="s">
        <v>459</v>
      </c>
    </row>
    <row r="21" spans="2:7" ht="15" customHeight="1" x14ac:dyDescent="0.25">
      <c r="B21" s="13" t="s">
        <v>460</v>
      </c>
      <c r="C21" s="57"/>
      <c r="D21" s="57"/>
      <c r="E21" s="57"/>
      <c r="F21" s="57"/>
      <c r="G21" s="57"/>
    </row>
    <row r="23" spans="2:7" ht="15" customHeight="1" x14ac:dyDescent="0.25">
      <c r="B23" s="13" t="s">
        <v>461</v>
      </c>
      <c r="C23" s="57"/>
      <c r="D23" s="57"/>
      <c r="E23" s="57"/>
      <c r="F23" s="57"/>
      <c r="G23" s="57"/>
    </row>
    <row r="25" spans="2:7" ht="15" customHeight="1" x14ac:dyDescent="0.25">
      <c r="B25" s="13" t="s">
        <v>462</v>
      </c>
      <c r="C25" s="57"/>
      <c r="D25" s="57"/>
      <c r="E25" s="57"/>
      <c r="F25" s="57"/>
      <c r="G25" s="57"/>
    </row>
  </sheetData>
  <sheetProtection algorithmName="SHA-512" hashValue="KcE8Wq4AGHXYyCQn3F55nhn/M+pyqfLnguzJqgnNf0TunU+S3Jl4Rp1pg0a1xPmoWq3BhEoxnOhYdt6eG26mag==" saltValue="raSM8GHnA8b4HZ0BiVMPPw==" spinCount="100000" sheet="1" objects="1" scenarios="1" selectLockedCells="1"/>
  <mergeCells count="3">
    <mergeCell ref="C21:G21"/>
    <mergeCell ref="C23:G23"/>
    <mergeCell ref="C25:G25"/>
  </mergeCells>
  <pageMargins left="0.5" right="0.4" top="0.6" bottom="0.6" header="0.5" footer="0.5"/>
  <pageSetup paperSize="9" fitToHeight="0" orientation="landscape" horizontalDpi="300" verticalDpi="300"/>
  <headerFooter>
    <oddHeader>&amp;L&amp;8 Leistungsverzeichnis VSG-SEK-2026-XX&amp;R&amp;8 Vivantes Service GmbH</oddHeader>
    <oddFooter>&amp;L&amp;8 &amp;A&amp;R&amp;8 Seite &amp;P von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8"/>
  <sheetViews>
    <sheetView showGridLines="0" zoomScaleNormal="100" workbookViewId="0">
      <pane ySplit="5" topLeftCell="A6" activePane="bottomLeft" state="frozen"/>
      <selection pane="bottomLeft" activeCell="E10" sqref="E10"/>
    </sheetView>
  </sheetViews>
  <sheetFormatPr baseColWidth="10" defaultColWidth="8.7109375" defaultRowHeight="15" x14ac:dyDescent="0.25"/>
  <cols>
    <col min="1" max="1" width="10" style="1" customWidth="1"/>
    <col min="2" max="2" width="62" style="1" customWidth="1"/>
    <col min="3" max="3" width="16" style="1" customWidth="1"/>
    <col min="4" max="4" width="10" style="1" customWidth="1"/>
    <col min="5" max="5" width="18" style="1" customWidth="1"/>
    <col min="6" max="6" width="20" style="1" customWidth="1"/>
    <col min="7" max="7" width="30" style="1" customWidth="1"/>
  </cols>
  <sheetData>
    <row r="1" spans="1:7" ht="15" customHeight="1" x14ac:dyDescent="0.25">
      <c r="A1" s="7" t="s">
        <v>27</v>
      </c>
    </row>
    <row r="2" spans="1:7" ht="19.5" customHeight="1" x14ac:dyDescent="0.25">
      <c r="A2" s="8" t="s">
        <v>463</v>
      </c>
    </row>
    <row r="3" spans="1:7" ht="15" customHeight="1" x14ac:dyDescent="0.25">
      <c r="A3" s="9" t="s">
        <v>464</v>
      </c>
    </row>
    <row r="5" spans="1:7" ht="31.5" customHeight="1" x14ac:dyDescent="0.25">
      <c r="A5" s="10" t="s">
        <v>30</v>
      </c>
      <c r="B5" s="10" t="s">
        <v>370</v>
      </c>
      <c r="C5" s="10" t="s">
        <v>371</v>
      </c>
      <c r="D5" s="10" t="s">
        <v>372</v>
      </c>
      <c r="E5" s="10" t="s">
        <v>373</v>
      </c>
      <c r="F5" s="10" t="s">
        <v>374</v>
      </c>
      <c r="G5" s="10" t="s">
        <v>375</v>
      </c>
    </row>
    <row r="6" spans="1:7" ht="15" customHeight="1" x14ac:dyDescent="0.25">
      <c r="A6" s="55" t="s">
        <v>465</v>
      </c>
      <c r="B6" s="55"/>
      <c r="C6" s="55"/>
      <c r="D6" s="55"/>
      <c r="E6" s="55"/>
      <c r="F6" s="55"/>
      <c r="G6" s="55"/>
    </row>
    <row r="7" spans="1:7" ht="15" customHeight="1" x14ac:dyDescent="0.25">
      <c r="A7" s="25" t="s">
        <v>466</v>
      </c>
      <c r="B7" s="12" t="s">
        <v>468</v>
      </c>
      <c r="C7" s="11" t="s">
        <v>379</v>
      </c>
      <c r="D7" s="11">
        <v>1</v>
      </c>
      <c r="E7" s="30"/>
      <c r="F7" s="14" t="str">
        <f>IF($E7="","",$D7*$E7)</f>
        <v/>
      </c>
      <c r="G7" s="28"/>
    </row>
    <row r="8" spans="1:7" ht="15" customHeight="1" x14ac:dyDescent="0.25">
      <c r="A8" s="55" t="s">
        <v>469</v>
      </c>
      <c r="B8" s="55"/>
      <c r="C8" s="55"/>
      <c r="D8" s="55"/>
      <c r="E8" s="55"/>
      <c r="F8" s="55"/>
      <c r="G8" s="55"/>
    </row>
    <row r="9" spans="1:7" x14ac:dyDescent="0.25">
      <c r="A9" s="11" t="s">
        <v>470</v>
      </c>
      <c r="B9" s="12" t="s">
        <v>471</v>
      </c>
      <c r="C9" s="11" t="s">
        <v>472</v>
      </c>
      <c r="D9" s="11">
        <v>1</v>
      </c>
      <c r="E9" s="30"/>
      <c r="F9" s="14" t="str">
        <f>IF($E9="","",$D9*$E9)</f>
        <v/>
      </c>
      <c r="G9" s="28"/>
    </row>
    <row r="10" spans="1:7" ht="25.5" x14ac:dyDescent="0.25">
      <c r="A10" s="11" t="s">
        <v>473</v>
      </c>
      <c r="B10" s="12" t="s">
        <v>474</v>
      </c>
      <c r="C10" s="11" t="s">
        <v>416</v>
      </c>
      <c r="D10" s="11">
        <v>1</v>
      </c>
      <c r="E10" s="30"/>
      <c r="F10" s="14" t="str">
        <f>IF($E10="","",$D10*$E10)</f>
        <v/>
      </c>
      <c r="G10" s="28"/>
    </row>
    <row r="11" spans="1:7" ht="25.5" x14ac:dyDescent="0.25">
      <c r="A11" s="11" t="s">
        <v>475</v>
      </c>
      <c r="B11" s="12" t="s">
        <v>476</v>
      </c>
      <c r="C11" s="11" t="s">
        <v>388</v>
      </c>
      <c r="D11" s="11">
        <v>1</v>
      </c>
      <c r="E11" s="30"/>
      <c r="F11" s="14" t="str">
        <f>IF($E11="","",$D11*$E11)</f>
        <v/>
      </c>
      <c r="G11" s="28"/>
    </row>
    <row r="12" spans="1:7" ht="15" customHeight="1" x14ac:dyDescent="0.25">
      <c r="A12" s="55" t="s">
        <v>477</v>
      </c>
      <c r="B12" s="55"/>
      <c r="C12" s="55"/>
      <c r="D12" s="55"/>
      <c r="E12" s="55"/>
      <c r="F12" s="55"/>
      <c r="G12" s="55"/>
    </row>
    <row r="13" spans="1:7" x14ac:dyDescent="0.25">
      <c r="A13" s="11" t="s">
        <v>478</v>
      </c>
      <c r="B13" s="12" t="s">
        <v>479</v>
      </c>
      <c r="C13" s="11" t="s">
        <v>437</v>
      </c>
      <c r="D13" s="11">
        <v>1</v>
      </c>
      <c r="E13" s="30"/>
      <c r="F13" s="14" t="str">
        <f>IF($E13="","",$D13*$E13)</f>
        <v/>
      </c>
      <c r="G13" s="28"/>
    </row>
    <row r="14" spans="1:7" ht="25.5" x14ac:dyDescent="0.25">
      <c r="A14" s="11" t="s">
        <v>480</v>
      </c>
      <c r="B14" s="12" t="s">
        <v>481</v>
      </c>
      <c r="C14" s="11" t="s">
        <v>437</v>
      </c>
      <c r="D14" s="11">
        <v>1</v>
      </c>
      <c r="E14" s="30"/>
      <c r="F14" s="14" t="str">
        <f>IF($E14="","",$D14*$E14)</f>
        <v/>
      </c>
      <c r="G14" s="28"/>
    </row>
    <row r="16" spans="1:7" ht="15" customHeight="1" x14ac:dyDescent="0.25">
      <c r="B16" s="15" t="s">
        <v>482</v>
      </c>
      <c r="C16" s="16"/>
      <c r="D16" s="16"/>
      <c r="E16" s="16"/>
      <c r="F16" s="17">
        <f>SUM(F6:F14)</f>
        <v>0</v>
      </c>
    </row>
    <row r="18" spans="2:2" ht="32.25" customHeight="1" x14ac:dyDescent="0.25">
      <c r="B18" s="6" t="s">
        <v>483</v>
      </c>
    </row>
  </sheetData>
  <sheetProtection algorithmName="SHA-512" hashValue="CJrkmaIwsVOm0icKTpxWK4/RSbP18kd7Mu5mmMN/gcOalhGf8AhOaAV4YD0bjmIs/Q+NmJ1ORQt04mkdmWUhWA==" saltValue="p4yI9XtPccYT2yoI8BGlVA==" spinCount="100000" sheet="1" objects="1" scenarios="1" selectLockedCells="1"/>
  <mergeCells count="3">
    <mergeCell ref="A6:G6"/>
    <mergeCell ref="A8:G8"/>
    <mergeCell ref="A12:G12"/>
  </mergeCells>
  <pageMargins left="0.5" right="0.4" top="0.6" bottom="0.6" header="0.5" footer="0.5"/>
  <pageSetup paperSize="9" fitToHeight="0" orientation="landscape" horizontalDpi="300" verticalDpi="300"/>
  <headerFooter>
    <oddHeader>&amp;L&amp;8 Leistungsverzeichnis VSG-SEK-2026-XX&amp;R&amp;8 Vivantes Service GmbH</oddHeader>
    <oddFooter>&amp;L&amp;8 &amp;A&amp;R&amp;8 Seite &amp;P von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10</vt:i4>
      </vt:variant>
    </vt:vector>
  </HeadingPairs>
  <TitlesOfParts>
    <vt:vector size="21" baseType="lpstr">
      <vt:lpstr>Hinweise zum LV</vt:lpstr>
      <vt:lpstr>A_Allgemeine Anforderungen</vt:lpstr>
      <vt:lpstr>B_System und Technik</vt:lpstr>
      <vt:lpstr>C_IT und Datenschutz</vt:lpstr>
      <vt:lpstr>D_Leistungserbringung</vt:lpstr>
      <vt:lpstr>E_Evidenz und Referenzen</vt:lpstr>
      <vt:lpstr>P1_Preisblatt Investition</vt:lpstr>
      <vt:lpstr>P2_Preisblatt Instandhaltung</vt:lpstr>
      <vt:lpstr>P3_Preisblatt Verbrauchsgüter</vt:lpstr>
      <vt:lpstr>P4_Gesamtpreis</vt:lpstr>
      <vt:lpstr>P5_Optionen</vt:lpstr>
      <vt:lpstr>'A_Allgemeine Anforderungen'!Drucktitel</vt:lpstr>
      <vt:lpstr>'B_System und Technik'!Drucktitel</vt:lpstr>
      <vt:lpstr>'C_IT und Datenschutz'!Drucktitel</vt:lpstr>
      <vt:lpstr>D_Leistungserbringung!Drucktitel</vt:lpstr>
      <vt:lpstr>'E_Evidenz und Referenzen'!Drucktitel</vt:lpstr>
      <vt:lpstr>'P1_Preisblatt Investition'!Drucktitel</vt:lpstr>
      <vt:lpstr>'P2_Preisblatt Instandhaltung'!Drucktitel</vt:lpstr>
      <vt:lpstr>'P3_Preisblatt Verbrauchsgüter'!Drucktitel</vt:lpstr>
      <vt:lpstr>P4_Gesamtpreis!Drucktitel</vt:lpstr>
      <vt:lpstr>P5_Optionen!Drucktitel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Leistungsverzeichnis VSG-SEK-2026-73 Roboterassistiertes System Hueftendoprothetik</dc:title>
  <dc:subject/>
  <dc:creator>CM</dc:creator>
  <dc:description/>
  <cp:lastModifiedBy>Doan, Viet Anh</cp:lastModifiedBy>
  <cp:revision>0</cp:revision>
  <dcterms:created xsi:type="dcterms:W3CDTF">2026-08-08T14:59:00Z</dcterms:created>
  <dcterms:modified xsi:type="dcterms:W3CDTF">2026-10-08T13:04:57Z</dcterms:modified>
  <dc:language>en-US</dc:language>
</cp:coreProperties>
</file>