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dugo\Documents\Kette\VP5 - Planung Industriebau\"/>
    </mc:Choice>
  </mc:AlternateContent>
  <xr:revisionPtr revIDLastSave="0" documentId="13_ncr:1_{1F3A81F8-CAEB-4F91-A08A-E3017EE7F9EB}" xr6:coauthVersionLast="47" xr6:coauthVersionMax="47" xr10:uidLastSave="{00000000-0000-0000-0000-000000000000}"/>
  <bookViews>
    <workbookView xWindow="5100" yWindow="-120" windowWidth="23820" windowHeight="15720" firstSheet="1" activeTab="5" xr2:uid="{00000000-000D-0000-FFFF-FFFF00000000}"/>
  </bookViews>
  <sheets>
    <sheet name="Zuschlag" sheetId="5" state="hidden" r:id="rId1"/>
    <sheet name="Zuschlag Bieter 1" sheetId="10" r:id="rId2"/>
    <sheet name="Zuschlag Bieter 2" sheetId="13" r:id="rId3"/>
    <sheet name="Zuschlag Bieter 3" sheetId="14" r:id="rId4"/>
    <sheet name="Zuschlag Bieter 4" sheetId="15" r:id="rId5"/>
    <sheet name="Zuschlag Bieter 5" sheetId="16" r:id="rId6"/>
    <sheet name="Zusammenfassung" sheetId="11" r:id="rId7"/>
  </sheets>
  <definedNames>
    <definedName name="_xlnm.Print_Titles" localSheetId="0">Zuschlag!$1:$8</definedName>
    <definedName name="_xlnm.Print_Titles" localSheetId="1">'Zuschlag Bieter 1'!$1:$8</definedName>
    <definedName name="_xlnm.Print_Titles" localSheetId="2">'Zuschlag Bieter 2'!$1:$8</definedName>
    <definedName name="_xlnm.Print_Titles" localSheetId="3">'Zuschlag Bieter 3'!$1:$8</definedName>
    <definedName name="_xlnm.Print_Titles" localSheetId="4">'Zuschlag Bieter 4'!$1:$8</definedName>
    <definedName name="_xlnm.Print_Titles" localSheetId="5">'Zuschlag Bieter 5'!$1:$8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" i="11" l="1"/>
  <c r="G6" i="11"/>
  <c r="F6" i="11"/>
  <c r="E6" i="11"/>
  <c r="D6" i="11"/>
  <c r="F82" i="16"/>
  <c r="S82" i="16" s="1"/>
  <c r="F80" i="16"/>
  <c r="F79" i="16"/>
  <c r="F78" i="16"/>
  <c r="F77" i="16"/>
  <c r="F76" i="16"/>
  <c r="F75" i="16"/>
  <c r="F73" i="16"/>
  <c r="F72" i="16"/>
  <c r="F71" i="16"/>
  <c r="F70" i="16"/>
  <c r="F69" i="16"/>
  <c r="F68" i="16"/>
  <c r="F66" i="16"/>
  <c r="F65" i="16"/>
  <c r="F64" i="16"/>
  <c r="F63" i="16"/>
  <c r="F62" i="16"/>
  <c r="F61" i="16"/>
  <c r="F59" i="16"/>
  <c r="F58" i="16"/>
  <c r="F57" i="16"/>
  <c r="F56" i="16"/>
  <c r="F55" i="16"/>
  <c r="F54" i="16"/>
  <c r="F49" i="16"/>
  <c r="K49" i="16" s="1"/>
  <c r="I46" i="16"/>
  <c r="K46" i="16" s="1"/>
  <c r="I43" i="16"/>
  <c r="K43" i="16" s="1"/>
  <c r="F42" i="16"/>
  <c r="K42" i="16" s="1"/>
  <c r="F40" i="16"/>
  <c r="K40" i="16" s="1"/>
  <c r="I37" i="16"/>
  <c r="K37" i="16" s="1"/>
  <c r="I34" i="16"/>
  <c r="K34" i="16" s="1"/>
  <c r="F33" i="16"/>
  <c r="K33" i="16" s="1"/>
  <c r="F31" i="16"/>
  <c r="K31" i="16" s="1"/>
  <c r="I28" i="16"/>
  <c r="K28" i="16" s="1"/>
  <c r="I25" i="16"/>
  <c r="K25" i="16" s="1"/>
  <c r="F24" i="16"/>
  <c r="K24" i="16" s="1"/>
  <c r="I20" i="16"/>
  <c r="K20" i="16" s="1"/>
  <c r="F19" i="16"/>
  <c r="K19" i="16" s="1"/>
  <c r="S11" i="16"/>
  <c r="H8" i="11" s="1"/>
  <c r="F82" i="15"/>
  <c r="S82" i="15" s="1"/>
  <c r="F80" i="15"/>
  <c r="F79" i="15"/>
  <c r="F78" i="15"/>
  <c r="F77" i="15"/>
  <c r="F76" i="15"/>
  <c r="F75" i="15"/>
  <c r="F73" i="15"/>
  <c r="F72" i="15"/>
  <c r="F71" i="15"/>
  <c r="F70" i="15"/>
  <c r="F69" i="15"/>
  <c r="F68" i="15"/>
  <c r="F66" i="15"/>
  <c r="F65" i="15"/>
  <c r="F64" i="15"/>
  <c r="F63" i="15"/>
  <c r="F62" i="15"/>
  <c r="F61" i="15"/>
  <c r="F59" i="15"/>
  <c r="F58" i="15"/>
  <c r="F57" i="15"/>
  <c r="F56" i="15"/>
  <c r="F55" i="15"/>
  <c r="F54" i="15"/>
  <c r="F49" i="15"/>
  <c r="K49" i="15" s="1"/>
  <c r="I46" i="15"/>
  <c r="K46" i="15" s="1"/>
  <c r="I43" i="15"/>
  <c r="K43" i="15" s="1"/>
  <c r="F42" i="15"/>
  <c r="K42" i="15" s="1"/>
  <c r="F40" i="15"/>
  <c r="K40" i="15" s="1"/>
  <c r="I37" i="15"/>
  <c r="K37" i="15" s="1"/>
  <c r="I34" i="15"/>
  <c r="K34" i="15" s="1"/>
  <c r="F33" i="15"/>
  <c r="K33" i="15" s="1"/>
  <c r="F31" i="15"/>
  <c r="K31" i="15" s="1"/>
  <c r="I28" i="15"/>
  <c r="K28" i="15" s="1"/>
  <c r="I25" i="15"/>
  <c r="K25" i="15" s="1"/>
  <c r="F24" i="15"/>
  <c r="K24" i="15" s="1"/>
  <c r="I20" i="15"/>
  <c r="K20" i="15" s="1"/>
  <c r="F19" i="15"/>
  <c r="K19" i="15" s="1"/>
  <c r="S11" i="15"/>
  <c r="G8" i="11" s="1"/>
  <c r="F82" i="14"/>
  <c r="S82" i="14" s="1"/>
  <c r="F80" i="14"/>
  <c r="F79" i="14"/>
  <c r="F78" i="14"/>
  <c r="F77" i="14"/>
  <c r="F76" i="14"/>
  <c r="F75" i="14"/>
  <c r="F73" i="14"/>
  <c r="F72" i="14"/>
  <c r="F71" i="14"/>
  <c r="F70" i="14"/>
  <c r="F69" i="14"/>
  <c r="F68" i="14"/>
  <c r="F66" i="14"/>
  <c r="F65" i="14"/>
  <c r="F64" i="14"/>
  <c r="F63" i="14"/>
  <c r="F62" i="14"/>
  <c r="F61" i="14"/>
  <c r="F59" i="14"/>
  <c r="F58" i="14"/>
  <c r="F57" i="14"/>
  <c r="F56" i="14"/>
  <c r="F55" i="14"/>
  <c r="F54" i="14"/>
  <c r="F49" i="14"/>
  <c r="K49" i="14" s="1"/>
  <c r="I46" i="14"/>
  <c r="K46" i="14" s="1"/>
  <c r="I43" i="14"/>
  <c r="K43" i="14" s="1"/>
  <c r="F42" i="14"/>
  <c r="K42" i="14" s="1"/>
  <c r="F40" i="14"/>
  <c r="K40" i="14" s="1"/>
  <c r="I37" i="14"/>
  <c r="K37" i="14" s="1"/>
  <c r="I34" i="14"/>
  <c r="K34" i="14" s="1"/>
  <c r="F33" i="14"/>
  <c r="K33" i="14" s="1"/>
  <c r="F31" i="14"/>
  <c r="K31" i="14" s="1"/>
  <c r="I28" i="14"/>
  <c r="K28" i="14" s="1"/>
  <c r="I25" i="14"/>
  <c r="K25" i="14" s="1"/>
  <c r="F24" i="14"/>
  <c r="K24" i="14" s="1"/>
  <c r="I20" i="14"/>
  <c r="K20" i="14" s="1"/>
  <c r="F19" i="14"/>
  <c r="K19" i="14" s="1"/>
  <c r="S11" i="14"/>
  <c r="F8" i="11" s="1"/>
  <c r="F82" i="13"/>
  <c r="S82" i="13" s="1"/>
  <c r="F80" i="13"/>
  <c r="F79" i="13"/>
  <c r="F78" i="13"/>
  <c r="F77" i="13"/>
  <c r="F76" i="13"/>
  <c r="F75" i="13"/>
  <c r="F73" i="13"/>
  <c r="F72" i="13"/>
  <c r="F71" i="13"/>
  <c r="F70" i="13"/>
  <c r="F69" i="13"/>
  <c r="F68" i="13"/>
  <c r="F66" i="13"/>
  <c r="F65" i="13"/>
  <c r="F64" i="13"/>
  <c r="F63" i="13"/>
  <c r="F62" i="13"/>
  <c r="F61" i="13"/>
  <c r="F59" i="13"/>
  <c r="F58" i="13"/>
  <c r="F57" i="13"/>
  <c r="F56" i="13"/>
  <c r="F55" i="13"/>
  <c r="F54" i="13"/>
  <c r="F49" i="13"/>
  <c r="K49" i="13" s="1"/>
  <c r="I46" i="13"/>
  <c r="K46" i="13" s="1"/>
  <c r="I43" i="13"/>
  <c r="K43" i="13" s="1"/>
  <c r="F42" i="13"/>
  <c r="K42" i="13" s="1"/>
  <c r="F40" i="13"/>
  <c r="K40" i="13" s="1"/>
  <c r="I37" i="13"/>
  <c r="K37" i="13" s="1"/>
  <c r="I34" i="13"/>
  <c r="K34" i="13" s="1"/>
  <c r="F33" i="13"/>
  <c r="K33" i="13" s="1"/>
  <c r="F31" i="13"/>
  <c r="K31" i="13" s="1"/>
  <c r="I28" i="13"/>
  <c r="K28" i="13" s="1"/>
  <c r="I25" i="13"/>
  <c r="K25" i="13" s="1"/>
  <c r="F24" i="13"/>
  <c r="K24" i="13" s="1"/>
  <c r="I20" i="13"/>
  <c r="K20" i="13" s="1"/>
  <c r="F19" i="13"/>
  <c r="K19" i="13" s="1"/>
  <c r="S11" i="13"/>
  <c r="E8" i="11" s="1"/>
  <c r="S11" i="10"/>
  <c r="D8" i="11" s="1"/>
  <c r="F82" i="10"/>
  <c r="S82" i="10" s="1"/>
  <c r="F80" i="10"/>
  <c r="F79" i="10"/>
  <c r="F78" i="10"/>
  <c r="F77" i="10"/>
  <c r="F76" i="10"/>
  <c r="F75" i="10"/>
  <c r="F73" i="10"/>
  <c r="F72" i="10"/>
  <c r="F71" i="10"/>
  <c r="F70" i="10"/>
  <c r="F69" i="10"/>
  <c r="F68" i="10"/>
  <c r="F66" i="10"/>
  <c r="F65" i="10"/>
  <c r="F64" i="10"/>
  <c r="F63" i="10"/>
  <c r="F62" i="10"/>
  <c r="F61" i="10"/>
  <c r="F59" i="10"/>
  <c r="F58" i="10"/>
  <c r="F57" i="10"/>
  <c r="F56" i="10"/>
  <c r="F55" i="10"/>
  <c r="F54" i="10"/>
  <c r="F49" i="10"/>
  <c r="F42" i="10"/>
  <c r="F40" i="10"/>
  <c r="F33" i="10"/>
  <c r="F31" i="10"/>
  <c r="F24" i="10"/>
  <c r="F19" i="10"/>
  <c r="K19" i="10" s="1"/>
  <c r="N74" i="14" l="1"/>
  <c r="P74" i="14" s="1"/>
  <c r="N67" i="14"/>
  <c r="P67" i="14" s="1"/>
  <c r="N60" i="14"/>
  <c r="P60" i="14" s="1"/>
  <c r="N53" i="14"/>
  <c r="P53" i="14" s="1"/>
  <c r="N32" i="14"/>
  <c r="P32" i="14" s="1"/>
  <c r="N23" i="14"/>
  <c r="P23" i="14" s="1"/>
  <c r="N74" i="16"/>
  <c r="P74" i="16" s="1"/>
  <c r="N67" i="16"/>
  <c r="P67" i="16" s="1"/>
  <c r="N60" i="16"/>
  <c r="P60" i="16" s="1"/>
  <c r="N53" i="16"/>
  <c r="P53" i="16" s="1"/>
  <c r="N32" i="16"/>
  <c r="P32" i="16" s="1"/>
  <c r="N18" i="16"/>
  <c r="P18" i="16" s="1"/>
  <c r="N74" i="15"/>
  <c r="P74" i="15" s="1"/>
  <c r="N67" i="15"/>
  <c r="P67" i="15" s="1"/>
  <c r="N60" i="15"/>
  <c r="P60" i="15" s="1"/>
  <c r="N53" i="15"/>
  <c r="P53" i="15" s="1"/>
  <c r="N32" i="15"/>
  <c r="P32" i="15" s="1"/>
  <c r="N18" i="13"/>
  <c r="P18" i="13" s="1"/>
  <c r="N23" i="13"/>
  <c r="P23" i="13" s="1"/>
  <c r="N32" i="13"/>
  <c r="P32" i="13" s="1"/>
  <c r="N53" i="13"/>
  <c r="P53" i="13" s="1"/>
  <c r="N60" i="13"/>
  <c r="P60" i="13" s="1"/>
  <c r="N67" i="13"/>
  <c r="P67" i="13" s="1"/>
  <c r="N74" i="13"/>
  <c r="P74" i="13" s="1"/>
  <c r="D11" i="11"/>
  <c r="K11" i="11" s="1"/>
  <c r="R11" i="11" s="1"/>
  <c r="E11" i="11"/>
  <c r="L11" i="11" s="1"/>
  <c r="S11" i="11" s="1"/>
  <c r="G11" i="11"/>
  <c r="N11" i="11" s="1"/>
  <c r="U11" i="11" s="1"/>
  <c r="F11" i="11"/>
  <c r="M11" i="11" s="1"/>
  <c r="T11" i="11" s="1"/>
  <c r="H11" i="11"/>
  <c r="O11" i="11" s="1"/>
  <c r="V11" i="11" s="1"/>
  <c r="N41" i="16"/>
  <c r="P41" i="16" s="1"/>
  <c r="N23" i="16"/>
  <c r="P23" i="16" s="1"/>
  <c r="N41" i="15"/>
  <c r="P41" i="15" s="1"/>
  <c r="N18" i="15"/>
  <c r="P18" i="15" s="1"/>
  <c r="N23" i="15"/>
  <c r="P23" i="15" s="1"/>
  <c r="N41" i="14"/>
  <c r="P41" i="14" s="1"/>
  <c r="N18" i="14"/>
  <c r="P18" i="14" s="1"/>
  <c r="N41" i="13"/>
  <c r="P41" i="13" s="1"/>
  <c r="N53" i="10"/>
  <c r="P53" i="10" s="1"/>
  <c r="K6" i="11"/>
  <c r="R6" i="11" s="1"/>
  <c r="L6" i="11"/>
  <c r="S6" i="11" s="1"/>
  <c r="M6" i="11"/>
  <c r="T6" i="11" s="1"/>
  <c r="N6" i="11"/>
  <c r="U6" i="11" s="1"/>
  <c r="O6" i="11"/>
  <c r="V6" i="11" s="1"/>
  <c r="L5" i="11"/>
  <c r="S5" i="11" s="1"/>
  <c r="M5" i="11"/>
  <c r="T5" i="11" s="1"/>
  <c r="N5" i="11"/>
  <c r="U5" i="11" s="1"/>
  <c r="O5" i="11"/>
  <c r="V5" i="11" s="1"/>
  <c r="K5" i="11"/>
  <c r="R5" i="11" s="1"/>
  <c r="K49" i="10"/>
  <c r="K42" i="10"/>
  <c r="K40" i="10"/>
  <c r="K31" i="10"/>
  <c r="K24" i="10"/>
  <c r="N74" i="10"/>
  <c r="P74" i="10" s="1"/>
  <c r="N67" i="10"/>
  <c r="P67" i="10" s="1"/>
  <c r="N60" i="10"/>
  <c r="P60" i="10" s="1"/>
  <c r="I46" i="10"/>
  <c r="K46" i="10" s="1"/>
  <c r="I43" i="10"/>
  <c r="K43" i="10" s="1"/>
  <c r="I37" i="10"/>
  <c r="K37" i="10" s="1"/>
  <c r="I34" i="10"/>
  <c r="K34" i="10" s="1"/>
  <c r="I28" i="10"/>
  <c r="K28" i="10" s="1"/>
  <c r="I25" i="10"/>
  <c r="K25" i="10" s="1"/>
  <c r="I20" i="10"/>
  <c r="K20" i="10" s="1"/>
  <c r="K33" i="10"/>
  <c r="G83" i="5"/>
  <c r="S51" i="14" l="1"/>
  <c r="S51" i="16"/>
  <c r="S16" i="16"/>
  <c r="S51" i="15"/>
  <c r="S16" i="13"/>
  <c r="S51" i="13"/>
  <c r="S16" i="15"/>
  <c r="S16" i="14"/>
  <c r="N23" i="10"/>
  <c r="P23" i="10" s="1"/>
  <c r="S51" i="10"/>
  <c r="N18" i="10"/>
  <c r="P18" i="10" s="1"/>
  <c r="N41" i="10"/>
  <c r="P41" i="10" s="1"/>
  <c r="N32" i="10"/>
  <c r="P32" i="10" s="1"/>
  <c r="E10" i="11" l="1"/>
  <c r="F10" i="11"/>
  <c r="D10" i="11"/>
  <c r="G10" i="11"/>
  <c r="H10" i="11"/>
  <c r="S16" i="10"/>
  <c r="D9" i="11" l="1"/>
  <c r="G9" i="11"/>
  <c r="G12" i="11" s="1"/>
  <c r="E9" i="11"/>
  <c r="E12" i="11" s="1"/>
  <c r="F9" i="11"/>
  <c r="F12" i="11" s="1"/>
  <c r="H9" i="11"/>
  <c r="H12" i="11" s="1"/>
  <c r="I10" i="11"/>
  <c r="K10" i="11" s="1"/>
  <c r="R10" i="11" s="1"/>
  <c r="I8" i="11"/>
  <c r="I9" i="11" l="1"/>
  <c r="K9" i="11" s="1"/>
  <c r="R9" i="11" s="1"/>
  <c r="D12" i="11"/>
  <c r="N10" i="11"/>
  <c r="U10" i="11" s="1"/>
  <c r="L10" i="11"/>
  <c r="S10" i="11" s="1"/>
  <c r="M10" i="11"/>
  <c r="T10" i="11" s="1"/>
  <c r="O10" i="11"/>
  <c r="V10" i="11" s="1"/>
  <c r="M8" i="11"/>
  <c r="T8" i="11" s="1"/>
  <c r="L8" i="11"/>
  <c r="S8" i="11" s="1"/>
  <c r="O8" i="11"/>
  <c r="V8" i="11" s="1"/>
  <c r="N8" i="11"/>
  <c r="U8" i="11" s="1"/>
  <c r="K8" i="11"/>
  <c r="R8" i="11" s="1"/>
  <c r="N9" i="11" l="1"/>
  <c r="U9" i="11" s="1"/>
  <c r="U12" i="11" s="1"/>
  <c r="O9" i="11"/>
  <c r="V9" i="11" s="1"/>
  <c r="V12" i="11" s="1"/>
  <c r="L9" i="11"/>
  <c r="S9" i="11" s="1"/>
  <c r="S12" i="11" s="1"/>
  <c r="M9" i="11"/>
  <c r="T9" i="11" s="1"/>
  <c r="T12" i="11" s="1"/>
  <c r="R12" i="11"/>
  <c r="K12" i="11"/>
  <c r="N12" i="11" l="1"/>
  <c r="L12" i="11"/>
  <c r="O12" i="11"/>
  <c r="M12" i="11"/>
  <c r="R13" i="11"/>
  <c r="V13" i="11"/>
  <c r="U13" i="11"/>
  <c r="T13" i="11"/>
  <c r="S13" i="11"/>
</calcChain>
</file>

<file path=xl/sharedStrings.xml><?xml version="1.0" encoding="utf-8"?>
<sst xmlns="http://schemas.openxmlformats.org/spreadsheetml/2006/main" count="1253" uniqueCount="168">
  <si>
    <t>Bewertung</t>
  </si>
  <si>
    <t>Bewertungssystematik</t>
  </si>
  <si>
    <t>Aus Gründen der besseren Lesbarkeit wird im Folgenden auf die gleichzeitige Verwendung weiblicher und männlicher Sprachformen verzichtet und das generische Maskulinum verwendet. Sämtliche Personenbezeichnungen gelten gleichermaßen für alle Geschlechter.</t>
  </si>
  <si>
    <t>2.</t>
  </si>
  <si>
    <t>3.</t>
  </si>
  <si>
    <t>1.</t>
  </si>
  <si>
    <t>Kriterium</t>
  </si>
  <si>
    <t>Erreichte Wertungspunkte</t>
  </si>
  <si>
    <t>Faktor</t>
  </si>
  <si>
    <t>Unterkriterien</t>
  </si>
  <si>
    <t>1.1.</t>
  </si>
  <si>
    <t>max. mögliche
Punktzahl</t>
  </si>
  <si>
    <t>erreichte Punkte</t>
  </si>
  <si>
    <t>1.2.</t>
  </si>
  <si>
    <t>5.</t>
  </si>
  <si>
    <t>Erreichte Gesamtwertungspunkte</t>
  </si>
  <si>
    <t>ZUSCHLAGSKRITERIEN</t>
  </si>
  <si>
    <t>Konzepte</t>
  </si>
  <si>
    <t xml:space="preserve">Faktor
</t>
  </si>
  <si>
    <t xml:space="preserve">
</t>
  </si>
  <si>
    <t>Erfahrung des Projektpersonals</t>
  </si>
  <si>
    <t>2.1.1.</t>
  </si>
  <si>
    <t>Vertreter Senior-Management-Team (SMT)</t>
  </si>
  <si>
    <t xml:space="preserve">a) </t>
  </si>
  <si>
    <t>Referenz 1</t>
  </si>
  <si>
    <t>b)</t>
  </si>
  <si>
    <t>Referenz 2</t>
  </si>
  <si>
    <t>2.1.2.</t>
  </si>
  <si>
    <t>Vertreter Projekt-Management-Team (PMT)</t>
  </si>
  <si>
    <t>2.2.1.</t>
  </si>
  <si>
    <t>2.2.2.</t>
  </si>
  <si>
    <t>2.2.3.</t>
  </si>
  <si>
    <t>2.3.1.</t>
  </si>
  <si>
    <t>2.3.2.</t>
  </si>
  <si>
    <t>2.3.3.</t>
  </si>
  <si>
    <t xml:space="preserve">3.1. </t>
  </si>
  <si>
    <t>3.1.1.</t>
  </si>
  <si>
    <t>3.1.2.</t>
  </si>
  <si>
    <t>3.1.3.</t>
  </si>
  <si>
    <t xml:space="preserve">3.2. </t>
  </si>
  <si>
    <t>3.1.4.</t>
  </si>
  <si>
    <t>3.2.1.</t>
  </si>
  <si>
    <t>3.2.2.</t>
  </si>
  <si>
    <t>3.2.3.</t>
  </si>
  <si>
    <t>3.2.4.</t>
  </si>
  <si>
    <t xml:space="preserve">3.3. </t>
  </si>
  <si>
    <t>3.3.1.</t>
  </si>
  <si>
    <t>3.3.2.</t>
  </si>
  <si>
    <t>3.3.3.</t>
  </si>
  <si>
    <t>3.3.4.</t>
  </si>
  <si>
    <t xml:space="preserve">3.4. </t>
  </si>
  <si>
    <t>4.</t>
  </si>
  <si>
    <t xml:space="preserve">Name des Bieters:      </t>
  </si>
  <si>
    <t>Bieter Nr:</t>
  </si>
  <si>
    <t>Vergabenummer: ...
Vergabeidentifikationsnummer: …
Auftrags-/Vertragsnummer: …</t>
  </si>
  <si>
    <t>…</t>
  </si>
  <si>
    <t>Mitglied Project-Implementation-Team (PIT) - Kalkulator</t>
  </si>
  <si>
    <t>2.4.</t>
  </si>
  <si>
    <t>2.4.1.</t>
  </si>
  <si>
    <t>2.4.3.</t>
  </si>
  <si>
    <t>a)</t>
  </si>
  <si>
    <t>3.4.1.</t>
  </si>
  <si>
    <t>3.4.2.</t>
  </si>
  <si>
    <t>3.4.3.</t>
  </si>
  <si>
    <t>3.4.4.</t>
  </si>
  <si>
    <t>Erreichte Wertungspumkte</t>
  </si>
  <si>
    <r>
      <t xml:space="preserve">− </t>
    </r>
    <r>
      <rPr>
        <b/>
        <sz val="10"/>
        <rFont val="Calibri"/>
        <family val="2"/>
      </rPr>
      <t>5 Punkte</t>
    </r>
    <r>
      <rPr>
        <sz val="10"/>
        <rFont val="Calibri"/>
        <family val="2"/>
      </rPr>
      <t xml:space="preserve"> erhält das Angebot mit der niedrigsten Angebotssumme.
− </t>
    </r>
    <r>
      <rPr>
        <b/>
        <sz val="10"/>
        <rFont val="Calibri"/>
        <family val="2"/>
      </rPr>
      <t>0 Punkte</t>
    </r>
    <r>
      <rPr>
        <sz val="10"/>
        <rFont val="Calibri"/>
        <family val="2"/>
      </rPr>
      <t xml:space="preserve"> erhält ein fiktives Angebot mit dem 2,0-fachen der niedrigsten Angebotssumme.
− Alle Angebote mit darüber liegenden Angebotssummen erhalten ebenfalls </t>
    </r>
    <r>
      <rPr>
        <b/>
        <sz val="10"/>
        <rFont val="Calibri"/>
        <family val="2"/>
      </rPr>
      <t>0 Punkte</t>
    </r>
    <r>
      <rPr>
        <sz val="10"/>
        <rFont val="Calibri"/>
        <family val="2"/>
      </rPr>
      <t>.
− Die Punktermittlung für die dazwischen liegenden Angebotssummen erfolgt über eine lineare Interpolation (Referenzierung) mit zwei Stellen nach dem Komma und werden gemäß nachfolgender Formel ermittelt:</t>
    </r>
  </si>
  <si>
    <t>max. erreichbare
Wertungspunklte
(Gewichtung im Verhältnis
zu erreichbaren
Gesamtwertungspunkten:
20 %)</t>
  </si>
  <si>
    <t>...</t>
  </si>
  <si>
    <t>IPA-Kompetenzen</t>
  </si>
  <si>
    <r>
      <rPr>
        <b/>
        <sz val="10"/>
        <rFont val="Calibri"/>
        <family val="2"/>
      </rPr>
      <t>1 Punkt</t>
    </r>
    <r>
      <rPr>
        <sz val="10"/>
        <rFont val="Calibri"/>
        <family val="2"/>
      </rPr>
      <t xml:space="preserve"> die Aspekte/Verhaltensanker sind bei der jeweiligen Person nur in sehr geringem Maße festzustellen. 
</t>
    </r>
    <r>
      <rPr>
        <b/>
        <sz val="10"/>
        <rFont val="Calibri"/>
        <family val="2"/>
      </rPr>
      <t>2 Punkte</t>
    </r>
    <r>
      <rPr>
        <sz val="10"/>
        <rFont val="Calibri"/>
        <family val="2"/>
      </rPr>
      <t xml:space="preserve"> die Aspekte/Verhaltensanker sind bei der jeweiligen Person in gerin-gem Maße festzustellen.
</t>
    </r>
    <r>
      <rPr>
        <b/>
        <sz val="10"/>
        <rFont val="Calibri"/>
        <family val="2"/>
      </rPr>
      <t>3 Punkte</t>
    </r>
    <r>
      <rPr>
        <sz val="10"/>
        <rFont val="Calibri"/>
        <family val="2"/>
      </rPr>
      <t xml:space="preserve"> die Aspekte/Verhaltensanker sind bei der jeweiligen Person in durchschittlichem Maße festzustellen.
</t>
    </r>
    <r>
      <rPr>
        <b/>
        <sz val="10"/>
        <rFont val="Calibri"/>
        <family val="2"/>
      </rPr>
      <t>4 Punkte</t>
    </r>
    <r>
      <rPr>
        <sz val="10"/>
        <rFont val="Calibri"/>
        <family val="2"/>
      </rPr>
      <t xml:space="preserve"> die Aspekte/Verhaltensanker sind bei der jeweiligen Person in hohem Maße festzustellen.
</t>
    </r>
    <r>
      <rPr>
        <b/>
        <sz val="10"/>
        <rFont val="Calibri"/>
        <family val="2"/>
      </rPr>
      <t>5 Punkte</t>
    </r>
    <r>
      <rPr>
        <sz val="10"/>
        <rFont val="Calibri"/>
        <family val="2"/>
      </rPr>
      <t xml:space="preserve"> die Aspekte/Verhaltensanker sind bei der jeweiligen Person in sehr hohem Maße festzustellen.
</t>
    </r>
  </si>
  <si>
    <r>
      <t xml:space="preserve">Landesverwaltungsamt Saarland
HIL GmbH, Kompetenzzentrum Kette
Aufbau Kompetenzzentrum Kette (HIL WND)
(Integrierte Projektabwicklung – IPA – mittels Mehrparteienvertrag – MPV)
Verhandlungsverfahren mit Teilnahmewettbewerb
</t>
    </r>
    <r>
      <rPr>
        <b/>
        <sz val="11"/>
        <rFont val="Arial"/>
        <family val="2"/>
      </rPr>
      <t>Vergabelos: Ausführungsleistungen Technische Anlagen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Wertungsmatrix Angebot</t>
    </r>
  </si>
  <si>
    <t>Personalkonzept</t>
  </si>
  <si>
    <t>Berufserfahrung</t>
  </si>
  <si>
    <t>2.1.</t>
  </si>
  <si>
    <t>Mitglied Project-Implementation-Team (PIT) - Fachprojektleiter (Gewerk Elektrische Anlagen)</t>
  </si>
  <si>
    <r>
      <t xml:space="preserve">1 Punkt </t>
    </r>
    <r>
      <rPr>
        <sz val="10"/>
        <color rgb="FF000000"/>
        <rFont val="Calibri"/>
        <family val="2"/>
      </rPr>
      <t xml:space="preserve">1 Jahr bis einschl. 3 Jahre Erfahrung in der Kalkulation 
</t>
    </r>
    <r>
      <rPr>
        <b/>
        <sz val="10"/>
        <color rgb="FF000000"/>
        <rFont val="Calibri"/>
        <family val="2"/>
      </rPr>
      <t xml:space="preserve">
2 Punkte </t>
    </r>
    <r>
      <rPr>
        <sz val="10"/>
        <color rgb="FF000000"/>
        <rFont val="Calibri"/>
        <family val="2"/>
      </rPr>
      <t>mehr als 3 Jahre bis einschl. 6 Jahre Erfahrung in der Kalkulation</t>
    </r>
    <r>
      <rPr>
        <b/>
        <sz val="10"/>
        <color rgb="FF000000"/>
        <rFont val="Calibri"/>
        <family val="2"/>
      </rPr>
      <t xml:space="preserve">
3 Punkte </t>
    </r>
    <r>
      <rPr>
        <sz val="10"/>
        <color rgb="FF000000"/>
        <rFont val="Calibri"/>
        <family val="2"/>
      </rPr>
      <t xml:space="preserve">mehr als 6 Jahre bis einschl. 9 Jahre Erfahrung in der Kalkulation
</t>
    </r>
    <r>
      <rPr>
        <b/>
        <sz val="10"/>
        <color rgb="FF000000"/>
        <rFont val="Calibri"/>
        <family val="2"/>
      </rPr>
      <t xml:space="preserve">
4 Punkte </t>
    </r>
    <r>
      <rPr>
        <sz val="10"/>
        <color rgb="FF000000"/>
        <rFont val="Calibri"/>
        <family val="2"/>
      </rPr>
      <t xml:space="preserve">mehr als 9 Jahre bis einschl. 12 Jahre Erfahrung in der Kalkulation
</t>
    </r>
    <r>
      <rPr>
        <b/>
        <sz val="10"/>
        <color rgb="FF000000"/>
        <rFont val="Calibri"/>
        <family val="2"/>
      </rPr>
      <t xml:space="preserve">
5 Punkte </t>
    </r>
    <r>
      <rPr>
        <sz val="10"/>
        <color rgb="FF000000"/>
        <rFont val="Calibri"/>
        <family val="2"/>
      </rPr>
      <t>mehr als 12 Jahre  Erfahrung in der Kalkulation</t>
    </r>
  </si>
  <si>
    <r>
      <t>1 Punkt</t>
    </r>
    <r>
      <rPr>
        <sz val="10"/>
        <color rgb="FF000000"/>
        <rFont val="Calibri"/>
        <family val="2"/>
      </rPr>
      <t xml:space="preserve"> 3 Jahre bis einschl. 5 Jahre Erfahrung min. als Projektleiter</t>
    </r>
    <r>
      <rPr>
        <b/>
        <sz val="10"/>
        <color rgb="FF000000"/>
        <rFont val="Calibri"/>
        <family val="2"/>
      </rPr>
      <t xml:space="preserve"> 
2 Punkte </t>
    </r>
    <r>
      <rPr>
        <sz val="10"/>
        <color rgb="FF000000"/>
        <rFont val="Calibri"/>
        <family val="2"/>
      </rPr>
      <t>mehr als 5 Jahre bis einschl. 8 Jahre Erfahrung min. als Projektleiter</t>
    </r>
    <r>
      <rPr>
        <b/>
        <sz val="10"/>
        <color rgb="FF000000"/>
        <rFont val="Calibri"/>
        <family val="2"/>
      </rPr>
      <t xml:space="preserve">
3 Punkte </t>
    </r>
    <r>
      <rPr>
        <sz val="10"/>
        <color rgb="FF000000"/>
        <rFont val="Calibri"/>
        <family val="2"/>
      </rPr>
      <t xml:space="preserve">mehr als 8 Jahre bis einschl. 11 Jahre Erfahrung min. als Projektleiter
</t>
    </r>
    <r>
      <rPr>
        <b/>
        <sz val="10"/>
        <color rgb="FF000000"/>
        <rFont val="Calibri"/>
        <family val="2"/>
      </rPr>
      <t xml:space="preserve">
4 Punkte </t>
    </r>
    <r>
      <rPr>
        <sz val="10"/>
        <color rgb="FF000000"/>
        <rFont val="Calibri"/>
        <family val="2"/>
      </rPr>
      <t xml:space="preserve">mehr als 11 Jahre bis einschl. 14 Jahre Erfahrung min. als Projektleiter
</t>
    </r>
    <r>
      <rPr>
        <b/>
        <sz val="10"/>
        <color rgb="FF000000"/>
        <rFont val="Calibri"/>
        <family val="2"/>
      </rPr>
      <t xml:space="preserve">
5 Punkte </t>
    </r>
    <r>
      <rPr>
        <sz val="10"/>
        <color rgb="FF000000"/>
        <rFont val="Calibri"/>
        <family val="2"/>
      </rPr>
      <t>mehr als 14 Jahre  Erfahrung min. als Projektleiter</t>
    </r>
  </si>
  <si>
    <t>Konzept über die frühzeitige Einbindung der Ausführung in den Planungsprozess</t>
  </si>
  <si>
    <t xml:space="preserve">max. erreichbare
Wertungspunkte (unter Berüscksichtigung der Gewichtung des Kriteriums - 15 %)
</t>
  </si>
  <si>
    <t xml:space="preserve">erreichte Punkte
</t>
  </si>
  <si>
    <t>erreichte Wertungsunkte
(max. 5 Wertungspunkte)</t>
  </si>
  <si>
    <t>max. erreichbare
Punkte
(Gewichtung im Verhältnis
zu erreichbaren
Gesamtwertungspunkten im Kriterium:
jeweils 1/2 (50 %) je Konzept)</t>
  </si>
  <si>
    <r>
      <t xml:space="preserve">1 Punkt </t>
    </r>
    <r>
      <rPr>
        <sz val="10"/>
        <color rgb="FF000000"/>
        <rFont val="Calibri"/>
        <family val="2"/>
      </rPr>
      <t>wird für eine Referenz vergeben, in welcher der Vertrag Regelungen für eine gemeinsame, transparente und kooperative Erarbeitung und Festlegung der Herstellkosten durch die Vertragsparteien beinhaltete.</t>
    </r>
    <r>
      <rPr>
        <b/>
        <sz val="10"/>
        <color rgb="FF000000"/>
        <rFont val="Calibri"/>
        <family val="2"/>
      </rPr>
      <t xml:space="preserve">
1 Punkt </t>
    </r>
    <r>
      <rPr>
        <sz val="10"/>
        <color rgb="FF000000"/>
        <rFont val="Calibri"/>
        <family val="2"/>
      </rPr>
      <t xml:space="preserve">wird für eine Referenz vergeben, in welcher der Vertrag Regelungen für eine gemeinsame, transparente und kooperative Erarbeitung und Festlegung der vertraglichen Zwischen- und Fertigstellungstermine durch die Vertragsparteien beinhaltete.
</t>
    </r>
    <r>
      <rPr>
        <b/>
        <sz val="10"/>
        <color rgb="FF000000"/>
        <rFont val="Calibri"/>
        <family val="2"/>
      </rPr>
      <t xml:space="preserve">
1 Punkt </t>
    </r>
    <r>
      <rPr>
        <sz val="10"/>
        <color rgb="FF000000"/>
        <rFont val="Calibri"/>
        <family val="2"/>
      </rPr>
      <t xml:space="preserve">wird für eine Referenz vergeben, in welcher der Vertrag Regelungen für eine gemeinsame, transparente und kooperative Erarbeitung und Festlegung der Herstellqualitäten (des “Bau-Solls”) durch die Vertragsparteien beinhaltete.
</t>
    </r>
    <r>
      <rPr>
        <b/>
        <sz val="10"/>
        <color rgb="FF000000"/>
        <rFont val="Calibri"/>
        <family val="2"/>
      </rPr>
      <t xml:space="preserve">
1 Punkt </t>
    </r>
    <r>
      <rPr>
        <sz val="10"/>
        <color rgb="FF000000"/>
        <rFont val="Calibri"/>
        <family val="2"/>
      </rPr>
      <t>wird für eine Referenz vergeben, in welcher der Vertrag Regelungen für einen gemeinsamen, transparenten und kooperativen Umgang der Ver-tragsparteien mit Risiken, welche ein Kostensteigerungs- und Terminverlängerunspotenzial beinhalteten, und den daraus resultierenden Kosten und Ausführungszeiträumen beinhaltete.</t>
    </r>
    <r>
      <rPr>
        <b/>
        <sz val="10"/>
        <color rgb="FF000000"/>
        <rFont val="Calibri"/>
        <family val="2"/>
      </rPr>
      <t xml:space="preserve">
1 Punkt </t>
    </r>
    <r>
      <rPr>
        <sz val="10"/>
        <color rgb="FF000000"/>
        <rFont val="Calibri"/>
        <family val="2"/>
      </rPr>
      <t xml:space="preserve">wird für eine Referenz vergeben, in welcher der Vertrag Regelungen für eine gemeinsame Zusammenarbeit der Bauausführenden mit den Planern in einem Projektraum vor Ort beinhaltete.
</t>
    </r>
  </si>
  <si>
    <t>2.2.</t>
  </si>
  <si>
    <t>Erfahrung mit kooperativen Vertragsabwicklungsmodellen</t>
  </si>
  <si>
    <t>max. erreichbare
Wertungspunklte
(unter Berücksichtigung der Gewichtung des Kriteriums - 25 %)</t>
  </si>
  <si>
    <r>
      <t>1 Punkt</t>
    </r>
    <r>
      <rPr>
        <sz val="10"/>
        <color rgb="FF000000"/>
        <rFont val="Calibri"/>
        <family val="2"/>
      </rPr>
      <t xml:space="preserve"> 3 Jahre bis einschl. 5 Jahre Erfahrung in geschäftsleitender (oder vergleichbarer - z. B. Bereichsleiter) Position
</t>
    </r>
    <r>
      <rPr>
        <b/>
        <sz val="10"/>
        <color rgb="FF000000"/>
        <rFont val="Calibri"/>
        <family val="2"/>
      </rPr>
      <t xml:space="preserve">
2 Punkte </t>
    </r>
    <r>
      <rPr>
        <sz val="10"/>
        <color rgb="FF000000"/>
        <rFont val="Calibri"/>
        <family val="2"/>
      </rPr>
      <t xml:space="preserve">mehr als 5 Jahre bis einschl. 8 Jahre Erfahrung in geschäftsleitender (oder vergleichbarer - z. B. Bereichsleiter) Position
</t>
    </r>
    <r>
      <rPr>
        <b/>
        <sz val="10"/>
        <color rgb="FF000000"/>
        <rFont val="Calibri"/>
        <family val="2"/>
      </rPr>
      <t xml:space="preserve">
3 Punkte </t>
    </r>
    <r>
      <rPr>
        <sz val="10"/>
        <color rgb="FF000000"/>
        <rFont val="Calibri"/>
        <family val="2"/>
      </rPr>
      <t xml:space="preserve">mehr als 8 Jahre bis einschl. 11 Jahre Erfahrung in geschäftsleitender (oder vergleichbarer - z. B. Bereichsleiter) Position
</t>
    </r>
    <r>
      <rPr>
        <b/>
        <sz val="10"/>
        <color rgb="FF000000"/>
        <rFont val="Calibri"/>
        <family val="2"/>
      </rPr>
      <t xml:space="preserve">
4 Punkte</t>
    </r>
    <r>
      <rPr>
        <sz val="10"/>
        <color rgb="FF000000"/>
        <rFont val="Calibri"/>
        <family val="2"/>
      </rPr>
      <t xml:space="preserve"> mehr als 11 Jahre bis einschl. 14 Jahre Erfahrung in geschäftsleitender (oder vergleichbarer - z. B. Bereichsleiter) Position
</t>
    </r>
    <r>
      <rPr>
        <b/>
        <sz val="10"/>
        <color rgb="FF000000"/>
        <rFont val="Calibri"/>
        <family val="2"/>
      </rPr>
      <t xml:space="preserve">
5 Punkte</t>
    </r>
    <r>
      <rPr>
        <sz val="10"/>
        <color rgb="FF000000"/>
        <rFont val="Calibri"/>
        <family val="2"/>
      </rPr>
      <t xml:space="preserve"> mehr als 14 Jahre  Erfahrung in geschäftsleitender (oder vergleichbarer - z. B. Bereichsleiter) Position</t>
    </r>
  </si>
  <si>
    <t>5
(Durchschnitt aus 2.1.2. a) und b))</t>
  </si>
  <si>
    <t>5
(Durchschnitt aus 2.2.2. a) und b))</t>
  </si>
  <si>
    <t>Erfahrung mit der frühzeitigen Einbindung der Ausführung in den Planungsprozess</t>
  </si>
  <si>
    <r>
      <t xml:space="preserve">1 Punkt </t>
    </r>
    <r>
      <rPr>
        <sz val="10"/>
        <color rgb="FF000000"/>
        <rFont val="Calibri"/>
        <family val="2"/>
      </rPr>
      <t>erhält eine Referenz, in der bieterseits in der Leistungsphase (Lph) 5 nach HOAI (oder vergleichbar) aktiv in/an der Planung mitgewirkt wurde, wobei die Mitwirkung nach Art und Umfang den gesamten beauftragten Leistungsbereich und nicht nur Einzelfragen der Planung umfasste</t>
    </r>
    <r>
      <rPr>
        <b/>
        <sz val="10"/>
        <color rgb="FF000000"/>
        <rFont val="Calibri"/>
        <family val="2"/>
      </rPr>
      <t xml:space="preserve">
2 Punkte </t>
    </r>
    <r>
      <rPr>
        <sz val="10"/>
        <color rgb="FF000000"/>
        <rFont val="Calibri"/>
        <family val="2"/>
      </rPr>
      <t xml:space="preserve">erhält eine Referenz, in der bieterseits ab der Lph 3 bis einschl. Lph 5 nach der HOAI (oder vergleichbar) aktiv in/an der Planung mitgewirkt haben, wobei die Mitwirkung nach Art und Umfang nur Einzelfragen der Planung umfasste
</t>
    </r>
    <r>
      <rPr>
        <b/>
        <sz val="10"/>
        <color rgb="FF000000"/>
        <rFont val="Calibri"/>
        <family val="2"/>
      </rPr>
      <t xml:space="preserve">
3 Punkte </t>
    </r>
    <r>
      <rPr>
        <sz val="10"/>
        <color rgb="FF000000"/>
        <rFont val="Calibri"/>
        <family val="2"/>
      </rPr>
      <t xml:space="preserve">erhält eine Referenz, in der bieterseits ab der Lph 2 bis einschl. Lph 5 nach der HOAI (oder vergleichbar) aktiv in/an der Planung mitgewirkt haben, wobei die Mitwirkung nach Art und Umfang nur Einzelfragen der Planung umfasste
</t>
    </r>
    <r>
      <rPr>
        <b/>
        <sz val="10"/>
        <color rgb="FF000000"/>
        <rFont val="Calibri"/>
        <family val="2"/>
      </rPr>
      <t xml:space="preserve">
4 Punkte </t>
    </r>
    <r>
      <rPr>
        <sz val="10"/>
        <color rgb="FF000000"/>
        <rFont val="Calibri"/>
        <family val="2"/>
      </rPr>
      <t xml:space="preserve">erhält eine Referenz, in der bieterseits ab der Lph 3 bis einschl. der Lph 5 nach HOAI (oder vergleichbar) aktiv in/an der Planung mitgewirkt haben, wobei die Mitwirkung nach Art und Umfang den gesamten beauf-tragten Leistungsbereich und nicht nur Einzelfragen der Planung umfasste
</t>
    </r>
    <r>
      <rPr>
        <b/>
        <sz val="10"/>
        <color rgb="FF000000"/>
        <rFont val="Calibri"/>
        <family val="2"/>
      </rPr>
      <t>5 Punkte</t>
    </r>
    <r>
      <rPr>
        <sz val="10"/>
        <color rgb="FF000000"/>
        <rFont val="Calibri"/>
        <family val="2"/>
      </rPr>
      <t xml:space="preserve"> erhält eine Referenz, in der bieterseits ab der Lph 2 bis einschl. der Lph 5 nach HOAI (oder vergleichbar) aktiv in/an der Planung mitgewirkt haben, wobei die Mitwirkung nach Art und Umfang den gesamten beauftragten Leistungsbereich und nicht nur Einzelfragen der Planung umfasste
</t>
    </r>
  </si>
  <si>
    <t>5
(Durchschnitt aus 2.2.3. a) und b))</t>
  </si>
  <si>
    <t>2.2.4.</t>
  </si>
  <si>
    <t>Erfahrung mit Lean-Design/Lean-Construction</t>
  </si>
  <si>
    <r>
      <t xml:space="preserve">1 Punkt </t>
    </r>
    <r>
      <rPr>
        <sz val="10"/>
        <color rgb="FF000000"/>
        <rFont val="Calibri"/>
        <family val="2"/>
      </rPr>
      <t>Mitarbeiter verfügt über theoretische Lean-Grundkenntnisse.</t>
    </r>
    <r>
      <rPr>
        <b/>
        <sz val="10"/>
        <color rgb="FF000000"/>
        <rFont val="Calibri"/>
        <family val="2"/>
      </rPr>
      <t xml:space="preserve">
2 Punkte </t>
    </r>
    <r>
      <rPr>
        <sz val="10"/>
        <color rgb="FF000000"/>
        <rFont val="Calibri"/>
        <family val="2"/>
      </rPr>
      <t>Mitarbeiter hat eine der folgenden Lean-Methoden (LPS, Taktplanung/-steuerung, Shopfloormanagement (SFM), TVD oder 5S auf der Baustelle) intern und damit für eigene Steuerung in einem Projekt umgesetzt.</t>
    </r>
    <r>
      <rPr>
        <b/>
        <sz val="10"/>
        <color rgb="FF000000"/>
        <rFont val="Calibri"/>
        <family val="2"/>
      </rPr>
      <t xml:space="preserve">
3 Punkte</t>
    </r>
    <r>
      <rPr>
        <sz val="10"/>
        <color rgb="FF000000"/>
        <rFont val="Calibri"/>
        <family val="2"/>
      </rPr>
      <t xml:space="preserve"> Mitarbeiter hat eine der folgenden Lean-Methoden (LPS, Taktplanung/-steuerung, Shopfloormanagement (SFM), TVD oder 5S auf der Baustelle) unternehmensübergreifend und damit mit externen Projektbeteiligten in einem Projekt umgesetzt.
</t>
    </r>
    <r>
      <rPr>
        <b/>
        <sz val="10"/>
        <color rgb="FF000000"/>
        <rFont val="Calibri"/>
        <family val="2"/>
      </rPr>
      <t xml:space="preserve">
4 Punkte </t>
    </r>
    <r>
      <rPr>
        <sz val="10"/>
        <color rgb="FF000000"/>
        <rFont val="Calibri"/>
        <family val="2"/>
      </rPr>
      <t>Mitarbeiter hat mehr als eine der folgenden Lean-Methoden (LPS, Takt-planung/-steuerung, Shopfloormanagement (SFM), TVD oder 5S auf der Baustelle) unternehmensübergreifend und damit mit externen Projektbeteiligten in einem Projekt oder eine dieser Lean-Methoden in mehr als einem Projekt unternehmensübergreifen umgesetzt.</t>
    </r>
    <r>
      <rPr>
        <b/>
        <sz val="10"/>
        <color rgb="FF000000"/>
        <rFont val="Calibri"/>
        <family val="2"/>
      </rPr>
      <t xml:space="preserve">
5 Punkte </t>
    </r>
    <r>
      <rPr>
        <sz val="10"/>
        <color rgb="FF000000"/>
        <rFont val="Calibri"/>
        <family val="2"/>
      </rPr>
      <t xml:space="preserve">Mitarbeiter hat mehrere der folgenden Lean-Methoden (LPS, Taktpla-nung/-steuerung, Shopfloormanagement (SFM), TVD oder 5S auf der Baustelle) unternehmensübergreifend und damit mit externen Projektbeteiligten in mehr als einem Projekt umgesetzt
</t>
    </r>
  </si>
  <si>
    <t>2.3.</t>
  </si>
  <si>
    <t>2.3.4.</t>
  </si>
  <si>
    <t>2.4.2.</t>
  </si>
  <si>
    <t>2.4.4.</t>
  </si>
  <si>
    <t>Erfahrung mit Einbindung der Ausführung in den Planungsprozess</t>
  </si>
  <si>
    <t>Erfahrung  mit BIM</t>
  </si>
  <si>
    <t>Erfahrung mit BIM</t>
  </si>
  <si>
    <r>
      <t xml:space="preserve">1 Punkt </t>
    </r>
    <r>
      <rPr>
        <sz val="10"/>
        <color rgb="FF000000"/>
        <rFont val="Calibri"/>
        <family val="2"/>
      </rPr>
      <t xml:space="preserve">1 Jahr bis einschl. 3 Jahre Erfahrung min. als Fachprojektleiter 
</t>
    </r>
    <r>
      <rPr>
        <b/>
        <sz val="10"/>
        <color rgb="FF000000"/>
        <rFont val="Calibri"/>
        <family val="2"/>
      </rPr>
      <t xml:space="preserve">
2 Punkte </t>
    </r>
    <r>
      <rPr>
        <sz val="10"/>
        <color rgb="FF000000"/>
        <rFont val="Calibri"/>
        <family val="2"/>
      </rPr>
      <t xml:space="preserve">mehr als 3 Jahre bis einschl. 6 Jahre Erfahrung min. als Fachprojektleiter
</t>
    </r>
    <r>
      <rPr>
        <b/>
        <sz val="10"/>
        <color rgb="FF000000"/>
        <rFont val="Calibri"/>
        <family val="2"/>
      </rPr>
      <t xml:space="preserve">
3 Punkte </t>
    </r>
    <r>
      <rPr>
        <sz val="10"/>
        <color rgb="FF000000"/>
        <rFont val="Calibri"/>
        <family val="2"/>
      </rPr>
      <t xml:space="preserve">mehr als 6 Jahre bis einschl. 9 Jahre Erfahrung min. als Fachprojektleiter
</t>
    </r>
    <r>
      <rPr>
        <b/>
        <sz val="10"/>
        <color rgb="FF000000"/>
        <rFont val="Calibri"/>
        <family val="2"/>
      </rPr>
      <t xml:space="preserve">
4 Punkte </t>
    </r>
    <r>
      <rPr>
        <sz val="10"/>
        <color rgb="FF000000"/>
        <rFont val="Calibri"/>
        <family val="2"/>
      </rPr>
      <t xml:space="preserve">mehr als 9 Jahre bis einschl. 12 Jahre Erfahrung min. als Fachprojektleiter
</t>
    </r>
    <r>
      <rPr>
        <b/>
        <sz val="10"/>
        <color rgb="FF000000"/>
        <rFont val="Calibri"/>
        <family val="2"/>
      </rPr>
      <t xml:space="preserve">
5 Punkte </t>
    </r>
    <r>
      <rPr>
        <sz val="10"/>
        <color rgb="FF000000"/>
        <rFont val="Calibri"/>
        <family val="2"/>
      </rPr>
      <t>mehr als 12 Jahre  Erfahrung min. als Fachprojektleiter</t>
    </r>
  </si>
  <si>
    <r>
      <rPr>
        <b/>
        <sz val="10"/>
        <color rgb="FF000000"/>
        <rFont val="Calibri"/>
        <family val="2"/>
      </rPr>
      <t>1 Punkt</t>
    </r>
    <r>
      <rPr>
        <sz val="10"/>
        <color rgb="FF000000"/>
        <rFont val="Calibri"/>
        <family val="2"/>
      </rPr>
      <t xml:space="preserve"> erhält eine Referenz, in der bieterseits in der Leistungsphase (Lph) 5 nach HOAI (oder vergleichbar) aktiv in/an der Planung mitgewirkt wurde, wobei die Mitwirkung nach Art und Umfang den gesamten beauftragten Leistungsbereich und nicht nur Einzelfragen der Planung umfasste
</t>
    </r>
    <r>
      <rPr>
        <b/>
        <sz val="10"/>
        <color rgb="FF000000"/>
        <rFont val="Calibri"/>
        <family val="2"/>
      </rPr>
      <t>2 Punkte</t>
    </r>
    <r>
      <rPr>
        <sz val="10"/>
        <color rgb="FF000000"/>
        <rFont val="Calibri"/>
        <family val="2"/>
      </rPr>
      <t xml:space="preserve"> erhält eine Referenz, in der bieterseits ab der Lph 3 bis einschl. Lph 5 nach der HOAI (oder vergleichbar) aktiv in/an der Planung mitgewirkt haben, wobei die Mitwirkung nach Art und Umfang nur Einzelfragen der Planung umfasste
</t>
    </r>
    <r>
      <rPr>
        <b/>
        <sz val="10"/>
        <color rgb="FF000000"/>
        <rFont val="Calibri"/>
        <family val="2"/>
      </rPr>
      <t>3 Punkte</t>
    </r>
    <r>
      <rPr>
        <sz val="10"/>
        <color rgb="FF000000"/>
        <rFont val="Calibri"/>
        <family val="2"/>
      </rPr>
      <t xml:space="preserve"> erhält eine Referenz, in der bieterseits ab der Lph 2 bis einschl. Lph 5 nach der HOAI (oder vergleichbar) aktiv in/an der Planung mitgewirkt haben, wobei die Mitwirkung nach Art und Umfang nur Einzelfragen der Planung umfasste
</t>
    </r>
    <r>
      <rPr>
        <b/>
        <sz val="10"/>
        <color rgb="FF000000"/>
        <rFont val="Calibri"/>
        <family val="2"/>
      </rPr>
      <t>4 Punkte</t>
    </r>
    <r>
      <rPr>
        <sz val="10"/>
        <color rgb="FF000000"/>
        <rFont val="Calibri"/>
        <family val="2"/>
      </rPr>
      <t xml:space="preserve"> erhält eine Referenz, in der bieterseits ab der Lph 3 bis einschl. der Lph 5 nach HOAI (oder vergleichbar) aktiv in/an der Planung mitgewirkt haben, wobei die Mitwirkung nach Art und Umfang den gesamten beauf-tragten Leistungsbereich und nicht nur Einzelfragen der Planung umfasste
</t>
    </r>
    <r>
      <rPr>
        <b/>
        <sz val="10"/>
        <color rgb="FF000000"/>
        <rFont val="Calibri"/>
        <family val="2"/>
      </rPr>
      <t>5 Punkte</t>
    </r>
    <r>
      <rPr>
        <sz val="10"/>
        <color rgb="FF000000"/>
        <rFont val="Calibri"/>
        <family val="2"/>
      </rPr>
      <t xml:space="preserve"> erhält eine Referenz, in der bieterseits ab der Lph 2 bis einschl. der Lph 5 nach HOAI (oder vergleichbar) aktiv in/an der Planung mitgewirkt haben, wobei die Mitwirkung nach Art und Umfang den gesamten beauftragten Leistungsbereich und nicht nur Einzelfragen der Planung umfasste
</t>
    </r>
  </si>
  <si>
    <r>
      <t>1 Punkt</t>
    </r>
    <r>
      <rPr>
        <sz val="10"/>
        <color rgb="FF000000"/>
        <rFont val="Calibri"/>
        <family val="2"/>
      </rPr>
      <t xml:space="preserve"> erhält eine Referenz, in der drei (3) der in B.IV.6. genannten AwF durchgeführt wurden.
</t>
    </r>
    <r>
      <rPr>
        <b/>
        <sz val="10"/>
        <color rgb="FF000000"/>
        <rFont val="Calibri"/>
        <family val="2"/>
      </rPr>
      <t xml:space="preserve">
2 Punkte </t>
    </r>
    <r>
      <rPr>
        <sz val="10"/>
        <color rgb="FF000000"/>
        <rFont val="Calibri"/>
        <family val="2"/>
      </rPr>
      <t xml:space="preserve">erhält eine Referenz, in der vier (4) der in B.IV.6. genannten AwF durchgeführt wurden.
</t>
    </r>
    <r>
      <rPr>
        <b/>
        <sz val="10"/>
        <color rgb="FF000000"/>
        <rFont val="Calibri"/>
        <family val="2"/>
      </rPr>
      <t xml:space="preserve">
3 Punkte </t>
    </r>
    <r>
      <rPr>
        <sz val="10"/>
        <color rgb="FF000000"/>
        <rFont val="Calibri"/>
        <family val="2"/>
      </rPr>
      <t xml:space="preserve">erhält eine Referenz, in der fünf (5) der in B.IV.6. genannten AwF durchgeführt wurden.
</t>
    </r>
    <r>
      <rPr>
        <b/>
        <sz val="10"/>
        <color rgb="FF000000"/>
        <rFont val="Calibri"/>
        <family val="2"/>
      </rPr>
      <t xml:space="preserve">
4 Punkte </t>
    </r>
    <r>
      <rPr>
        <sz val="10"/>
        <color rgb="FF000000"/>
        <rFont val="Calibri"/>
        <family val="2"/>
      </rPr>
      <t xml:space="preserve">erhält eine Referenz, in der sechs (6) der in B.IV.6. genannten AwF durchgeführt wurden.
</t>
    </r>
    <r>
      <rPr>
        <b/>
        <sz val="10"/>
        <color rgb="FF000000"/>
        <rFont val="Calibri"/>
        <family val="2"/>
      </rPr>
      <t xml:space="preserve">
5 Punkte </t>
    </r>
    <r>
      <rPr>
        <sz val="10"/>
        <color rgb="FF000000"/>
        <rFont val="Calibri"/>
        <family val="2"/>
      </rPr>
      <t xml:space="preserve">erhält eine Referenz, in der sieben (7) oder acht (8) der in B.IV.6. genannten AwF durchgeführt wurden.
</t>
    </r>
  </si>
  <si>
    <t>5
(Durchschnitt aus 2.3.2. a) und b))</t>
  </si>
  <si>
    <t>5
(Durchschnitt aus 2.3.3. a) und b))</t>
  </si>
  <si>
    <t>5
(Durchschnitt aus 2.4.2. a) und b))</t>
  </si>
  <si>
    <t>Verrechnungssätze, AGK- Satz, Gewinn-Satz und Tagespauschalen für Reise- und Unterbringungskosten</t>
  </si>
  <si>
    <t>Kommunikationsfähigkeit</t>
  </si>
  <si>
    <t>Teamföhigkeit</t>
  </si>
  <si>
    <t>Konfliklösungsfähigkeit</t>
  </si>
  <si>
    <t>Organisations- und Führungsfähigkeit</t>
  </si>
  <si>
    <t>3.1.5.</t>
  </si>
  <si>
    <t>Reflexionsfähgkeit (Lernfähigkeit)</t>
  </si>
  <si>
    <t>3.1.6.</t>
  </si>
  <si>
    <t>IPA-Systemverständnis</t>
  </si>
  <si>
    <t>3.2.5.</t>
  </si>
  <si>
    <t>3.2.6.</t>
  </si>
  <si>
    <t>max. erreichbare
Wertungspunklte
(unter Berücksichtigung der Gewichtung des Kriteriums - 40 %)</t>
  </si>
  <si>
    <t>3.3.5.</t>
  </si>
  <si>
    <t>3.3.6</t>
  </si>
  <si>
    <t>3.4.5.</t>
  </si>
  <si>
    <t>3.4.6.</t>
  </si>
  <si>
    <t>erreichte Punkte
Unterkriterium</t>
  </si>
  <si>
    <t>max. mögliche
Punkte Unterkriterium</t>
  </si>
  <si>
    <t>Erreichte Punkte</t>
  </si>
  <si>
    <t>erreichte Wertungspunkte
(max. 5 Wertungspunkte)</t>
  </si>
  <si>
    <t>Erfahrung mit kooperativen Vertragsabwicklungsmodellen
(Durchschnitt aus 2.1.2. a) und b))</t>
  </si>
  <si>
    <t>Erfahrung mit kooperativen Vertragsabwicklungsmodellen
(Durchschnitt aus 2.2.2. a) und b))</t>
  </si>
  <si>
    <t>Erfahrung mit der frühzeitigen Einbindung der Ausführung in den Planungsprozess
(Durchschnitt aus 2.2.3. a) und b))</t>
  </si>
  <si>
    <t>Erfahrung mit Einbindung der Ausführung in den Planungsprozess
(Durchschnitt aus 2.3.2. a) und b))</t>
  </si>
  <si>
    <t>Erfahrung  mit BIM
(Durchschnitt aus 2.3.3. a) und b))</t>
  </si>
  <si>
    <t>Erfahrung mit der frühzeitigen Einbindung der Ausführung in den Planungsprozess
(Durchschnitt aus 2.4.2. a) und b))</t>
  </si>
  <si>
    <t>Erfahrung mit BIM
(Durchschnitt aus 2.4.3. a) und b))</t>
  </si>
  <si>
    <t>Berechnung</t>
  </si>
  <si>
    <t>erreichte Wertungs-punkte</t>
  </si>
  <si>
    <t xml:space="preserve">erreichte Wertungs-Punkte
</t>
  </si>
  <si>
    <t>Zusammenfassung und Streckung</t>
  </si>
  <si>
    <t>Erreichte Gesamtbewertungspunkte</t>
  </si>
  <si>
    <t>Bieter 1</t>
  </si>
  <si>
    <t>Bieter 2</t>
  </si>
  <si>
    <t>Bieter 3</t>
  </si>
  <si>
    <t>Bieter 4</t>
  </si>
  <si>
    <t>Bieter 5</t>
  </si>
  <si>
    <t>Gestreckte Wertungspunkte</t>
  </si>
  <si>
    <t>Gewichtete, gestreckte Wertungspunkte</t>
  </si>
  <si>
    <t>Rang</t>
  </si>
  <si>
    <t>Name des Bieters</t>
  </si>
  <si>
    <t>Höchste erreichte Punktzahl</t>
  </si>
  <si>
    <t>Konzepte 
(Durchschnitt aus 1.1. und 1.2.)</t>
  </si>
  <si>
    <t>Bietername 1</t>
  </si>
  <si>
    <t>Bietername 2</t>
  </si>
  <si>
    <t>Bietername 3</t>
  </si>
  <si>
    <t>Bietername 4</t>
  </si>
  <si>
    <t>Bietername 5</t>
  </si>
  <si>
    <t>Erfahrung mit kollaborativen Vertragsabwicklungsmodellen
(Durchschnitt aus 2.2.2. a) und b))</t>
  </si>
  <si>
    <t>Erfahrung mit kollabortaiven Vertragsabwicklungsmodellen
(Durchschnitt aus 2.1.2. a) und b))</t>
  </si>
  <si>
    <t>IPA-Fähigkeiten</t>
  </si>
  <si>
    <r>
      <t xml:space="preserve">Landesverwaltungsamt - Staatliche Hochbaubehörde
Aufbau Kompetenzzentrum Kette (St. Wendel)
(Integrierte Projektabwicklung – IPA – mittels Mehrparteienvertrag – MPV)
Verhandlungsverfahren mit Teilnahmewettbewerb
</t>
    </r>
    <r>
      <rPr>
        <b/>
        <sz val="11"/>
        <rFont val="Arial"/>
        <family val="2"/>
      </rPr>
      <t>Vergabelos: Planung Industriebau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Wertungsmatrix Angebot</t>
    </r>
  </si>
  <si>
    <r>
      <t xml:space="preserve">Vergabenummer: </t>
    </r>
    <r>
      <rPr>
        <b/>
        <sz val="11"/>
        <color rgb="FF000000"/>
        <rFont val="Arial"/>
        <family val="2"/>
      </rPr>
      <t>26E09301/05</t>
    </r>
  </si>
  <si>
    <t>Verrechnungssätze, Gewinn-Satz und Tagespauschalen für Reise- und Unterbringungskosten</t>
  </si>
  <si>
    <r>
      <t xml:space="preserve">Landesverwaltungsamt Saarland
HIL GmbH, Kompetenzzentrum Kette
Aufbau Kompetenzzentrum Kette (HIL WND)
(Integrierte Projektabwicklung – IPA – mittels Mehrparteienvertrag – MPV)
Verhandlungsverfahren mit Teilnahmewettbewerb
</t>
    </r>
    <r>
      <rPr>
        <b/>
        <sz val="11"/>
        <rFont val="Arial"/>
        <family val="2"/>
      </rPr>
      <t>Vergabelos: Planung Industriebau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Wertungsmatrix Angebot</t>
    </r>
  </si>
  <si>
    <r>
      <t xml:space="preserve">Vergabeidentifikationsnummer: </t>
    </r>
    <r>
      <rPr>
        <b/>
        <sz val="11"/>
        <color rgb="FF000000"/>
        <rFont val="Arial"/>
        <family val="2"/>
      </rPr>
      <t>26E09301/05</t>
    </r>
  </si>
  <si>
    <r>
      <t xml:space="preserve">Landesverwaltungsamt Saarland
HIL GmbH, Kompetenzzentrum Kette
Aufbau Kompetenzzentrum Kette (HIL WND)
(Integrierte Projektabwicklung – IPA – mittels Mehrparteienvertrag – MPV)
Verhandlungsverfahren mit Teilnahmewettbewerb
</t>
    </r>
    <r>
      <rPr>
        <b/>
        <sz val="11"/>
        <rFont val="Arial"/>
        <family val="2"/>
      </rPr>
      <t xml:space="preserve">Vergabelos: Planung Indutstriebau 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Wertungsmatrix Angebot</t>
    </r>
  </si>
  <si>
    <t>Mitglied Project-Implementation-Team (PIT) - Fachprojektleiter Objektplanung Gebäude</t>
  </si>
  <si>
    <t>Mitglied Project-Implementation-Team (PIT) - Planungskoordinator (einschl. BIM-Koordinator)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</si>
</sst>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4" x14ac:knownFonts="1">
    <font>
      <sz val="11"/>
      <color rgb="FF000000"/>
      <name val="Calibri"/>
    </font>
    <font>
      <sz val="11"/>
      <color theme="1"/>
      <name val="PT Sans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sz val="12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sz val="10"/>
      <name val="Calibri"/>
      <family val="2"/>
    </font>
    <font>
      <b/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12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8"/>
      <name val="Calibri"/>
      <family val="2"/>
      <scheme val="minor"/>
    </font>
    <font>
      <b/>
      <u/>
      <sz val="10"/>
      <color rgb="FF000000"/>
      <name val="Calibri"/>
      <family val="2"/>
    </font>
    <font>
      <b/>
      <sz val="11"/>
      <name val="Arial"/>
      <family val="2"/>
    </font>
    <font>
      <sz val="11"/>
      <name val="Arial"/>
      <family val="2"/>
    </font>
    <font>
      <b/>
      <u/>
      <sz val="10"/>
      <name val="Calibri"/>
      <family val="2"/>
    </font>
    <font>
      <i/>
      <sz val="10"/>
      <name val="Calibri"/>
      <family val="2"/>
    </font>
    <font>
      <i/>
      <u/>
      <sz val="10"/>
      <name val="Calibri"/>
      <family val="2"/>
    </font>
    <font>
      <sz val="10"/>
      <color rgb="FF000000"/>
      <name val="Calibri"/>
      <family val="2"/>
    </font>
    <font>
      <sz val="11"/>
      <color rgb="FF000000"/>
      <name val="Arial"/>
      <family val="2"/>
    </font>
    <font>
      <u/>
      <sz val="10"/>
      <name val="Calibri"/>
      <family val="2"/>
    </font>
    <font>
      <b/>
      <u/>
      <sz val="10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i/>
      <u/>
      <sz val="10"/>
      <name val="Calibri"/>
      <family val="2"/>
    </font>
    <font>
      <sz val="8"/>
      <name val="Calibri"/>
      <family val="2"/>
    </font>
    <font>
      <b/>
      <sz val="14"/>
      <color rgb="FF000000"/>
      <name val="Calibri"/>
      <family val="2"/>
    </font>
    <font>
      <b/>
      <u/>
      <sz val="12"/>
      <color rgb="FF000000"/>
      <name val="Calibri"/>
      <family val="2"/>
    </font>
    <font>
      <b/>
      <sz val="9"/>
      <color rgb="FF000000"/>
      <name val="Calibri"/>
      <family val="2"/>
    </font>
    <font>
      <b/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1D75B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1">
    <border>
      <left/>
      <right/>
      <top/>
      <bottom/>
      <diagonal/>
    </border>
    <border>
      <left style="thin">
        <color rgb="FF010101"/>
      </left>
      <right/>
      <top style="thin">
        <color rgb="FF010101"/>
      </top>
      <bottom style="thin">
        <color rgb="FF010101"/>
      </bottom>
      <diagonal/>
    </border>
    <border>
      <left style="thin">
        <color rgb="FF010101"/>
      </left>
      <right style="thin">
        <color rgb="FF010101"/>
      </right>
      <top style="thin">
        <color rgb="FF010101"/>
      </top>
      <bottom style="thin">
        <color rgb="FF0101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10101"/>
      </right>
      <top/>
      <bottom style="thin">
        <color rgb="FF01010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10101"/>
      </left>
      <right style="thin">
        <color rgb="FF010101"/>
      </right>
      <top/>
      <bottom style="thin">
        <color rgb="FF010101"/>
      </bottom>
      <diagonal/>
    </border>
    <border>
      <left style="thin">
        <color rgb="FF010101"/>
      </left>
      <right/>
      <top style="thin">
        <color rgb="FF010101"/>
      </top>
      <bottom/>
      <diagonal/>
    </border>
    <border>
      <left style="medium">
        <color indexed="64"/>
      </left>
      <right style="thin">
        <color rgb="FF01010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1010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10101"/>
      </right>
      <top style="thin">
        <color rgb="FF010101"/>
      </top>
      <bottom/>
      <diagonal/>
    </border>
    <border>
      <left/>
      <right style="thin">
        <color rgb="FF010101"/>
      </right>
      <top/>
      <bottom style="thin">
        <color rgb="FF010101"/>
      </bottom>
      <diagonal/>
    </border>
    <border>
      <left/>
      <right style="thin">
        <color rgb="FF01010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101"/>
      </left>
      <right style="thin">
        <color rgb="FF010101"/>
      </right>
      <top style="thin">
        <color rgb="FF01010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10101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10101"/>
      </left>
      <right/>
      <top style="thin">
        <color rgb="FF01010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10101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1010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1010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10101"/>
      </right>
      <top/>
      <bottom style="thin">
        <color rgb="FF01010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1010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1010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164" fontId="1" fillId="0" borderId="0" applyFont="0" applyFill="0" applyBorder="0" applyAlignment="0" applyProtection="0"/>
  </cellStyleXfs>
  <cellXfs count="340"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left" vertic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8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right" vertical="center"/>
    </xf>
    <xf numFmtId="0" fontId="7" fillId="2" borderId="10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2" fillId="8" borderId="3" xfId="0" applyFont="1" applyFill="1" applyBorder="1" applyAlignment="1">
      <alignment horizontal="left" vertical="center" wrapText="1"/>
    </xf>
    <xf numFmtId="0" fontId="21" fillId="8" borderId="3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right" vertical="center"/>
    </xf>
    <xf numFmtId="0" fontId="20" fillId="7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left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20" fillId="8" borderId="18" xfId="0" applyFont="1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22" fillId="8" borderId="1" xfId="0" applyFont="1" applyFill="1" applyBorder="1" applyAlignment="1">
      <alignment horizontal="left" vertical="center" wrapText="1"/>
    </xf>
    <xf numFmtId="0" fontId="11" fillId="8" borderId="3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17" fillId="6" borderId="4" xfId="0" applyFont="1" applyFill="1" applyBorder="1" applyAlignment="1">
      <alignment horizontal="center" vertical="center" wrapText="1"/>
    </xf>
    <xf numFmtId="0" fontId="22" fillId="8" borderId="18" xfId="0" applyFont="1" applyFill="1" applyBorder="1" applyAlignment="1">
      <alignment horizontal="left" vertical="center" wrapText="1"/>
    </xf>
    <xf numFmtId="0" fontId="17" fillId="7" borderId="17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17" fillId="8" borderId="3" xfId="0" applyFont="1" applyFill="1" applyBorder="1" applyAlignment="1">
      <alignment horizontal="center" vertical="center" wrapText="1"/>
    </xf>
    <xf numFmtId="0" fontId="17" fillId="6" borderId="0" xfId="0" applyFont="1" applyFill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3" fontId="17" fillId="8" borderId="3" xfId="0" applyNumberFormat="1" applyFont="1" applyFill="1" applyBorder="1" applyAlignment="1">
      <alignment horizontal="center" vertical="center" wrapText="1"/>
    </xf>
    <xf numFmtId="3" fontId="3" fillId="8" borderId="3" xfId="0" applyNumberFormat="1" applyFont="1" applyFill="1" applyBorder="1" applyAlignment="1">
      <alignment horizontal="center" wrapText="1"/>
    </xf>
    <xf numFmtId="0" fontId="2" fillId="7" borderId="0" xfId="0" applyFont="1" applyFill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left" vertical="center" wrapText="1"/>
    </xf>
    <xf numFmtId="0" fontId="25" fillId="8" borderId="3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vertical="center" wrapText="1"/>
    </xf>
    <xf numFmtId="0" fontId="2" fillId="8" borderId="0" xfId="0" applyFont="1" applyFill="1" applyAlignment="1">
      <alignment vertical="center" wrapText="1"/>
    </xf>
    <xf numFmtId="0" fontId="2" fillId="8" borderId="2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7" fillId="8" borderId="12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vertical="center" wrapText="1"/>
    </xf>
    <xf numFmtId="0" fontId="17" fillId="0" borderId="15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16" xfId="0" applyFont="1" applyBorder="1" applyAlignment="1">
      <alignment vertical="center" wrapText="1"/>
    </xf>
    <xf numFmtId="0" fontId="17" fillId="8" borderId="0" xfId="0" applyFont="1" applyFill="1" applyAlignment="1">
      <alignment horizontal="center" vertical="center" wrapText="1"/>
    </xf>
    <xf numFmtId="0" fontId="17" fillId="8" borderId="0" xfId="0" applyFont="1" applyFill="1" applyAlignment="1">
      <alignment vertical="center" wrapText="1"/>
    </xf>
    <xf numFmtId="0" fontId="17" fillId="8" borderId="30" xfId="0" applyFont="1" applyFill="1" applyBorder="1" applyAlignment="1">
      <alignment vertical="center" wrapText="1"/>
    </xf>
    <xf numFmtId="0" fontId="27" fillId="2" borderId="3" xfId="0" applyFont="1" applyFill="1" applyBorder="1" applyAlignment="1">
      <alignment horizontal="center" vertical="center"/>
    </xf>
    <xf numFmtId="0" fontId="20" fillId="8" borderId="3" xfId="0" applyFont="1" applyFill="1" applyBorder="1" applyAlignment="1">
      <alignment horizontal="left" vertical="center" wrapText="1"/>
    </xf>
    <xf numFmtId="0" fontId="27" fillId="0" borderId="0" xfId="0" applyFont="1" applyAlignment="1">
      <alignment horizontal="left"/>
    </xf>
    <xf numFmtId="0" fontId="2" fillId="6" borderId="31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center" vertical="center" wrapText="1"/>
    </xf>
    <xf numFmtId="0" fontId="2" fillId="8" borderId="9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6" borderId="30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8" borderId="31" xfId="0" applyFont="1" applyFill="1" applyBorder="1" applyAlignment="1">
      <alignment horizontal="center" vertical="center" wrapText="1"/>
    </xf>
    <xf numFmtId="0" fontId="17" fillId="6" borderId="31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left" vertical="center" wrapText="1"/>
    </xf>
    <xf numFmtId="0" fontId="21" fillId="8" borderId="4" xfId="0" applyFont="1" applyFill="1" applyBorder="1" applyAlignment="1">
      <alignment horizontal="left" vertical="center" wrapText="1"/>
    </xf>
    <xf numFmtId="0" fontId="2" fillId="6" borderId="9" xfId="0" applyFont="1" applyFill="1" applyBorder="1" applyAlignment="1">
      <alignment vertical="center" wrapText="1"/>
    </xf>
    <xf numFmtId="0" fontId="17" fillId="0" borderId="31" xfId="0" applyFont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11" fillId="8" borderId="20" xfId="0" applyFont="1" applyFill="1" applyBorder="1" applyAlignment="1">
      <alignment horizontal="left" vertical="center" wrapText="1"/>
    </xf>
    <xf numFmtId="49" fontId="27" fillId="0" borderId="33" xfId="0" applyNumberFormat="1" applyFont="1" applyBorder="1" applyAlignment="1">
      <alignment horizontal="right" vertical="center"/>
    </xf>
    <xf numFmtId="0" fontId="28" fillId="8" borderId="11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0" fillId="8" borderId="11" xfId="0" applyFont="1" applyFill="1" applyBorder="1" applyAlignment="1">
      <alignment horizontal="left" vertical="center" wrapText="1"/>
    </xf>
    <xf numFmtId="0" fontId="27" fillId="0" borderId="6" xfId="0" applyFont="1" applyBorder="1" applyAlignment="1">
      <alignment horizontal="left"/>
    </xf>
    <xf numFmtId="0" fontId="17" fillId="0" borderId="7" xfId="0" applyFont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49" fontId="8" fillId="0" borderId="33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/>
    </xf>
    <xf numFmtId="0" fontId="20" fillId="0" borderId="34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0" fillId="0" borderId="35" xfId="0" applyBorder="1" applyAlignment="1">
      <alignment horizontal="left"/>
    </xf>
    <xf numFmtId="0" fontId="0" fillId="0" borderId="37" xfId="0" applyBorder="1" applyAlignment="1">
      <alignment horizontal="left"/>
    </xf>
    <xf numFmtId="0" fontId="2" fillId="7" borderId="38" xfId="0" applyFont="1" applyFill="1" applyBorder="1" applyAlignment="1">
      <alignment horizontal="center" vertical="center" wrapText="1"/>
    </xf>
    <xf numFmtId="49" fontId="8" fillId="0" borderId="32" xfId="0" applyNumberFormat="1" applyFont="1" applyBorder="1" applyAlignment="1">
      <alignment horizontal="right" vertical="center"/>
    </xf>
    <xf numFmtId="0" fontId="17" fillId="0" borderId="41" xfId="0" applyFont="1" applyBorder="1" applyAlignment="1">
      <alignment horizontal="center" vertical="center" wrapText="1"/>
    </xf>
    <xf numFmtId="49" fontId="8" fillId="0" borderId="42" xfId="0" applyNumberFormat="1" applyFont="1" applyBorder="1" applyAlignment="1">
      <alignment horizontal="right" vertical="center"/>
    </xf>
    <xf numFmtId="0" fontId="22" fillId="8" borderId="43" xfId="0" applyFont="1" applyFill="1" applyBorder="1" applyAlignment="1">
      <alignment horizontal="left" vertical="center" wrapText="1"/>
    </xf>
    <xf numFmtId="0" fontId="17" fillId="0" borderId="44" xfId="0" applyFont="1" applyBorder="1" applyAlignment="1">
      <alignment horizontal="center" vertical="center" wrapText="1"/>
    </xf>
    <xf numFmtId="0" fontId="17" fillId="6" borderId="44" xfId="0" applyFont="1" applyFill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2" fillId="8" borderId="48" xfId="0" applyFont="1" applyFill="1" applyBorder="1" applyAlignment="1">
      <alignment horizontal="center" vertical="center" wrapText="1"/>
    </xf>
    <xf numFmtId="0" fontId="2" fillId="6" borderId="48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27" fillId="0" borderId="3" xfId="0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8" fillId="0" borderId="3" xfId="0" applyFont="1" applyBorder="1" applyAlignment="1">
      <alignment horizontal="left"/>
    </xf>
    <xf numFmtId="9" fontId="27" fillId="0" borderId="3" xfId="0" applyNumberFormat="1" applyFont="1" applyBorder="1" applyAlignment="1">
      <alignment horizontal="center"/>
    </xf>
    <xf numFmtId="0" fontId="30" fillId="0" borderId="0" xfId="0" applyFont="1" applyAlignment="1">
      <alignment horizontal="left"/>
    </xf>
    <xf numFmtId="0" fontId="20" fillId="0" borderId="3" xfId="0" applyFont="1" applyBorder="1" applyAlignment="1">
      <alignment horizontal="left" vertical="center" wrapText="1"/>
    </xf>
    <xf numFmtId="0" fontId="20" fillId="9" borderId="3" xfId="0" applyFont="1" applyFill="1" applyBorder="1" applyAlignment="1">
      <alignment horizontal="left" vertical="center" wrapText="1"/>
    </xf>
    <xf numFmtId="0" fontId="27" fillId="0" borderId="3" xfId="0" applyFont="1" applyBorder="1" applyAlignment="1">
      <alignment horizontal="left"/>
    </xf>
    <xf numFmtId="0" fontId="0" fillId="0" borderId="50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center"/>
    </xf>
    <xf numFmtId="0" fontId="0" fillId="0" borderId="53" xfId="0" applyBorder="1" applyAlignment="1">
      <alignment horizontal="left"/>
    </xf>
    <xf numFmtId="49" fontId="8" fillId="0" borderId="52" xfId="0" applyNumberFormat="1" applyFont="1" applyBorder="1" applyAlignment="1">
      <alignment horizontal="right" vertical="center"/>
    </xf>
    <xf numFmtId="49" fontId="8" fillId="9" borderId="52" xfId="0" applyNumberFormat="1" applyFont="1" applyFill="1" applyBorder="1" applyAlignment="1">
      <alignment horizontal="right" vertical="center"/>
    </xf>
    <xf numFmtId="0" fontId="27" fillId="0" borderId="52" xfId="0" applyFont="1" applyBorder="1" applyAlignment="1">
      <alignment horizontal="left"/>
    </xf>
    <xf numFmtId="0" fontId="31" fillId="0" borderId="3" xfId="0" applyFont="1" applyBorder="1" applyAlignment="1">
      <alignment vertical="center" wrapText="1"/>
    </xf>
    <xf numFmtId="2" fontId="0" fillId="0" borderId="3" xfId="0" applyNumberFormat="1" applyBorder="1" applyAlignment="1">
      <alignment horizontal="center"/>
    </xf>
    <xf numFmtId="2" fontId="0" fillId="9" borderId="3" xfId="0" applyNumberFormat="1" applyFill="1" applyBorder="1" applyAlignment="1">
      <alignment horizontal="center"/>
    </xf>
    <xf numFmtId="2" fontId="27" fillId="0" borderId="3" xfId="0" applyNumberFormat="1" applyFont="1" applyBorder="1" applyAlignment="1">
      <alignment horizontal="center"/>
    </xf>
    <xf numFmtId="2" fontId="0" fillId="0" borderId="53" xfId="0" applyNumberFormat="1" applyBorder="1" applyAlignment="1">
      <alignment horizontal="center"/>
    </xf>
    <xf numFmtId="2" fontId="0" fillId="9" borderId="53" xfId="0" applyNumberFormat="1" applyFill="1" applyBorder="1" applyAlignment="1">
      <alignment horizontal="center"/>
    </xf>
    <xf numFmtId="2" fontId="27" fillId="0" borderId="53" xfId="0" applyNumberFormat="1" applyFont="1" applyBorder="1" applyAlignment="1">
      <alignment horizontal="center"/>
    </xf>
    <xf numFmtId="2" fontId="17" fillId="2" borderId="3" xfId="0" applyNumberFormat="1" applyFont="1" applyFill="1" applyBorder="1" applyAlignment="1">
      <alignment horizontal="center" vertical="center" wrapText="1"/>
    </xf>
    <xf numFmtId="2" fontId="17" fillId="2" borderId="44" xfId="0" applyNumberFormat="1" applyFont="1" applyFill="1" applyBorder="1" applyAlignment="1">
      <alignment horizontal="center" vertical="center" wrapText="1"/>
    </xf>
    <xf numFmtId="2" fontId="17" fillId="2" borderId="31" xfId="0" applyNumberFormat="1" applyFont="1" applyFill="1" applyBorder="1" applyAlignment="1">
      <alignment horizontal="center" vertical="center" wrapText="1"/>
    </xf>
    <xf numFmtId="2" fontId="17" fillId="2" borderId="9" xfId="0" applyNumberFormat="1" applyFont="1" applyFill="1" applyBorder="1" applyAlignment="1">
      <alignment horizontal="center" vertical="center" wrapText="1"/>
    </xf>
    <xf numFmtId="2" fontId="2" fillId="2" borderId="3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2" fontId="17" fillId="2" borderId="30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6" borderId="48" xfId="0" applyNumberFormat="1" applyFont="1" applyFill="1" applyBorder="1" applyAlignment="1">
      <alignment horizontal="center" vertical="center" wrapText="1"/>
    </xf>
    <xf numFmtId="2" fontId="2" fillId="6" borderId="7" xfId="0" applyNumberFormat="1" applyFont="1" applyFill="1" applyBorder="1" applyAlignment="1">
      <alignment horizontal="center" vertical="center" wrapText="1"/>
    </xf>
    <xf numFmtId="2" fontId="17" fillId="6" borderId="7" xfId="0" applyNumberFormat="1" applyFont="1" applyFill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28" fillId="0" borderId="11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2" fillId="8" borderId="47" xfId="0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 wrapText="1"/>
    </xf>
    <xf numFmtId="2" fontId="2" fillId="2" borderId="47" xfId="0" applyNumberFormat="1" applyFont="1" applyFill="1" applyBorder="1" applyAlignment="1">
      <alignment horizontal="center" vertical="center" wrapText="1"/>
    </xf>
    <xf numFmtId="0" fontId="17" fillId="0" borderId="58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2" fontId="17" fillId="2" borderId="47" xfId="0" applyNumberFormat="1" applyFont="1" applyFill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49" fontId="8" fillId="0" borderId="36" xfId="0" applyNumberFormat="1" applyFont="1" applyBorder="1" applyAlignment="1">
      <alignment horizontal="right" vertical="center"/>
    </xf>
    <xf numFmtId="0" fontId="20" fillId="8" borderId="55" xfId="0" applyFont="1" applyFill="1" applyBorder="1" applyAlignment="1">
      <alignment horizontal="left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2" fillId="4" borderId="59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17" fillId="0" borderId="37" xfId="0" applyFont="1" applyBorder="1" applyAlignment="1">
      <alignment vertical="center" wrapText="1"/>
    </xf>
    <xf numFmtId="0" fontId="2" fillId="4" borderId="47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2" fillId="7" borderId="60" xfId="0" applyFont="1" applyFill="1" applyBorder="1" applyAlignment="1">
      <alignment horizontal="center" vertical="center" wrapText="1"/>
    </xf>
    <xf numFmtId="2" fontId="17" fillId="6" borderId="61" xfId="0" applyNumberFormat="1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7" borderId="11" xfId="0" applyFont="1" applyFill="1" applyBorder="1" applyAlignment="1">
      <alignment horizontal="center" vertical="center" wrapText="1"/>
    </xf>
    <xf numFmtId="0" fontId="2" fillId="7" borderId="62" xfId="0" applyFont="1" applyFill="1" applyBorder="1" applyAlignment="1">
      <alignment horizontal="center" vertical="center" wrapText="1"/>
    </xf>
    <xf numFmtId="0" fontId="11" fillId="8" borderId="57" xfId="0" applyFont="1" applyFill="1" applyBorder="1" applyAlignment="1">
      <alignment horizontal="left" vertical="center" wrapText="1"/>
    </xf>
    <xf numFmtId="0" fontId="11" fillId="8" borderId="13" xfId="0" applyFont="1" applyFill="1" applyBorder="1" applyAlignment="1">
      <alignment horizontal="left" vertical="center" wrapText="1"/>
    </xf>
    <xf numFmtId="0" fontId="21" fillId="8" borderId="13" xfId="0" applyFont="1" applyFill="1" applyBorder="1" applyAlignment="1">
      <alignment horizontal="left" vertical="center" wrapText="1"/>
    </xf>
    <xf numFmtId="0" fontId="21" fillId="8" borderId="20" xfId="0" applyFont="1" applyFill="1" applyBorder="1" applyAlignment="1">
      <alignment horizontal="left" vertical="center" wrapText="1"/>
    </xf>
    <xf numFmtId="0" fontId="21" fillId="8" borderId="63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2" fillId="4" borderId="6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56" xfId="0" applyFont="1" applyBorder="1" applyAlignment="1">
      <alignment horizontal="center" vertical="center" wrapText="1"/>
    </xf>
    <xf numFmtId="0" fontId="2" fillId="4" borderId="38" xfId="0" applyFont="1" applyFill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7" fillId="0" borderId="65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6" fillId="0" borderId="54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8" borderId="16" xfId="0" applyFont="1" applyFill="1" applyBorder="1" applyAlignment="1">
      <alignment vertical="center" wrapText="1"/>
    </xf>
    <xf numFmtId="0" fontId="17" fillId="8" borderId="16" xfId="0" applyFont="1" applyFill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/>
    </xf>
    <xf numFmtId="0" fontId="17" fillId="0" borderId="58" xfId="0" applyFont="1" applyBorder="1" applyAlignment="1">
      <alignment vertical="center" wrapText="1"/>
    </xf>
    <xf numFmtId="2" fontId="17" fillId="2" borderId="48" xfId="0" applyNumberFormat="1" applyFont="1" applyFill="1" applyBorder="1" applyAlignment="1">
      <alignment horizontal="center" vertical="center" wrapText="1"/>
    </xf>
    <xf numFmtId="2" fontId="17" fillId="2" borderId="7" xfId="0" applyNumberFormat="1" applyFont="1" applyFill="1" applyBorder="1" applyAlignment="1">
      <alignment horizontal="center" vertical="center" wrapText="1"/>
    </xf>
    <xf numFmtId="0" fontId="7" fillId="2" borderId="66" xfId="0" applyFont="1" applyFill="1" applyBorder="1" applyAlignment="1">
      <alignment horizontal="center" vertical="center" wrapText="1"/>
    </xf>
    <xf numFmtId="0" fontId="2" fillId="7" borderId="67" xfId="0" applyFont="1" applyFill="1" applyBorder="1" applyAlignment="1">
      <alignment horizontal="center" vertical="center" wrapText="1"/>
    </xf>
    <xf numFmtId="0" fontId="2" fillId="7" borderId="68" xfId="0" applyFont="1" applyFill="1" applyBorder="1" applyAlignment="1">
      <alignment horizontal="center" vertical="center" wrapText="1"/>
    </xf>
    <xf numFmtId="0" fontId="17" fillId="0" borderId="67" xfId="0" applyFont="1" applyBorder="1" applyAlignment="1">
      <alignment horizontal="center" vertical="center" wrapText="1"/>
    </xf>
    <xf numFmtId="2" fontId="17" fillId="6" borderId="62" xfId="0" applyNumberFormat="1" applyFont="1" applyFill="1" applyBorder="1" applyAlignment="1">
      <alignment horizontal="center" vertical="center" wrapText="1"/>
    </xf>
    <xf numFmtId="0" fontId="6" fillId="0" borderId="37" xfId="0" applyFont="1" applyBorder="1" applyAlignment="1">
      <alignment horizontal="left"/>
    </xf>
    <xf numFmtId="0" fontId="6" fillId="0" borderId="40" xfId="0" applyFont="1" applyBorder="1" applyAlignment="1">
      <alignment horizontal="left"/>
    </xf>
    <xf numFmtId="0" fontId="0" fillId="0" borderId="41" xfId="0" applyBorder="1" applyAlignment="1">
      <alignment horizontal="left"/>
    </xf>
    <xf numFmtId="0" fontId="9" fillId="0" borderId="32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8" fillId="0" borderId="70" xfId="0" applyFont="1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27" fillId="0" borderId="21" xfId="0" applyFont="1" applyBorder="1" applyAlignment="1">
      <alignment horizontal="left"/>
    </xf>
    <xf numFmtId="0" fontId="27" fillId="0" borderId="21" xfId="0" applyFont="1" applyBorder="1" applyAlignment="1">
      <alignment horizontal="center"/>
    </xf>
    <xf numFmtId="0" fontId="0" fillId="0" borderId="54" xfId="0" applyBorder="1" applyAlignment="1">
      <alignment horizontal="left"/>
    </xf>
    <xf numFmtId="0" fontId="32" fillId="0" borderId="3" xfId="0" applyFont="1" applyBorder="1" applyAlignment="1">
      <alignment horizontal="center"/>
    </xf>
    <xf numFmtId="0" fontId="32" fillId="0" borderId="3" xfId="0" applyFont="1" applyBorder="1" applyAlignment="1">
      <alignment horizontal="left"/>
    </xf>
    <xf numFmtId="1" fontId="32" fillId="0" borderId="3" xfId="0" applyNumberFormat="1" applyFont="1" applyBorder="1" applyAlignment="1">
      <alignment horizontal="center"/>
    </xf>
    <xf numFmtId="1" fontId="32" fillId="9" borderId="3" xfId="0" applyNumberFormat="1" applyFont="1" applyFill="1" applyBorder="1" applyAlignment="1">
      <alignment horizontal="center"/>
    </xf>
    <xf numFmtId="0" fontId="32" fillId="0" borderId="3" xfId="0" applyFont="1" applyBorder="1" applyAlignment="1">
      <alignment horizontal="center" wrapText="1"/>
    </xf>
    <xf numFmtId="2" fontId="32" fillId="0" borderId="3" xfId="0" applyNumberFormat="1" applyFont="1" applyBorder="1" applyAlignment="1">
      <alignment horizontal="center"/>
    </xf>
    <xf numFmtId="0" fontId="19" fillId="0" borderId="0" xfId="0" applyFont="1" applyAlignment="1">
      <alignment horizontal="left" wrapText="1"/>
    </xf>
    <xf numFmtId="0" fontId="2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2" borderId="36" xfId="0" applyFont="1" applyFill="1" applyBorder="1" applyAlignment="1">
      <alignment horizontal="left" vertical="top"/>
    </xf>
    <xf numFmtId="0" fontId="14" fillId="2" borderId="37" xfId="0" applyFont="1" applyFill="1" applyBorder="1" applyAlignment="1">
      <alignment horizontal="left" vertical="top"/>
    </xf>
    <xf numFmtId="0" fontId="6" fillId="2" borderId="37" xfId="0" applyFont="1" applyFill="1" applyBorder="1" applyAlignment="1">
      <alignment horizontal="left" vertical="top" wrapText="1"/>
    </xf>
    <xf numFmtId="0" fontId="6" fillId="2" borderId="40" xfId="0" applyFont="1" applyFill="1" applyBorder="1" applyAlignment="1">
      <alignment horizontal="left" vertical="top" wrapText="1"/>
    </xf>
    <xf numFmtId="0" fontId="10" fillId="3" borderId="52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12" fillId="0" borderId="9" xfId="0" applyFont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left" vertical="top" wrapText="1"/>
    </xf>
    <xf numFmtId="0" fontId="6" fillId="2" borderId="45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center" vertical="center" wrapText="1"/>
    </xf>
    <xf numFmtId="0" fontId="12" fillId="0" borderId="69" xfId="0" applyFont="1" applyBorder="1" applyAlignment="1">
      <alignment horizontal="center" vertical="center" wrapText="1"/>
    </xf>
    <xf numFmtId="0" fontId="17" fillId="7" borderId="42" xfId="0" applyFont="1" applyFill="1" applyBorder="1" applyAlignment="1">
      <alignment horizontal="left" vertical="center" wrapText="1"/>
    </xf>
    <xf numFmtId="0" fontId="17" fillId="7" borderId="35" xfId="0" applyFont="1" applyFill="1" applyBorder="1" applyAlignment="1">
      <alignment horizontal="left" vertical="center" wrapText="1"/>
    </xf>
    <xf numFmtId="0" fontId="3" fillId="4" borderId="36" xfId="0" applyFont="1" applyFill="1" applyBorder="1" applyAlignment="1">
      <alignment horizontal="left" vertical="center" wrapText="1"/>
    </xf>
    <xf numFmtId="0" fontId="3" fillId="4" borderId="37" xfId="0" applyFont="1" applyFill="1" applyBorder="1" applyAlignment="1">
      <alignment horizontal="left" vertical="center" wrapText="1"/>
    </xf>
    <xf numFmtId="0" fontId="20" fillId="7" borderId="36" xfId="0" applyFont="1" applyFill="1" applyBorder="1" applyAlignment="1">
      <alignment horizontal="left" vertical="center" wrapText="1"/>
    </xf>
    <xf numFmtId="0" fontId="20" fillId="7" borderId="37" xfId="0" applyFont="1" applyFill="1" applyBorder="1" applyAlignment="1">
      <alignment horizontal="left" vertical="center" wrapText="1"/>
    </xf>
    <xf numFmtId="0" fontId="3" fillId="4" borderId="32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20" fillId="7" borderId="33" xfId="0" applyFont="1" applyFill="1" applyBorder="1" applyAlignment="1">
      <alignment horizontal="left" vertical="center" wrapText="1"/>
    </xf>
    <xf numFmtId="0" fontId="20" fillId="7" borderId="6" xfId="0" applyFont="1" applyFill="1" applyBorder="1" applyAlignment="1">
      <alignment horizontal="left" vertical="center" wrapText="1"/>
    </xf>
    <xf numFmtId="0" fontId="14" fillId="2" borderId="42" xfId="0" applyFont="1" applyFill="1" applyBorder="1" applyAlignment="1">
      <alignment horizontal="center" vertical="top"/>
    </xf>
    <xf numFmtId="0" fontId="14" fillId="2" borderId="35" xfId="0" applyFont="1" applyFill="1" applyBorder="1" applyAlignment="1">
      <alignment horizontal="center" vertical="top"/>
    </xf>
    <xf numFmtId="0" fontId="17" fillId="7" borderId="36" xfId="0" applyFont="1" applyFill="1" applyBorder="1" applyAlignment="1">
      <alignment horizontal="left" vertical="center" wrapText="1"/>
    </xf>
    <xf numFmtId="0" fontId="17" fillId="7" borderId="37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23" fillId="0" borderId="13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11" fillId="0" borderId="3" xfId="0" quotePrefix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16" xfId="0" applyFont="1" applyBorder="1" applyAlignment="1">
      <alignment horizontal="left" vertical="center" wrapText="1"/>
    </xf>
    <xf numFmtId="0" fontId="23" fillId="0" borderId="20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7" fillId="0" borderId="47" xfId="0" applyFont="1" applyBorder="1" applyAlignment="1">
      <alignment horizontal="center"/>
    </xf>
    <xf numFmtId="0" fontId="27" fillId="0" borderId="51" xfId="0" applyFont="1" applyBorder="1" applyAlignment="1">
      <alignment horizontal="center"/>
    </xf>
  </cellXfs>
  <cellStyles count="3">
    <cellStyle name="Komma 2" xfId="2" xr:uid="{CF7B8C60-5797-4716-ABCF-7BCF35EFEDC1}"/>
    <cellStyle name="Standard" xfId="0" builtinId="0"/>
    <cellStyle name="Standard 2" xfId="1" xr:uid="{206BE78F-4470-4840-B26B-5361670F6F56}"/>
  </cellStyles>
  <dxfs count="0"/>
  <tableStyles count="0" defaultTableStyle="TableStyleMedium2" defaultPivotStyle="PivotStyleLight16"/>
  <colors>
    <mruColors>
      <color rgb="FF1D75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cid:image001.png@01DC638F.98886120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cid:image001.png@01DC638F.98886120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cid:image001.png@01DC638F.98886120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cid:image001.png@01DC638F.98886120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cid:image001.png@01DC638F.98886120" TargetMode="Externa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cid:image001.png@01DC638F.9888612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264583</xdr:colOff>
      <xdr:row>81</xdr:row>
      <xdr:rowOff>1460500</xdr:rowOff>
    </xdr:from>
    <xdr:to>
      <xdr:col>9</xdr:col>
      <xdr:colOff>677260</xdr:colOff>
      <xdr:row>81</xdr:row>
      <xdr:rowOff>1753133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D83D6A8-CC97-8242-DF14-47FB9BA59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66500" y="81364667"/>
          <a:ext cx="1121761" cy="292633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0</xdr:row>
      <xdr:rowOff>0</xdr:rowOff>
    </xdr:from>
    <xdr:to>
      <xdr:col>9</xdr:col>
      <xdr:colOff>1841500</xdr:colOff>
      <xdr:row>0</xdr:row>
      <xdr:rowOff>772582</xdr:rowOff>
    </xdr:to>
    <xdr:pic>
      <xdr:nvPicPr>
        <xdr:cNvPr id="6" name="Bild 2" descr="Logo_angebunden_CMYK_ohneClaim">
          <a:extLst>
            <a:ext uri="{FF2B5EF4-FFF2-40B4-BE49-F238E27FC236}">
              <a16:creationId xmlns:a16="http://schemas.microsoft.com/office/drawing/2014/main" id="{E9F0CEF7-F233-49A1-84BC-946D126A5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5583" y="0"/>
          <a:ext cx="1841500" cy="772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2148417</xdr:colOff>
      <xdr:row>0</xdr:row>
      <xdr:rowOff>243416</xdr:rowOff>
    </xdr:from>
    <xdr:to>
      <xdr:col>9</xdr:col>
      <xdr:colOff>3629121</xdr:colOff>
      <xdr:row>0</xdr:row>
      <xdr:rowOff>589780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2AAE5CDF-273A-47D9-B7D6-899DC3D28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4000" y="243416"/>
          <a:ext cx="1480704" cy="346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212912</xdr:colOff>
      <xdr:row>81</xdr:row>
      <xdr:rowOff>7657</xdr:rowOff>
    </xdr:from>
    <xdr:to>
      <xdr:col>8</xdr:col>
      <xdr:colOff>439458</xdr:colOff>
      <xdr:row>82</xdr:row>
      <xdr:rowOff>88835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B436D6D-2A9B-4E56-91C9-68E8953D4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00" y="23203833"/>
          <a:ext cx="1118647" cy="292633"/>
        </a:xfrm>
        <a:prstGeom prst="rect">
          <a:avLst/>
        </a:prstGeom>
      </xdr:spPr>
    </xdr:pic>
    <xdr:clientData/>
  </xdr:twoCellAnchor>
  <xdr:twoCellAnchor>
    <xdr:from>
      <xdr:col>9</xdr:col>
      <xdr:colOff>31713</xdr:colOff>
      <xdr:row>0</xdr:row>
      <xdr:rowOff>345141</xdr:rowOff>
    </xdr:from>
    <xdr:to>
      <xdr:col>12</xdr:col>
      <xdr:colOff>320078</xdr:colOff>
      <xdr:row>0</xdr:row>
      <xdr:rowOff>1125343</xdr:rowOff>
    </xdr:to>
    <xdr:pic>
      <xdr:nvPicPr>
        <xdr:cNvPr id="8" name="Bild 2" descr="Logo_angebunden_CMYK_ohneClaim">
          <a:extLst>
            <a:ext uri="{FF2B5EF4-FFF2-40B4-BE49-F238E27FC236}">
              <a16:creationId xmlns:a16="http://schemas.microsoft.com/office/drawing/2014/main" id="{31BB631F-69AA-47A9-ADAA-BBF659E8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8288" y="345141"/>
          <a:ext cx="1879040" cy="7802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2155</xdr:colOff>
      <xdr:row>0</xdr:row>
      <xdr:rowOff>599987</xdr:rowOff>
    </xdr:from>
    <xdr:to>
      <xdr:col>15</xdr:col>
      <xdr:colOff>288536</xdr:colOff>
      <xdr:row>0</xdr:row>
      <xdr:rowOff>934921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C3E6A292-C655-4BBC-9AF1-F9C63B7D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8055" y="599987"/>
          <a:ext cx="1543681" cy="334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212912</xdr:colOff>
      <xdr:row>81</xdr:row>
      <xdr:rowOff>7657</xdr:rowOff>
    </xdr:from>
    <xdr:to>
      <xdr:col>8</xdr:col>
      <xdr:colOff>435648</xdr:colOff>
      <xdr:row>82</xdr:row>
      <xdr:rowOff>85025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3A90E97-44E4-4809-910C-C1AD5D8BC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15002" y="23736337"/>
          <a:ext cx="1188571" cy="275488"/>
        </a:xfrm>
        <a:prstGeom prst="rect">
          <a:avLst/>
        </a:prstGeom>
      </xdr:spPr>
    </xdr:pic>
    <xdr:clientData/>
  </xdr:twoCellAnchor>
  <xdr:twoCellAnchor>
    <xdr:from>
      <xdr:col>9</xdr:col>
      <xdr:colOff>31713</xdr:colOff>
      <xdr:row>0</xdr:row>
      <xdr:rowOff>345141</xdr:rowOff>
    </xdr:from>
    <xdr:to>
      <xdr:col>12</xdr:col>
      <xdr:colOff>320078</xdr:colOff>
      <xdr:row>0</xdr:row>
      <xdr:rowOff>1125343</xdr:rowOff>
    </xdr:to>
    <xdr:pic>
      <xdr:nvPicPr>
        <xdr:cNvPr id="3" name="Bild 2" descr="Logo_angebunden_CMYK_ohneClaim">
          <a:extLst>
            <a:ext uri="{FF2B5EF4-FFF2-40B4-BE49-F238E27FC236}">
              <a16:creationId xmlns:a16="http://schemas.microsoft.com/office/drawing/2014/main" id="{4F9575B1-5030-469C-851A-FD635E532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6383" y="345141"/>
          <a:ext cx="1884755" cy="776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2155</xdr:colOff>
      <xdr:row>0</xdr:row>
      <xdr:rowOff>599987</xdr:rowOff>
    </xdr:from>
    <xdr:to>
      <xdr:col>15</xdr:col>
      <xdr:colOff>288536</xdr:colOff>
      <xdr:row>0</xdr:row>
      <xdr:rowOff>934921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F4A0E68-7515-4D72-8199-934DFA96C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8055" y="598082"/>
          <a:ext cx="1539871" cy="333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212912</xdr:colOff>
      <xdr:row>81</xdr:row>
      <xdr:rowOff>7657</xdr:rowOff>
    </xdr:from>
    <xdr:to>
      <xdr:col>8</xdr:col>
      <xdr:colOff>439458</xdr:colOff>
      <xdr:row>82</xdr:row>
      <xdr:rowOff>88835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BAA8AE5-B822-431F-974C-1E10242D4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15002" y="23736337"/>
          <a:ext cx="1192381" cy="279298"/>
        </a:xfrm>
        <a:prstGeom prst="rect">
          <a:avLst/>
        </a:prstGeom>
      </xdr:spPr>
    </xdr:pic>
    <xdr:clientData/>
  </xdr:twoCellAnchor>
  <xdr:twoCellAnchor>
    <xdr:from>
      <xdr:col>9</xdr:col>
      <xdr:colOff>31713</xdr:colOff>
      <xdr:row>0</xdr:row>
      <xdr:rowOff>345141</xdr:rowOff>
    </xdr:from>
    <xdr:to>
      <xdr:col>12</xdr:col>
      <xdr:colOff>320078</xdr:colOff>
      <xdr:row>0</xdr:row>
      <xdr:rowOff>1125343</xdr:rowOff>
    </xdr:to>
    <xdr:pic>
      <xdr:nvPicPr>
        <xdr:cNvPr id="3" name="Bild 2" descr="Logo_angebunden_CMYK_ohneClaim">
          <a:extLst>
            <a:ext uri="{FF2B5EF4-FFF2-40B4-BE49-F238E27FC236}">
              <a16:creationId xmlns:a16="http://schemas.microsoft.com/office/drawing/2014/main" id="{F8963C04-C87D-4678-99BB-67765AFD5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6383" y="345141"/>
          <a:ext cx="1884755" cy="776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2155</xdr:colOff>
      <xdr:row>0</xdr:row>
      <xdr:rowOff>599987</xdr:rowOff>
    </xdr:from>
    <xdr:to>
      <xdr:col>15</xdr:col>
      <xdr:colOff>288536</xdr:colOff>
      <xdr:row>0</xdr:row>
      <xdr:rowOff>934921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115A8A9-DDB9-4150-A0B4-12BEA9D15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8055" y="598082"/>
          <a:ext cx="1539871" cy="333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212912</xdr:colOff>
      <xdr:row>81</xdr:row>
      <xdr:rowOff>7657</xdr:rowOff>
    </xdr:from>
    <xdr:to>
      <xdr:col>8</xdr:col>
      <xdr:colOff>435648</xdr:colOff>
      <xdr:row>82</xdr:row>
      <xdr:rowOff>85025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5DC9E9F-F735-4B6C-B66D-D221032DE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15002" y="23736337"/>
          <a:ext cx="1188571" cy="275488"/>
        </a:xfrm>
        <a:prstGeom prst="rect">
          <a:avLst/>
        </a:prstGeom>
      </xdr:spPr>
    </xdr:pic>
    <xdr:clientData/>
  </xdr:twoCellAnchor>
  <xdr:twoCellAnchor>
    <xdr:from>
      <xdr:col>9</xdr:col>
      <xdr:colOff>31713</xdr:colOff>
      <xdr:row>0</xdr:row>
      <xdr:rowOff>345141</xdr:rowOff>
    </xdr:from>
    <xdr:to>
      <xdr:col>12</xdr:col>
      <xdr:colOff>320078</xdr:colOff>
      <xdr:row>0</xdr:row>
      <xdr:rowOff>1125343</xdr:rowOff>
    </xdr:to>
    <xdr:pic>
      <xdr:nvPicPr>
        <xdr:cNvPr id="3" name="Bild 2" descr="Logo_angebunden_CMYK_ohneClaim">
          <a:extLst>
            <a:ext uri="{FF2B5EF4-FFF2-40B4-BE49-F238E27FC236}">
              <a16:creationId xmlns:a16="http://schemas.microsoft.com/office/drawing/2014/main" id="{B6A5F424-A90D-49E8-BF7C-4F09B2FE1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6383" y="345141"/>
          <a:ext cx="1884755" cy="776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2155</xdr:colOff>
      <xdr:row>0</xdr:row>
      <xdr:rowOff>599987</xdr:rowOff>
    </xdr:from>
    <xdr:to>
      <xdr:col>15</xdr:col>
      <xdr:colOff>288536</xdr:colOff>
      <xdr:row>0</xdr:row>
      <xdr:rowOff>934921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2FF7E88-9270-4F87-9FB5-AE502465C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8055" y="598082"/>
          <a:ext cx="1539871" cy="333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212912</xdr:colOff>
      <xdr:row>81</xdr:row>
      <xdr:rowOff>7657</xdr:rowOff>
    </xdr:from>
    <xdr:to>
      <xdr:col>8</xdr:col>
      <xdr:colOff>439458</xdr:colOff>
      <xdr:row>82</xdr:row>
      <xdr:rowOff>88835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CFB6BCA-47C2-46DC-A35C-FF176B9ED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15002" y="23736337"/>
          <a:ext cx="1192381" cy="279298"/>
        </a:xfrm>
        <a:prstGeom prst="rect">
          <a:avLst/>
        </a:prstGeom>
      </xdr:spPr>
    </xdr:pic>
    <xdr:clientData/>
  </xdr:twoCellAnchor>
  <xdr:twoCellAnchor>
    <xdr:from>
      <xdr:col>9</xdr:col>
      <xdr:colOff>31713</xdr:colOff>
      <xdr:row>0</xdr:row>
      <xdr:rowOff>345141</xdr:rowOff>
    </xdr:from>
    <xdr:to>
      <xdr:col>12</xdr:col>
      <xdr:colOff>320078</xdr:colOff>
      <xdr:row>0</xdr:row>
      <xdr:rowOff>1125343</xdr:rowOff>
    </xdr:to>
    <xdr:pic>
      <xdr:nvPicPr>
        <xdr:cNvPr id="3" name="Bild 2" descr="Logo_angebunden_CMYK_ohneClaim">
          <a:extLst>
            <a:ext uri="{FF2B5EF4-FFF2-40B4-BE49-F238E27FC236}">
              <a16:creationId xmlns:a16="http://schemas.microsoft.com/office/drawing/2014/main" id="{4A363B06-E6F4-463C-8727-166E91545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6383" y="345141"/>
          <a:ext cx="1884755" cy="776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2155</xdr:colOff>
      <xdr:row>0</xdr:row>
      <xdr:rowOff>599987</xdr:rowOff>
    </xdr:from>
    <xdr:to>
      <xdr:col>15</xdr:col>
      <xdr:colOff>288536</xdr:colOff>
      <xdr:row>0</xdr:row>
      <xdr:rowOff>934921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569F61C-76F7-4E10-9D24-8A3561408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8055" y="598082"/>
          <a:ext cx="1539871" cy="3330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DCCC4-F4EA-4B9B-A11A-F7113EBE72B4}">
  <sheetPr>
    <pageSetUpPr fitToPage="1"/>
  </sheetPr>
  <dimension ref="A1:Q84"/>
  <sheetViews>
    <sheetView zoomScale="115" zoomScaleNormal="115" workbookViewId="0">
      <selection activeCell="C11" sqref="C11"/>
    </sheetView>
  </sheetViews>
  <sheetFormatPr baseColWidth="10" defaultColWidth="9.140625" defaultRowHeight="15" outlineLevelRow="1" outlineLevelCol="1" x14ac:dyDescent="0.25"/>
  <cols>
    <col min="1" max="1" width="5.5703125" style="11" customWidth="1"/>
    <col min="2" max="2" width="78.140625" customWidth="1"/>
    <col min="3" max="3" width="12" customWidth="1" outlineLevel="1"/>
    <col min="4" max="4" width="14.5703125" customWidth="1" outlineLevel="1"/>
    <col min="5" max="5" width="11.5703125" customWidth="1" outlineLevel="1"/>
    <col min="6" max="6" width="23" customWidth="1" outlineLevel="1"/>
    <col min="7" max="7" width="15.5703125" customWidth="1" outlineLevel="1"/>
    <col min="8" max="8" width="31.5703125" customWidth="1" outlineLevel="1"/>
    <col min="9" max="9" width="10.5703125" customWidth="1" outlineLevel="1"/>
    <col min="10" max="10" width="57.140625" customWidth="1" outlineLevel="1"/>
  </cols>
  <sheetData>
    <row r="1" spans="1:17" s="2" customFormat="1" ht="101.25" x14ac:dyDescent="0.25">
      <c r="A1" s="9"/>
      <c r="B1" s="39" t="s">
        <v>71</v>
      </c>
      <c r="C1" s="257" t="s">
        <v>54</v>
      </c>
      <c r="D1" s="258"/>
      <c r="E1" s="258"/>
      <c r="F1" s="258"/>
      <c r="G1" s="258"/>
      <c r="H1" s="258"/>
      <c r="I1" s="258"/>
    </row>
    <row r="2" spans="1:17" s="4" customFormat="1" ht="12.75" x14ac:dyDescent="0.2">
      <c r="A2" s="10"/>
      <c r="B2" s="3"/>
    </row>
    <row r="3" spans="1:17" s="4" customFormat="1" ht="12.75" x14ac:dyDescent="0.2">
      <c r="A3" s="10"/>
      <c r="B3" s="5"/>
    </row>
    <row r="4" spans="1:17" s="4" customFormat="1" ht="12.75" x14ac:dyDescent="0.2">
      <c r="A4" s="10"/>
      <c r="B4" s="5"/>
    </row>
    <row r="5" spans="1:17" s="4" customFormat="1" ht="21.95" customHeight="1" thickBot="1" x14ac:dyDescent="0.25">
      <c r="A5" s="10"/>
      <c r="B5" s="5"/>
    </row>
    <row r="6" spans="1:17" s="4" customFormat="1" ht="69.75" customHeight="1" thickBot="1" x14ac:dyDescent="0.25">
      <c r="A6" s="13"/>
      <c r="B6" s="8" t="s">
        <v>52</v>
      </c>
      <c r="C6" s="315" t="s">
        <v>53</v>
      </c>
      <c r="D6" s="316"/>
      <c r="E6" s="316"/>
      <c r="F6" s="316"/>
      <c r="G6" s="316"/>
      <c r="H6" s="316"/>
      <c r="I6" s="317"/>
      <c r="J6" s="17" t="s">
        <v>2</v>
      </c>
    </row>
    <row r="7" spans="1:17" ht="17.25" customHeight="1" x14ac:dyDescent="0.25">
      <c r="B7" s="1"/>
      <c r="C7" s="1"/>
      <c r="D7" s="1"/>
      <c r="E7" s="1"/>
      <c r="F7" s="1"/>
      <c r="G7" s="1"/>
      <c r="H7" s="1"/>
      <c r="I7" s="1"/>
      <c r="J7" s="1"/>
    </row>
    <row r="8" spans="1:17" s="6" customFormat="1" ht="20.100000000000001" customHeight="1" x14ac:dyDescent="0.25">
      <c r="A8" s="12"/>
      <c r="B8" s="7" t="s">
        <v>16</v>
      </c>
      <c r="C8" s="19"/>
      <c r="D8" s="19"/>
      <c r="E8" s="18"/>
      <c r="F8" s="18"/>
      <c r="G8" s="18"/>
      <c r="H8" s="18"/>
      <c r="I8" s="18"/>
      <c r="J8" s="18"/>
    </row>
    <row r="9" spans="1:17" ht="16.350000000000001" customHeight="1" x14ac:dyDescent="0.25">
      <c r="A9" s="12"/>
      <c r="B9" s="14"/>
      <c r="C9" s="318" t="s">
        <v>0</v>
      </c>
      <c r="D9" s="318"/>
      <c r="E9" s="318"/>
      <c r="F9" s="318"/>
      <c r="G9" s="318"/>
      <c r="H9" s="318"/>
      <c r="I9" s="318"/>
      <c r="J9" s="318"/>
    </row>
    <row r="10" spans="1:17" ht="111" customHeight="1" x14ac:dyDescent="0.25">
      <c r="A10" s="15"/>
      <c r="B10" s="26" t="s">
        <v>6</v>
      </c>
      <c r="C10" s="52" t="s">
        <v>11</v>
      </c>
      <c r="D10" s="60" t="s">
        <v>81</v>
      </c>
      <c r="E10" s="43" t="s">
        <v>8</v>
      </c>
      <c r="F10" s="29" t="s">
        <v>79</v>
      </c>
      <c r="G10" s="47" t="s">
        <v>7</v>
      </c>
      <c r="H10" s="285" t="s">
        <v>1</v>
      </c>
      <c r="I10" s="285"/>
      <c r="J10" s="285"/>
    </row>
    <row r="11" spans="1:17" ht="123.75" customHeight="1" outlineLevel="1" x14ac:dyDescent="0.25">
      <c r="A11" s="15" t="s">
        <v>5</v>
      </c>
      <c r="B11" s="20" t="s">
        <v>17</v>
      </c>
      <c r="C11" s="25">
        <v>10</v>
      </c>
      <c r="D11" s="34" t="s">
        <v>55</v>
      </c>
      <c r="E11" s="40">
        <v>3</v>
      </c>
      <c r="F11" s="48">
        <v>15</v>
      </c>
      <c r="G11" s="32" t="s">
        <v>68</v>
      </c>
      <c r="H11" s="309" t="s">
        <v>19</v>
      </c>
      <c r="I11" s="309"/>
      <c r="J11" s="309"/>
    </row>
    <row r="12" spans="1:17" ht="111" customHeight="1" outlineLevel="1" x14ac:dyDescent="0.25">
      <c r="A12" s="15"/>
      <c r="B12" s="33" t="s">
        <v>9</v>
      </c>
      <c r="C12" s="51" t="s">
        <v>11</v>
      </c>
      <c r="D12" s="50" t="s">
        <v>80</v>
      </c>
      <c r="E12" s="51" t="s">
        <v>18</v>
      </c>
      <c r="F12" s="49" t="s">
        <v>82</v>
      </c>
      <c r="G12" s="16" t="s">
        <v>7</v>
      </c>
      <c r="H12" s="310"/>
      <c r="I12" s="310"/>
      <c r="J12" s="310"/>
      <c r="K12" s="284"/>
      <c r="L12" s="284"/>
      <c r="M12" s="284"/>
      <c r="N12" s="284"/>
      <c r="O12" s="284"/>
      <c r="P12" s="284"/>
      <c r="Q12" s="284"/>
    </row>
    <row r="13" spans="1:17" ht="126.75" customHeight="1" outlineLevel="1" x14ac:dyDescent="0.25">
      <c r="A13" s="15" t="s">
        <v>10</v>
      </c>
      <c r="B13" s="37" t="s">
        <v>72</v>
      </c>
      <c r="C13" s="22">
        <v>5</v>
      </c>
      <c r="D13" s="34" t="s">
        <v>55</v>
      </c>
      <c r="E13" s="34">
        <v>1</v>
      </c>
      <c r="F13" s="44">
        <v>5</v>
      </c>
      <c r="G13" s="32" t="s">
        <v>55</v>
      </c>
      <c r="H13" s="319"/>
      <c r="I13" s="320"/>
      <c r="J13" s="321"/>
    </row>
    <row r="14" spans="1:17" ht="124.5" customHeight="1" outlineLevel="1" x14ac:dyDescent="0.25">
      <c r="A14" s="15" t="s">
        <v>13</v>
      </c>
      <c r="B14" s="41" t="s">
        <v>78</v>
      </c>
      <c r="C14" s="22">
        <v>5</v>
      </c>
      <c r="D14" s="34" t="s">
        <v>55</v>
      </c>
      <c r="E14" s="34">
        <v>1</v>
      </c>
      <c r="F14" s="44">
        <v>5</v>
      </c>
      <c r="G14" s="32" t="s">
        <v>55</v>
      </c>
      <c r="H14" s="322"/>
      <c r="I14" s="323"/>
      <c r="J14" s="324"/>
    </row>
    <row r="15" spans="1:17" ht="81" customHeight="1" x14ac:dyDescent="0.25">
      <c r="A15" s="15"/>
      <c r="B15" s="42" t="s">
        <v>6</v>
      </c>
      <c r="C15" s="53" t="s">
        <v>11</v>
      </c>
      <c r="D15" s="60" t="s">
        <v>81</v>
      </c>
      <c r="E15" s="43" t="s">
        <v>8</v>
      </c>
      <c r="F15" s="29" t="s">
        <v>86</v>
      </c>
      <c r="G15" s="61" t="s">
        <v>7</v>
      </c>
      <c r="H15" s="309" t="s">
        <v>19</v>
      </c>
      <c r="I15" s="309"/>
      <c r="J15" s="309"/>
    </row>
    <row r="16" spans="1:17" ht="81" customHeight="1" outlineLevel="1" x14ac:dyDescent="0.25">
      <c r="A16" s="15" t="s">
        <v>3</v>
      </c>
      <c r="B16" s="35" t="s">
        <v>20</v>
      </c>
      <c r="C16" s="22">
        <v>20</v>
      </c>
      <c r="D16" s="34" t="s">
        <v>55</v>
      </c>
      <c r="E16" s="45">
        <v>5</v>
      </c>
      <c r="F16" s="44">
        <v>25</v>
      </c>
      <c r="G16" s="32" t="s">
        <v>55</v>
      </c>
      <c r="H16" s="310"/>
      <c r="I16" s="310"/>
      <c r="J16" s="310"/>
    </row>
    <row r="17" spans="1:17" ht="84.75" customHeight="1" outlineLevel="1" x14ac:dyDescent="0.25">
      <c r="A17" s="15"/>
      <c r="B17" s="65" t="s">
        <v>9</v>
      </c>
      <c r="C17" s="56" t="s">
        <v>11</v>
      </c>
      <c r="D17" s="46" t="s">
        <v>12</v>
      </c>
      <c r="E17" s="55" t="s">
        <v>18</v>
      </c>
      <c r="F17" s="54"/>
      <c r="G17" s="36" t="s">
        <v>7</v>
      </c>
      <c r="H17" s="311"/>
      <c r="I17" s="311"/>
      <c r="J17" s="311"/>
      <c r="K17" s="299"/>
      <c r="L17" s="300"/>
      <c r="M17" s="300"/>
      <c r="N17" s="300"/>
      <c r="O17" s="300"/>
      <c r="P17" s="300"/>
      <c r="Q17" s="301"/>
    </row>
    <row r="18" spans="1:17" ht="52.5" customHeight="1" outlineLevel="1" x14ac:dyDescent="0.25">
      <c r="A18" s="15" t="s">
        <v>74</v>
      </c>
      <c r="B18" s="66" t="s">
        <v>22</v>
      </c>
      <c r="C18" s="64">
        <v>5</v>
      </c>
      <c r="D18" s="67" t="s">
        <v>55</v>
      </c>
      <c r="E18" s="67">
        <v>1</v>
      </c>
      <c r="F18" s="64"/>
      <c r="G18" s="68" t="s">
        <v>55</v>
      </c>
      <c r="H18" s="302"/>
      <c r="I18" s="302"/>
      <c r="J18" s="302"/>
      <c r="K18" s="62"/>
      <c r="L18" s="62"/>
      <c r="M18" s="62"/>
      <c r="N18" s="62"/>
      <c r="O18" s="62"/>
      <c r="P18" s="62"/>
      <c r="Q18" s="62"/>
    </row>
    <row r="19" spans="1:17" ht="180" customHeight="1" outlineLevel="1" x14ac:dyDescent="0.25">
      <c r="A19" s="15" t="s">
        <v>21</v>
      </c>
      <c r="B19" s="38" t="s">
        <v>73</v>
      </c>
      <c r="C19" s="63">
        <v>5</v>
      </c>
      <c r="D19" s="67" t="s">
        <v>55</v>
      </c>
      <c r="E19" s="67">
        <v>0.4</v>
      </c>
      <c r="F19" s="71"/>
      <c r="G19" s="30" t="s">
        <v>55</v>
      </c>
      <c r="H19" s="303" t="s">
        <v>87</v>
      </c>
      <c r="I19" s="304"/>
      <c r="J19" s="305"/>
      <c r="K19" s="62"/>
      <c r="L19" s="62"/>
      <c r="M19" s="62"/>
      <c r="N19" s="62"/>
      <c r="O19" s="62"/>
      <c r="P19" s="62"/>
      <c r="Q19" s="62"/>
    </row>
    <row r="20" spans="1:17" ht="180" customHeight="1" outlineLevel="1" x14ac:dyDescent="0.25">
      <c r="A20" s="15" t="s">
        <v>27</v>
      </c>
      <c r="B20" s="38" t="s">
        <v>85</v>
      </c>
      <c r="C20" s="64" t="s">
        <v>88</v>
      </c>
      <c r="D20" s="67" t="s">
        <v>55</v>
      </c>
      <c r="E20" s="67">
        <v>0.6</v>
      </c>
      <c r="F20" s="71"/>
      <c r="G20" s="73" t="s">
        <v>55</v>
      </c>
      <c r="H20" s="303" t="s">
        <v>83</v>
      </c>
      <c r="I20" s="304"/>
      <c r="J20" s="305"/>
      <c r="K20" s="62"/>
      <c r="L20" s="62"/>
      <c r="M20" s="62"/>
      <c r="N20" s="62"/>
      <c r="O20" s="62"/>
      <c r="P20" s="62"/>
      <c r="Q20" s="62"/>
    </row>
    <row r="21" spans="1:17" ht="180" customHeight="1" outlineLevel="1" x14ac:dyDescent="0.25">
      <c r="A21" s="15" t="s">
        <v>60</v>
      </c>
      <c r="B21" s="38" t="s">
        <v>24</v>
      </c>
      <c r="C21" s="64">
        <v>5</v>
      </c>
      <c r="D21" s="67" t="s">
        <v>55</v>
      </c>
      <c r="E21" s="69"/>
      <c r="F21" s="71"/>
      <c r="G21" s="71"/>
      <c r="H21" s="312"/>
      <c r="I21" s="313"/>
      <c r="J21" s="314"/>
      <c r="K21" s="62"/>
      <c r="L21" s="62"/>
      <c r="M21" s="62"/>
      <c r="N21" s="62"/>
      <c r="O21" s="62"/>
      <c r="P21" s="62"/>
      <c r="Q21" s="62"/>
    </row>
    <row r="22" spans="1:17" ht="180" customHeight="1" outlineLevel="1" x14ac:dyDescent="0.25">
      <c r="A22" s="15" t="s">
        <v>25</v>
      </c>
      <c r="B22" s="38" t="s">
        <v>26</v>
      </c>
      <c r="C22" s="64">
        <v>5</v>
      </c>
      <c r="D22" s="67" t="s">
        <v>55</v>
      </c>
      <c r="E22" s="63"/>
      <c r="F22" s="71"/>
      <c r="G22" s="71"/>
      <c r="H22" s="306"/>
      <c r="I22" s="307"/>
      <c r="J22" s="308"/>
      <c r="K22" s="62"/>
      <c r="L22" s="62"/>
      <c r="M22" s="62"/>
      <c r="N22" s="62"/>
      <c r="O22" s="62"/>
      <c r="P22" s="62"/>
      <c r="Q22" s="62"/>
    </row>
    <row r="23" spans="1:17" ht="70.5" customHeight="1" outlineLevel="1" x14ac:dyDescent="0.25">
      <c r="A23" s="15" t="s">
        <v>84</v>
      </c>
      <c r="B23" s="23" t="s">
        <v>28</v>
      </c>
      <c r="C23" s="64">
        <v>5</v>
      </c>
      <c r="D23" s="67" t="s">
        <v>55</v>
      </c>
      <c r="E23" s="67">
        <v>1</v>
      </c>
      <c r="F23" s="71"/>
      <c r="G23" s="30" t="s">
        <v>55</v>
      </c>
      <c r="H23" s="325"/>
      <c r="I23" s="326"/>
      <c r="J23" s="327"/>
      <c r="K23" s="62"/>
      <c r="L23" s="62"/>
      <c r="M23" s="62"/>
      <c r="N23" s="62"/>
      <c r="O23" s="62"/>
      <c r="P23" s="62"/>
      <c r="Q23" s="62"/>
    </row>
    <row r="24" spans="1:17" ht="180" customHeight="1" outlineLevel="1" x14ac:dyDescent="0.25">
      <c r="A24" s="15" t="s">
        <v>29</v>
      </c>
      <c r="B24" s="38" t="s">
        <v>73</v>
      </c>
      <c r="C24" s="64">
        <v>5</v>
      </c>
      <c r="D24" s="67" t="s">
        <v>55</v>
      </c>
      <c r="E24" s="67">
        <v>0.3</v>
      </c>
      <c r="F24" s="71"/>
      <c r="G24" s="30" t="s">
        <v>55</v>
      </c>
      <c r="H24" s="303" t="s">
        <v>77</v>
      </c>
      <c r="I24" s="304"/>
      <c r="J24" s="305"/>
      <c r="K24" s="62"/>
      <c r="L24" s="62"/>
      <c r="M24" s="62"/>
      <c r="N24" s="62"/>
      <c r="O24" s="62"/>
      <c r="P24" s="62"/>
      <c r="Q24" s="62"/>
    </row>
    <row r="25" spans="1:17" ht="102" customHeight="1" outlineLevel="1" x14ac:dyDescent="0.25">
      <c r="A25" s="15" t="s">
        <v>30</v>
      </c>
      <c r="B25" s="38" t="s">
        <v>85</v>
      </c>
      <c r="C25" s="64" t="s">
        <v>89</v>
      </c>
      <c r="D25" s="67" t="s">
        <v>55</v>
      </c>
      <c r="E25" s="67">
        <v>0.2</v>
      </c>
      <c r="F25" s="71"/>
      <c r="G25" s="30" t="s">
        <v>55</v>
      </c>
      <c r="H25" s="303" t="s">
        <v>83</v>
      </c>
      <c r="I25" s="304"/>
      <c r="J25" s="305"/>
      <c r="K25" s="62"/>
      <c r="L25" s="62"/>
      <c r="M25" s="62"/>
      <c r="N25" s="62"/>
      <c r="O25" s="62"/>
      <c r="P25" s="62"/>
      <c r="Q25" s="62"/>
    </row>
    <row r="26" spans="1:17" ht="123" customHeight="1" outlineLevel="1" x14ac:dyDescent="0.25">
      <c r="A26" s="15" t="s">
        <v>60</v>
      </c>
      <c r="B26" s="38" t="s">
        <v>24</v>
      </c>
      <c r="C26" s="64">
        <v>5</v>
      </c>
      <c r="D26" s="67" t="s">
        <v>55</v>
      </c>
      <c r="E26" s="70"/>
      <c r="F26" s="71"/>
      <c r="G26" s="71"/>
      <c r="H26" s="312"/>
      <c r="I26" s="313"/>
      <c r="J26" s="314"/>
      <c r="K26" s="62"/>
      <c r="L26" s="62"/>
      <c r="M26" s="62"/>
      <c r="N26" s="62"/>
      <c r="O26" s="62"/>
      <c r="P26" s="62"/>
      <c r="Q26" s="62"/>
    </row>
    <row r="27" spans="1:17" ht="123.75" customHeight="1" outlineLevel="1" x14ac:dyDescent="0.25">
      <c r="A27" s="15" t="s">
        <v>25</v>
      </c>
      <c r="B27" s="38" t="s">
        <v>26</v>
      </c>
      <c r="C27" s="64">
        <v>5</v>
      </c>
      <c r="D27" s="67" t="s">
        <v>55</v>
      </c>
      <c r="E27" s="70"/>
      <c r="F27" s="71"/>
      <c r="G27" s="71"/>
      <c r="H27" s="306"/>
      <c r="I27" s="307"/>
      <c r="J27" s="308"/>
      <c r="K27" s="62"/>
      <c r="L27" s="62"/>
      <c r="M27" s="62"/>
      <c r="N27" s="62"/>
      <c r="O27" s="62"/>
      <c r="P27" s="62"/>
      <c r="Q27" s="62"/>
    </row>
    <row r="28" spans="1:17" ht="123.75" customHeight="1" outlineLevel="1" x14ac:dyDescent="0.25">
      <c r="A28" s="15" t="s">
        <v>31</v>
      </c>
      <c r="B28" s="24" t="s">
        <v>90</v>
      </c>
      <c r="C28" s="64" t="s">
        <v>92</v>
      </c>
      <c r="D28" s="67" t="s">
        <v>55</v>
      </c>
      <c r="E28" s="67">
        <v>0.2</v>
      </c>
      <c r="F28" s="71"/>
      <c r="G28" s="30" t="s">
        <v>55</v>
      </c>
      <c r="H28" s="303" t="s">
        <v>91</v>
      </c>
      <c r="I28" s="304"/>
      <c r="J28" s="305"/>
      <c r="K28" s="62"/>
      <c r="L28" s="62"/>
      <c r="M28" s="62"/>
      <c r="N28" s="62"/>
      <c r="O28" s="62"/>
      <c r="P28" s="62"/>
      <c r="Q28" s="62"/>
    </row>
    <row r="29" spans="1:17" ht="123.75" customHeight="1" outlineLevel="1" x14ac:dyDescent="0.25">
      <c r="A29" s="15" t="s">
        <v>60</v>
      </c>
      <c r="B29" s="38" t="s">
        <v>24</v>
      </c>
      <c r="C29" s="64">
        <v>5</v>
      </c>
      <c r="D29" s="67" t="s">
        <v>55</v>
      </c>
      <c r="E29" s="70"/>
      <c r="F29" s="71"/>
      <c r="G29" s="71"/>
      <c r="H29" s="312"/>
      <c r="I29" s="313"/>
      <c r="J29" s="314"/>
      <c r="K29" s="62"/>
      <c r="L29" s="62"/>
      <c r="M29" s="62"/>
      <c r="N29" s="62"/>
      <c r="O29" s="62"/>
      <c r="P29" s="62"/>
      <c r="Q29" s="62"/>
    </row>
    <row r="30" spans="1:17" ht="123.75" customHeight="1" outlineLevel="1" x14ac:dyDescent="0.25">
      <c r="A30" s="15" t="s">
        <v>25</v>
      </c>
      <c r="B30" s="38" t="s">
        <v>26</v>
      </c>
      <c r="C30" s="64">
        <v>5</v>
      </c>
      <c r="D30" s="67" t="s">
        <v>55</v>
      </c>
      <c r="E30" s="70"/>
      <c r="F30" s="71"/>
      <c r="G30" s="71"/>
      <c r="H30" s="306"/>
      <c r="I30" s="307"/>
      <c r="J30" s="308"/>
      <c r="K30" s="62"/>
      <c r="L30" s="62"/>
      <c r="M30" s="62"/>
      <c r="N30" s="62"/>
      <c r="O30" s="62"/>
      <c r="P30" s="62"/>
      <c r="Q30" s="62"/>
    </row>
    <row r="31" spans="1:17" ht="228" customHeight="1" outlineLevel="1" x14ac:dyDescent="0.25">
      <c r="A31" s="15" t="s">
        <v>93</v>
      </c>
      <c r="B31" s="24" t="s">
        <v>94</v>
      </c>
      <c r="C31" s="64">
        <v>5</v>
      </c>
      <c r="D31" s="67" t="s">
        <v>55</v>
      </c>
      <c r="E31" s="67">
        <v>0.3</v>
      </c>
      <c r="F31" s="71"/>
      <c r="G31" s="30" t="s">
        <v>55</v>
      </c>
      <c r="H31" s="334" t="s">
        <v>95</v>
      </c>
      <c r="I31" s="335"/>
      <c r="J31" s="336"/>
      <c r="K31" s="62"/>
      <c r="L31" s="62"/>
      <c r="M31" s="62"/>
      <c r="N31" s="62"/>
      <c r="O31" s="62"/>
      <c r="P31" s="62"/>
      <c r="Q31" s="62"/>
    </row>
    <row r="32" spans="1:17" ht="114.75" customHeight="1" outlineLevel="1" x14ac:dyDescent="0.25">
      <c r="A32" s="15" t="s">
        <v>96</v>
      </c>
      <c r="B32" s="23" t="s">
        <v>75</v>
      </c>
      <c r="C32" s="64">
        <v>5</v>
      </c>
      <c r="D32" s="67" t="s">
        <v>55</v>
      </c>
      <c r="E32" s="67">
        <v>1</v>
      </c>
      <c r="F32" s="72"/>
      <c r="G32" s="30" t="s">
        <v>55</v>
      </c>
      <c r="H32" s="306"/>
      <c r="I32" s="307"/>
      <c r="J32" s="308"/>
      <c r="K32" s="62"/>
      <c r="L32" s="62"/>
      <c r="M32" s="62"/>
      <c r="N32" s="62"/>
      <c r="O32" s="62"/>
      <c r="P32" s="62"/>
      <c r="Q32" s="62"/>
    </row>
    <row r="33" spans="1:17" ht="180" customHeight="1" outlineLevel="1" x14ac:dyDescent="0.25">
      <c r="A33" s="15" t="s">
        <v>32</v>
      </c>
      <c r="B33" s="24" t="s">
        <v>73</v>
      </c>
      <c r="C33" s="64">
        <v>5</v>
      </c>
      <c r="D33" s="67" t="s">
        <v>55</v>
      </c>
      <c r="E33" s="67">
        <v>0.2</v>
      </c>
      <c r="F33" s="74"/>
      <c r="G33" s="30" t="s">
        <v>55</v>
      </c>
      <c r="H33" s="334" t="s">
        <v>103</v>
      </c>
      <c r="I33" s="335"/>
      <c r="J33" s="336"/>
      <c r="K33" s="62"/>
      <c r="L33" s="62"/>
      <c r="M33" s="62"/>
      <c r="N33" s="62"/>
      <c r="O33" s="62"/>
      <c r="P33" s="62"/>
      <c r="Q33" s="62"/>
    </row>
    <row r="34" spans="1:17" ht="87.75" customHeight="1" outlineLevel="1" x14ac:dyDescent="0.25">
      <c r="A34" s="15" t="s">
        <v>33</v>
      </c>
      <c r="B34" s="24" t="s">
        <v>100</v>
      </c>
      <c r="C34" s="22" t="s">
        <v>106</v>
      </c>
      <c r="D34" s="34" t="s">
        <v>55</v>
      </c>
      <c r="E34" s="34">
        <v>0.25</v>
      </c>
      <c r="F34" s="44"/>
      <c r="G34" s="32" t="s">
        <v>55</v>
      </c>
      <c r="H34" s="289" t="s">
        <v>104</v>
      </c>
      <c r="I34" s="290"/>
      <c r="J34" s="291"/>
    </row>
    <row r="35" spans="1:17" ht="93" customHeight="1" outlineLevel="1" x14ac:dyDescent="0.25">
      <c r="A35" s="15" t="s">
        <v>60</v>
      </c>
      <c r="B35" s="38" t="s">
        <v>24</v>
      </c>
      <c r="C35" s="22">
        <v>5</v>
      </c>
      <c r="D35" s="34" t="s">
        <v>55</v>
      </c>
      <c r="E35" s="44"/>
      <c r="F35" s="75"/>
      <c r="G35" s="44"/>
      <c r="H35" s="328"/>
      <c r="I35" s="329"/>
      <c r="J35" s="330"/>
    </row>
    <row r="36" spans="1:17" ht="92.25" customHeight="1" outlineLevel="1" x14ac:dyDescent="0.25">
      <c r="A36" s="15" t="s">
        <v>25</v>
      </c>
      <c r="B36" s="38" t="s">
        <v>26</v>
      </c>
      <c r="C36" s="22">
        <v>5</v>
      </c>
      <c r="D36" s="34" t="s">
        <v>55</v>
      </c>
      <c r="E36" s="44"/>
      <c r="F36" s="75"/>
      <c r="G36" s="44"/>
      <c r="H36" s="331"/>
      <c r="I36" s="332"/>
      <c r="J36" s="333"/>
    </row>
    <row r="37" spans="1:17" ht="139.5" customHeight="1" outlineLevel="1" x14ac:dyDescent="0.25">
      <c r="A37" s="15" t="s">
        <v>34</v>
      </c>
      <c r="B37" s="24" t="s">
        <v>101</v>
      </c>
      <c r="C37" s="22" t="s">
        <v>107</v>
      </c>
      <c r="D37" s="34" t="s">
        <v>55</v>
      </c>
      <c r="E37" s="34">
        <v>0.25</v>
      </c>
      <c r="F37" s="76"/>
      <c r="G37" s="32" t="s">
        <v>55</v>
      </c>
      <c r="H37" s="303" t="s">
        <v>105</v>
      </c>
      <c r="I37" s="304"/>
      <c r="J37" s="305"/>
    </row>
    <row r="38" spans="1:17" ht="81" customHeight="1" outlineLevel="1" x14ac:dyDescent="0.25">
      <c r="A38" s="15" t="s">
        <v>23</v>
      </c>
      <c r="B38" s="38" t="s">
        <v>24</v>
      </c>
      <c r="C38" s="22">
        <v>5</v>
      </c>
      <c r="D38" s="34" t="s">
        <v>55</v>
      </c>
      <c r="E38" s="77"/>
      <c r="F38" s="78"/>
      <c r="G38" s="79"/>
      <c r="H38" s="312"/>
      <c r="I38" s="313"/>
      <c r="J38" s="314"/>
    </row>
    <row r="39" spans="1:17" ht="81" customHeight="1" outlineLevel="1" x14ac:dyDescent="0.25">
      <c r="A39" s="15" t="s">
        <v>25</v>
      </c>
      <c r="B39" s="38" t="s">
        <v>26</v>
      </c>
      <c r="C39" s="22">
        <v>5</v>
      </c>
      <c r="D39" s="34" t="s">
        <v>55</v>
      </c>
      <c r="E39" s="77"/>
      <c r="F39" s="78"/>
      <c r="G39" s="79"/>
      <c r="H39" s="306"/>
      <c r="I39" s="307"/>
      <c r="J39" s="308"/>
    </row>
    <row r="40" spans="1:17" ht="240" customHeight="1" outlineLevel="1" x14ac:dyDescent="0.25">
      <c r="A40" s="15" t="s">
        <v>97</v>
      </c>
      <c r="B40" s="24" t="s">
        <v>94</v>
      </c>
      <c r="C40" s="22">
        <v>5</v>
      </c>
      <c r="D40" s="34" t="s">
        <v>55</v>
      </c>
      <c r="E40" s="34">
        <v>0.3</v>
      </c>
      <c r="F40" s="78"/>
      <c r="G40" s="32" t="s">
        <v>55</v>
      </c>
      <c r="H40" s="334" t="s">
        <v>95</v>
      </c>
      <c r="I40" s="335"/>
      <c r="J40" s="336"/>
    </row>
    <row r="41" spans="1:17" ht="81" customHeight="1" outlineLevel="1" x14ac:dyDescent="0.25">
      <c r="A41" s="15" t="s">
        <v>57</v>
      </c>
      <c r="B41" s="23" t="s">
        <v>56</v>
      </c>
      <c r="C41" s="22">
        <v>5</v>
      </c>
      <c r="D41" s="34" t="s">
        <v>55</v>
      </c>
      <c r="E41" s="34">
        <v>1</v>
      </c>
      <c r="F41" s="78"/>
      <c r="G41" s="32" t="s">
        <v>55</v>
      </c>
      <c r="H41" s="337"/>
      <c r="I41" s="337"/>
      <c r="J41" s="337"/>
    </row>
    <row r="42" spans="1:17" ht="147" customHeight="1" outlineLevel="1" x14ac:dyDescent="0.25">
      <c r="A42" s="15" t="s">
        <v>58</v>
      </c>
      <c r="B42" s="24" t="s">
        <v>73</v>
      </c>
      <c r="C42" s="22">
        <v>5</v>
      </c>
      <c r="D42" s="34" t="s">
        <v>55</v>
      </c>
      <c r="E42" s="34">
        <v>0.2</v>
      </c>
      <c r="F42" s="78"/>
      <c r="G42" s="32" t="s">
        <v>55</v>
      </c>
      <c r="H42" s="334" t="s">
        <v>76</v>
      </c>
      <c r="I42" s="335"/>
      <c r="J42" s="336"/>
    </row>
    <row r="43" spans="1:17" ht="93.75" customHeight="1" outlineLevel="1" x14ac:dyDescent="0.25">
      <c r="A43" s="15" t="s">
        <v>98</v>
      </c>
      <c r="B43" s="24" t="s">
        <v>90</v>
      </c>
      <c r="C43" s="22" t="s">
        <v>108</v>
      </c>
      <c r="D43" s="34" t="s">
        <v>55</v>
      </c>
      <c r="E43" s="34">
        <v>0.25</v>
      </c>
      <c r="F43" s="78"/>
      <c r="G43" s="32" t="s">
        <v>55</v>
      </c>
      <c r="H43" s="289" t="s">
        <v>104</v>
      </c>
      <c r="I43" s="290"/>
      <c r="J43" s="291"/>
    </row>
    <row r="44" spans="1:17" ht="99" customHeight="1" outlineLevel="1" x14ac:dyDescent="0.25">
      <c r="A44" s="15" t="s">
        <v>23</v>
      </c>
      <c r="B44" s="38" t="s">
        <v>24</v>
      </c>
      <c r="C44" s="22">
        <v>5</v>
      </c>
      <c r="D44" s="34" t="s">
        <v>55</v>
      </c>
      <c r="E44" s="77"/>
      <c r="F44" s="78"/>
      <c r="G44" s="79"/>
      <c r="H44" s="328"/>
      <c r="I44" s="329"/>
      <c r="J44" s="330"/>
    </row>
    <row r="45" spans="1:17" ht="96.75" customHeight="1" outlineLevel="1" x14ac:dyDescent="0.25">
      <c r="A45" s="15" t="s">
        <v>25</v>
      </c>
      <c r="B45" s="38" t="s">
        <v>26</v>
      </c>
      <c r="C45" s="22">
        <v>5</v>
      </c>
      <c r="D45" s="34" t="s">
        <v>55</v>
      </c>
      <c r="E45" s="77"/>
      <c r="F45" s="78"/>
      <c r="G45" s="79"/>
      <c r="H45" s="331"/>
      <c r="I45" s="332"/>
      <c r="J45" s="333"/>
    </row>
    <row r="46" spans="1:17" ht="81" customHeight="1" outlineLevel="1" x14ac:dyDescent="0.25">
      <c r="A46" s="15" t="s">
        <v>59</v>
      </c>
      <c r="B46" s="24" t="s">
        <v>102</v>
      </c>
      <c r="C46" s="22">
        <v>5</v>
      </c>
      <c r="D46" s="34" t="s">
        <v>55</v>
      </c>
      <c r="E46" s="34">
        <v>0.25</v>
      </c>
      <c r="F46" s="78"/>
      <c r="G46" s="32" t="s">
        <v>55</v>
      </c>
      <c r="H46" s="303" t="s">
        <v>105</v>
      </c>
      <c r="I46" s="304"/>
      <c r="J46" s="305"/>
    </row>
    <row r="47" spans="1:17" ht="81" customHeight="1" outlineLevel="1" x14ac:dyDescent="0.25">
      <c r="A47" s="15" t="s">
        <v>23</v>
      </c>
      <c r="B47" s="38" t="s">
        <v>24</v>
      </c>
      <c r="C47" s="22">
        <v>5</v>
      </c>
      <c r="D47" s="34" t="s">
        <v>55</v>
      </c>
      <c r="E47" s="77"/>
      <c r="F47" s="78"/>
      <c r="G47" s="79"/>
      <c r="H47" s="312"/>
      <c r="I47" s="313"/>
      <c r="J47" s="314"/>
    </row>
    <row r="48" spans="1:17" ht="81" customHeight="1" outlineLevel="1" x14ac:dyDescent="0.25">
      <c r="A48" s="15" t="s">
        <v>25</v>
      </c>
      <c r="B48" s="38" t="s">
        <v>26</v>
      </c>
      <c r="C48" s="22">
        <v>5</v>
      </c>
      <c r="D48" s="34" t="s">
        <v>55</v>
      </c>
      <c r="E48" s="77"/>
      <c r="F48" s="78"/>
      <c r="G48" s="79"/>
      <c r="H48" s="306"/>
      <c r="I48" s="307"/>
      <c r="J48" s="308"/>
    </row>
    <row r="49" spans="1:17" ht="243.75" customHeight="1" outlineLevel="1" x14ac:dyDescent="0.25">
      <c r="A49" s="15" t="s">
        <v>99</v>
      </c>
      <c r="B49" s="24" t="s">
        <v>94</v>
      </c>
      <c r="C49" s="22">
        <v>5</v>
      </c>
      <c r="D49" s="34" t="s">
        <v>55</v>
      </c>
      <c r="E49" s="34">
        <v>0.3</v>
      </c>
      <c r="F49" s="78"/>
      <c r="G49" s="32" t="s">
        <v>55</v>
      </c>
      <c r="H49" s="334" t="s">
        <v>95</v>
      </c>
      <c r="I49" s="335"/>
      <c r="J49" s="336"/>
    </row>
    <row r="50" spans="1:17" ht="159.75" customHeight="1" outlineLevel="1" x14ac:dyDescent="0.25">
      <c r="A50" s="27"/>
      <c r="B50" s="28" t="s">
        <v>6</v>
      </c>
      <c r="C50" s="29" t="s">
        <v>11</v>
      </c>
      <c r="D50" s="60" t="s">
        <v>81</v>
      </c>
      <c r="E50" s="29" t="s">
        <v>8</v>
      </c>
      <c r="F50" s="29" t="s">
        <v>120</v>
      </c>
      <c r="G50" s="30" t="s">
        <v>7</v>
      </c>
      <c r="H50" s="309" t="s">
        <v>19</v>
      </c>
      <c r="I50" s="309"/>
      <c r="J50" s="309"/>
    </row>
    <row r="51" spans="1:17" ht="126.75" customHeight="1" outlineLevel="1" x14ac:dyDescent="0.25">
      <c r="A51" s="15" t="s">
        <v>4</v>
      </c>
      <c r="B51" s="31" t="s">
        <v>69</v>
      </c>
      <c r="C51" s="21">
        <v>20</v>
      </c>
      <c r="D51" s="45" t="s">
        <v>55</v>
      </c>
      <c r="E51" s="40">
        <v>8</v>
      </c>
      <c r="F51" s="48">
        <v>40</v>
      </c>
      <c r="G51" s="30" t="s">
        <v>55</v>
      </c>
      <c r="H51" s="310"/>
      <c r="I51" s="310"/>
      <c r="J51" s="310"/>
    </row>
    <row r="52" spans="1:17" ht="123" customHeight="1" outlineLevel="1" x14ac:dyDescent="0.25">
      <c r="A52" s="15"/>
      <c r="B52" s="33" t="s">
        <v>9</v>
      </c>
      <c r="C52" s="56" t="s">
        <v>11</v>
      </c>
      <c r="D52" s="46" t="s">
        <v>80</v>
      </c>
      <c r="E52" s="55" t="s">
        <v>8</v>
      </c>
      <c r="F52" s="54"/>
      <c r="G52" s="36" t="s">
        <v>65</v>
      </c>
      <c r="H52" s="311"/>
      <c r="I52" s="311"/>
      <c r="J52" s="311"/>
      <c r="K52" s="299"/>
      <c r="L52" s="300"/>
      <c r="M52" s="300"/>
      <c r="N52" s="300"/>
      <c r="O52" s="300"/>
      <c r="P52" s="300"/>
      <c r="Q52" s="301"/>
    </row>
    <row r="53" spans="1:17" ht="53.25" customHeight="1" outlineLevel="1" x14ac:dyDescent="0.25">
      <c r="A53" s="15" t="s">
        <v>35</v>
      </c>
      <c r="B53" s="23" t="s">
        <v>22</v>
      </c>
      <c r="C53" s="22">
        <v>5</v>
      </c>
      <c r="D53" s="34" t="s">
        <v>55</v>
      </c>
      <c r="E53" s="67">
        <v>1</v>
      </c>
      <c r="F53" s="81"/>
      <c r="G53" s="32" t="s">
        <v>55</v>
      </c>
      <c r="H53" s="294" t="s">
        <v>70</v>
      </c>
      <c r="I53" s="295"/>
      <c r="J53" s="296"/>
    </row>
    <row r="54" spans="1:17" ht="53.25" customHeight="1" outlineLevel="1" x14ac:dyDescent="0.25">
      <c r="A54" s="15" t="s">
        <v>36</v>
      </c>
      <c r="B54" s="24" t="s">
        <v>110</v>
      </c>
      <c r="C54" s="22">
        <v>5</v>
      </c>
      <c r="D54" s="34" t="s">
        <v>55</v>
      </c>
      <c r="E54" s="34">
        <v>0.1</v>
      </c>
      <c r="F54" s="81"/>
      <c r="G54" s="32" t="s">
        <v>55</v>
      </c>
      <c r="H54" s="297"/>
      <c r="I54" s="288"/>
      <c r="J54" s="298"/>
    </row>
    <row r="55" spans="1:17" ht="53.25" customHeight="1" outlineLevel="1" x14ac:dyDescent="0.25">
      <c r="A55" s="15" t="s">
        <v>37</v>
      </c>
      <c r="B55" s="24" t="s">
        <v>111</v>
      </c>
      <c r="C55" s="22">
        <v>5</v>
      </c>
      <c r="D55" s="34" t="s">
        <v>55</v>
      </c>
      <c r="E55" s="34">
        <v>0.25</v>
      </c>
      <c r="F55" s="81"/>
      <c r="G55" s="32" t="s">
        <v>55</v>
      </c>
      <c r="H55" s="297"/>
      <c r="I55" s="288"/>
      <c r="J55" s="298"/>
    </row>
    <row r="56" spans="1:17" ht="53.25" customHeight="1" outlineLevel="1" x14ac:dyDescent="0.25">
      <c r="A56" s="15" t="s">
        <v>38</v>
      </c>
      <c r="B56" s="24" t="s">
        <v>112</v>
      </c>
      <c r="C56" s="22">
        <v>5</v>
      </c>
      <c r="D56" s="34" t="s">
        <v>55</v>
      </c>
      <c r="E56" s="34">
        <v>0.15</v>
      </c>
      <c r="F56" s="81"/>
      <c r="G56" s="32" t="s">
        <v>55</v>
      </c>
      <c r="H56" s="297"/>
      <c r="I56" s="288"/>
      <c r="J56" s="298"/>
    </row>
    <row r="57" spans="1:17" ht="53.25" customHeight="1" outlineLevel="1" x14ac:dyDescent="0.25">
      <c r="A57" s="15" t="s">
        <v>40</v>
      </c>
      <c r="B57" s="24" t="s">
        <v>113</v>
      </c>
      <c r="C57" s="22">
        <v>5</v>
      </c>
      <c r="D57" s="34" t="s">
        <v>55</v>
      </c>
      <c r="E57" s="34">
        <v>0.15</v>
      </c>
      <c r="F57" s="81"/>
      <c r="G57" s="32" t="s">
        <v>55</v>
      </c>
      <c r="H57" s="297"/>
      <c r="I57" s="288"/>
      <c r="J57" s="298"/>
    </row>
    <row r="58" spans="1:17" ht="53.25" customHeight="1" outlineLevel="1" x14ac:dyDescent="0.25">
      <c r="A58" s="15" t="s">
        <v>114</v>
      </c>
      <c r="B58" s="24" t="s">
        <v>115</v>
      </c>
      <c r="C58" s="22">
        <v>5</v>
      </c>
      <c r="D58" s="34" t="s">
        <v>55</v>
      </c>
      <c r="E58" s="34">
        <v>0.15</v>
      </c>
      <c r="F58" s="81"/>
      <c r="G58" s="32" t="s">
        <v>55</v>
      </c>
      <c r="H58" s="297"/>
      <c r="I58" s="288"/>
      <c r="J58" s="298"/>
    </row>
    <row r="59" spans="1:17" ht="53.25" customHeight="1" outlineLevel="1" x14ac:dyDescent="0.25">
      <c r="A59" s="15" t="s">
        <v>116</v>
      </c>
      <c r="B59" s="24" t="s">
        <v>117</v>
      </c>
      <c r="C59" s="22">
        <v>5</v>
      </c>
      <c r="D59" s="34" t="s">
        <v>55</v>
      </c>
      <c r="E59" s="34">
        <v>0.2</v>
      </c>
      <c r="F59" s="81"/>
      <c r="G59" s="32" t="s">
        <v>55</v>
      </c>
      <c r="H59" s="297"/>
      <c r="I59" s="288"/>
      <c r="J59" s="298"/>
    </row>
    <row r="60" spans="1:17" ht="53.25" customHeight="1" outlineLevel="1" x14ac:dyDescent="0.25">
      <c r="A60" s="15" t="s">
        <v>39</v>
      </c>
      <c r="B60" s="23" t="s">
        <v>28</v>
      </c>
      <c r="C60" s="22">
        <v>5</v>
      </c>
      <c r="D60" s="34" t="s">
        <v>55</v>
      </c>
      <c r="E60" s="34">
        <v>1</v>
      </c>
      <c r="F60" s="82"/>
      <c r="G60" s="32" t="s">
        <v>55</v>
      </c>
      <c r="H60" s="297"/>
      <c r="I60" s="288"/>
      <c r="J60" s="298"/>
    </row>
    <row r="61" spans="1:17" ht="53.25" customHeight="1" outlineLevel="1" x14ac:dyDescent="0.25">
      <c r="A61" s="15" t="s">
        <v>41</v>
      </c>
      <c r="B61" s="24" t="s">
        <v>110</v>
      </c>
      <c r="C61" s="22">
        <v>5</v>
      </c>
      <c r="D61" s="34" t="s">
        <v>55</v>
      </c>
      <c r="E61" s="34">
        <v>0.1</v>
      </c>
      <c r="F61" s="82"/>
      <c r="G61" s="32" t="s">
        <v>55</v>
      </c>
      <c r="H61" s="297"/>
      <c r="I61" s="288"/>
      <c r="J61" s="298"/>
    </row>
    <row r="62" spans="1:17" ht="53.25" customHeight="1" outlineLevel="1" x14ac:dyDescent="0.25">
      <c r="A62" s="15" t="s">
        <v>42</v>
      </c>
      <c r="B62" s="24" t="s">
        <v>111</v>
      </c>
      <c r="C62" s="22">
        <v>5</v>
      </c>
      <c r="D62" s="34" t="s">
        <v>55</v>
      </c>
      <c r="E62" s="34">
        <v>0.25</v>
      </c>
      <c r="F62" s="82"/>
      <c r="G62" s="32" t="s">
        <v>55</v>
      </c>
      <c r="H62" s="297"/>
      <c r="I62" s="288"/>
      <c r="J62" s="298"/>
    </row>
    <row r="63" spans="1:17" ht="53.25" customHeight="1" outlineLevel="1" x14ac:dyDescent="0.25">
      <c r="A63" s="15" t="s">
        <v>43</v>
      </c>
      <c r="B63" s="24" t="s">
        <v>112</v>
      </c>
      <c r="C63" s="22">
        <v>5</v>
      </c>
      <c r="D63" s="34" t="s">
        <v>55</v>
      </c>
      <c r="E63" s="34">
        <v>0.15</v>
      </c>
      <c r="F63" s="82"/>
      <c r="G63" s="32" t="s">
        <v>55</v>
      </c>
      <c r="H63" s="297"/>
      <c r="I63" s="288"/>
      <c r="J63" s="298"/>
    </row>
    <row r="64" spans="1:17" ht="53.25" customHeight="1" outlineLevel="1" x14ac:dyDescent="0.25">
      <c r="A64" s="15" t="s">
        <v>44</v>
      </c>
      <c r="B64" s="24" t="s">
        <v>113</v>
      </c>
      <c r="C64" s="22">
        <v>5</v>
      </c>
      <c r="D64" s="34" t="s">
        <v>55</v>
      </c>
      <c r="E64" s="34">
        <v>0.15</v>
      </c>
      <c r="F64" s="82"/>
      <c r="G64" s="32" t="s">
        <v>55</v>
      </c>
      <c r="H64" s="297"/>
      <c r="I64" s="288"/>
      <c r="J64" s="298"/>
    </row>
    <row r="65" spans="1:10" ht="53.25" customHeight="1" outlineLevel="1" x14ac:dyDescent="0.25">
      <c r="A65" s="15" t="s">
        <v>118</v>
      </c>
      <c r="B65" s="24" t="s">
        <v>115</v>
      </c>
      <c r="C65" s="22">
        <v>5</v>
      </c>
      <c r="D65" s="34" t="s">
        <v>55</v>
      </c>
      <c r="E65" s="34">
        <v>0.15</v>
      </c>
      <c r="F65" s="81"/>
      <c r="G65" s="32" t="s">
        <v>55</v>
      </c>
      <c r="H65" s="297"/>
      <c r="I65" s="288"/>
      <c r="J65" s="298"/>
    </row>
    <row r="66" spans="1:10" ht="53.25" customHeight="1" outlineLevel="1" x14ac:dyDescent="0.25">
      <c r="A66" s="15" t="s">
        <v>119</v>
      </c>
      <c r="B66" s="24" t="s">
        <v>117</v>
      </c>
      <c r="C66" s="22">
        <v>5</v>
      </c>
      <c r="D66" s="34" t="s">
        <v>55</v>
      </c>
      <c r="E66" s="34">
        <v>0.2</v>
      </c>
      <c r="F66" s="81"/>
      <c r="G66" s="32" t="s">
        <v>55</v>
      </c>
      <c r="H66" s="297"/>
      <c r="I66" s="288"/>
      <c r="J66" s="298"/>
    </row>
    <row r="67" spans="1:10" ht="53.25" customHeight="1" outlineLevel="1" x14ac:dyDescent="0.25">
      <c r="A67" s="15" t="s">
        <v>45</v>
      </c>
      <c r="B67" s="23" t="s">
        <v>75</v>
      </c>
      <c r="C67" s="22">
        <v>5</v>
      </c>
      <c r="D67" s="34" t="s">
        <v>55</v>
      </c>
      <c r="E67" s="34">
        <v>1</v>
      </c>
      <c r="F67" s="80"/>
      <c r="G67" s="32" t="s">
        <v>55</v>
      </c>
      <c r="H67" s="297"/>
      <c r="I67" s="288"/>
      <c r="J67" s="298"/>
    </row>
    <row r="68" spans="1:10" ht="53.25" customHeight="1" outlineLevel="1" x14ac:dyDescent="0.25">
      <c r="A68" s="15" t="s">
        <v>46</v>
      </c>
      <c r="B68" s="24" t="s">
        <v>110</v>
      </c>
      <c r="C68" s="22">
        <v>5</v>
      </c>
      <c r="D68" s="34" t="s">
        <v>55</v>
      </c>
      <c r="E68" s="34">
        <v>0.1</v>
      </c>
      <c r="F68" s="78"/>
      <c r="G68" s="32" t="s">
        <v>55</v>
      </c>
      <c r="H68" s="297"/>
      <c r="I68" s="288"/>
      <c r="J68" s="298"/>
    </row>
    <row r="69" spans="1:10" ht="53.25" customHeight="1" outlineLevel="1" x14ac:dyDescent="0.25">
      <c r="A69" s="15" t="s">
        <v>47</v>
      </c>
      <c r="B69" s="24" t="s">
        <v>111</v>
      </c>
      <c r="C69" s="22">
        <v>5</v>
      </c>
      <c r="D69" s="34" t="s">
        <v>55</v>
      </c>
      <c r="E69" s="34">
        <v>0.25</v>
      </c>
      <c r="F69" s="78"/>
      <c r="G69" s="83" t="s">
        <v>68</v>
      </c>
      <c r="H69" s="297"/>
      <c r="I69" s="288"/>
      <c r="J69" s="298"/>
    </row>
    <row r="70" spans="1:10" ht="53.25" customHeight="1" outlineLevel="1" x14ac:dyDescent="0.25">
      <c r="A70" s="15" t="s">
        <v>48</v>
      </c>
      <c r="B70" s="24" t="s">
        <v>112</v>
      </c>
      <c r="C70" s="22">
        <v>5</v>
      </c>
      <c r="D70" s="34" t="s">
        <v>55</v>
      </c>
      <c r="E70" s="34">
        <v>0.15</v>
      </c>
      <c r="F70" s="78"/>
      <c r="G70" s="32" t="s">
        <v>55</v>
      </c>
      <c r="H70" s="297"/>
      <c r="I70" s="288"/>
      <c r="J70" s="298"/>
    </row>
    <row r="71" spans="1:10" ht="53.25" customHeight="1" outlineLevel="1" x14ac:dyDescent="0.25">
      <c r="A71" s="15" t="s">
        <v>49</v>
      </c>
      <c r="B71" s="24" t="s">
        <v>113</v>
      </c>
      <c r="C71" s="22">
        <v>5</v>
      </c>
      <c r="D71" s="34" t="s">
        <v>55</v>
      </c>
      <c r="E71" s="34">
        <v>0.15</v>
      </c>
      <c r="F71" s="78"/>
      <c r="G71" s="32" t="s">
        <v>55</v>
      </c>
      <c r="H71" s="297"/>
      <c r="I71" s="288"/>
      <c r="J71" s="298"/>
    </row>
    <row r="72" spans="1:10" ht="53.25" customHeight="1" outlineLevel="1" x14ac:dyDescent="0.25">
      <c r="A72" s="15" t="s">
        <v>121</v>
      </c>
      <c r="B72" s="24" t="s">
        <v>115</v>
      </c>
      <c r="C72" s="22">
        <v>5</v>
      </c>
      <c r="D72" s="34" t="s">
        <v>55</v>
      </c>
      <c r="E72" s="34">
        <v>0.15</v>
      </c>
      <c r="F72" s="62"/>
      <c r="G72" s="32" t="s">
        <v>55</v>
      </c>
      <c r="H72" s="297"/>
      <c r="I72" s="288"/>
      <c r="J72" s="298"/>
    </row>
    <row r="73" spans="1:10" ht="53.25" customHeight="1" outlineLevel="1" x14ac:dyDescent="0.25">
      <c r="A73" s="15" t="s">
        <v>122</v>
      </c>
      <c r="B73" s="24" t="s">
        <v>117</v>
      </c>
      <c r="C73" s="22">
        <v>5</v>
      </c>
      <c r="D73" s="34" t="s">
        <v>55</v>
      </c>
      <c r="E73" s="34">
        <v>0.2</v>
      </c>
      <c r="F73" s="62"/>
      <c r="G73" s="32" t="s">
        <v>55</v>
      </c>
      <c r="H73" s="297"/>
      <c r="I73" s="288"/>
      <c r="J73" s="298"/>
    </row>
    <row r="74" spans="1:10" ht="53.25" customHeight="1" outlineLevel="1" x14ac:dyDescent="0.25">
      <c r="A74" s="15" t="s">
        <v>50</v>
      </c>
      <c r="B74" s="23" t="s">
        <v>56</v>
      </c>
      <c r="C74" s="22">
        <v>5</v>
      </c>
      <c r="D74" s="34" t="s">
        <v>55</v>
      </c>
      <c r="E74" s="34">
        <v>1</v>
      </c>
      <c r="F74" s="80"/>
      <c r="G74" s="32" t="s">
        <v>55</v>
      </c>
      <c r="H74" s="297"/>
      <c r="I74" s="288"/>
      <c r="J74" s="298"/>
    </row>
    <row r="75" spans="1:10" ht="53.25" customHeight="1" outlineLevel="1" x14ac:dyDescent="0.25">
      <c r="A75" s="15" t="s">
        <v>61</v>
      </c>
      <c r="B75" s="24" t="s">
        <v>110</v>
      </c>
      <c r="C75" s="22">
        <v>5</v>
      </c>
      <c r="D75" s="34" t="s">
        <v>55</v>
      </c>
      <c r="E75" s="34">
        <v>0.1</v>
      </c>
      <c r="F75" s="78"/>
      <c r="G75" s="32" t="s">
        <v>55</v>
      </c>
      <c r="H75" s="297"/>
      <c r="I75" s="288"/>
      <c r="J75" s="298"/>
    </row>
    <row r="76" spans="1:10" ht="53.25" customHeight="1" outlineLevel="1" x14ac:dyDescent="0.25">
      <c r="A76" s="15" t="s">
        <v>62</v>
      </c>
      <c r="B76" s="24" t="s">
        <v>111</v>
      </c>
      <c r="C76" s="22">
        <v>5</v>
      </c>
      <c r="D76" s="34" t="s">
        <v>55</v>
      </c>
      <c r="E76" s="34">
        <v>0.25</v>
      </c>
      <c r="F76" s="78"/>
      <c r="G76" s="32" t="s">
        <v>55</v>
      </c>
      <c r="H76" s="297"/>
      <c r="I76" s="288"/>
      <c r="J76" s="298"/>
    </row>
    <row r="77" spans="1:10" ht="53.25" customHeight="1" outlineLevel="1" x14ac:dyDescent="0.25">
      <c r="A77" s="15" t="s">
        <v>63</v>
      </c>
      <c r="B77" s="24" t="s">
        <v>112</v>
      </c>
      <c r="C77" s="22">
        <v>5</v>
      </c>
      <c r="D77" s="34" t="s">
        <v>55</v>
      </c>
      <c r="E77" s="34">
        <v>0.15</v>
      </c>
      <c r="F77" s="78"/>
      <c r="G77" s="32" t="s">
        <v>55</v>
      </c>
      <c r="H77" s="297"/>
      <c r="I77" s="288"/>
      <c r="J77" s="298"/>
    </row>
    <row r="78" spans="1:10" ht="53.25" customHeight="1" outlineLevel="1" x14ac:dyDescent="0.25">
      <c r="A78" s="15" t="s">
        <v>64</v>
      </c>
      <c r="B78" s="24" t="s">
        <v>113</v>
      </c>
      <c r="C78" s="22">
        <v>5</v>
      </c>
      <c r="D78" s="34" t="s">
        <v>55</v>
      </c>
      <c r="E78" s="34">
        <v>0.15</v>
      </c>
      <c r="F78" s="78"/>
      <c r="G78" s="32" t="s">
        <v>55</v>
      </c>
      <c r="H78" s="297"/>
      <c r="I78" s="288"/>
      <c r="J78" s="298"/>
    </row>
    <row r="79" spans="1:10" ht="53.25" customHeight="1" outlineLevel="1" x14ac:dyDescent="0.25">
      <c r="A79" s="15" t="s">
        <v>123</v>
      </c>
      <c r="B79" s="24" t="s">
        <v>115</v>
      </c>
      <c r="C79" s="22">
        <v>5</v>
      </c>
      <c r="D79" s="34" t="s">
        <v>55</v>
      </c>
      <c r="E79" s="34">
        <v>0.15</v>
      </c>
      <c r="F79" s="78"/>
      <c r="G79" s="32" t="s">
        <v>55</v>
      </c>
      <c r="H79" s="297"/>
      <c r="I79" s="288"/>
      <c r="J79" s="298"/>
    </row>
    <row r="80" spans="1:10" ht="53.25" customHeight="1" outlineLevel="1" x14ac:dyDescent="0.25">
      <c r="A80" s="15" t="s">
        <v>124</v>
      </c>
      <c r="B80" s="24" t="s">
        <v>117</v>
      </c>
      <c r="C80" s="22">
        <v>5</v>
      </c>
      <c r="D80" s="34" t="s">
        <v>55</v>
      </c>
      <c r="E80" s="34">
        <v>0.2</v>
      </c>
      <c r="F80" s="78"/>
      <c r="G80" s="32" t="s">
        <v>55</v>
      </c>
      <c r="H80" s="297"/>
      <c r="I80" s="288"/>
      <c r="J80" s="298"/>
    </row>
    <row r="81" spans="1:10" ht="81.75" customHeight="1" outlineLevel="1" x14ac:dyDescent="0.25">
      <c r="A81" s="27"/>
      <c r="B81" s="28" t="s">
        <v>6</v>
      </c>
      <c r="C81" s="29" t="s">
        <v>11</v>
      </c>
      <c r="D81" s="29" t="s">
        <v>12</v>
      </c>
      <c r="E81" s="29" t="s">
        <v>8</v>
      </c>
      <c r="F81" s="29" t="s">
        <v>67</v>
      </c>
      <c r="G81" s="30" t="s">
        <v>7</v>
      </c>
      <c r="H81" s="289"/>
      <c r="I81" s="290"/>
      <c r="J81" s="291"/>
    </row>
    <row r="82" spans="1:10" ht="146.25" customHeight="1" outlineLevel="1" x14ac:dyDescent="0.25">
      <c r="A82" s="15" t="s">
        <v>51</v>
      </c>
      <c r="B82" s="20" t="s">
        <v>109</v>
      </c>
      <c r="C82" s="25">
        <v>5</v>
      </c>
      <c r="D82" s="34" t="s">
        <v>55</v>
      </c>
      <c r="E82" s="34">
        <v>4</v>
      </c>
      <c r="F82" s="58">
        <v>20</v>
      </c>
      <c r="G82" s="57" t="s">
        <v>55</v>
      </c>
      <c r="H82" s="292" t="s">
        <v>66</v>
      </c>
      <c r="I82" s="293"/>
      <c r="J82" s="293"/>
    </row>
    <row r="83" spans="1:10" ht="29.25" customHeight="1" outlineLevel="1" x14ac:dyDescent="0.25">
      <c r="A83" s="27" t="s">
        <v>14</v>
      </c>
      <c r="B83" s="286" t="s">
        <v>15</v>
      </c>
      <c r="C83" s="287"/>
      <c r="D83" s="287"/>
      <c r="E83" s="287"/>
      <c r="F83" s="59">
        <v>100</v>
      </c>
      <c r="G83" s="30">
        <f>SUM(G11:G82)</f>
        <v>0</v>
      </c>
      <c r="H83" s="288"/>
      <c r="I83" s="288"/>
      <c r="J83" s="288"/>
    </row>
    <row r="84" spans="1:10" ht="17.25" customHeight="1" x14ac:dyDescent="0.25"/>
  </sheetData>
  <mergeCells count="35">
    <mergeCell ref="H23:J23"/>
    <mergeCell ref="H43:J45"/>
    <mergeCell ref="H46:J48"/>
    <mergeCell ref="H49:J49"/>
    <mergeCell ref="H28:J30"/>
    <mergeCell ref="H31:J31"/>
    <mergeCell ref="H42:J42"/>
    <mergeCell ref="H33:J33"/>
    <mergeCell ref="H34:J36"/>
    <mergeCell ref="H37:J39"/>
    <mergeCell ref="H40:J40"/>
    <mergeCell ref="H41:J41"/>
    <mergeCell ref="C1:I1"/>
    <mergeCell ref="C6:I6"/>
    <mergeCell ref="C9:J9"/>
    <mergeCell ref="H15:J17"/>
    <mergeCell ref="H11:J12"/>
    <mergeCell ref="H13:J13"/>
    <mergeCell ref="H14:J14"/>
    <mergeCell ref="K12:Q12"/>
    <mergeCell ref="H10:J10"/>
    <mergeCell ref="B83:E83"/>
    <mergeCell ref="H83:J83"/>
    <mergeCell ref="H81:J81"/>
    <mergeCell ref="H82:J82"/>
    <mergeCell ref="H53:J80"/>
    <mergeCell ref="K52:Q52"/>
    <mergeCell ref="K17:Q17"/>
    <mergeCell ref="H18:J18"/>
    <mergeCell ref="H19:J19"/>
    <mergeCell ref="H32:J32"/>
    <mergeCell ref="H50:J52"/>
    <mergeCell ref="H24:J24"/>
    <mergeCell ref="H25:J27"/>
    <mergeCell ref="H20:J22"/>
  </mergeCells>
  <pageMargins left="0.70866141732283472" right="0.70866141732283472" top="0.74803149606299213" bottom="0.74803149606299213" header="0.31496062992125984" footer="0.31496062992125984"/>
  <pageSetup paperSize="9" scale="26" fitToHeight="0" orientation="portrait" r:id="rId1"/>
  <headerFooter>
    <oddFooter>&amp;L&amp;"PT Sans,Standard"&amp;8Allgeier Management Beratung GmbH&amp;C&amp;"PT Sans,Standard"&amp;8&amp;F&amp;R&amp;"PT Sans,Standard"&amp;8Seite &amp;P von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69129-E11A-4520-9C57-210CA60BD713}">
  <sheetPr>
    <pageSetUpPr fitToPage="1"/>
  </sheetPr>
  <dimension ref="A1:S84"/>
  <sheetViews>
    <sheetView topLeftCell="A56" zoomScaleNormal="100" workbookViewId="0">
      <selection activeCell="B65" sqref="B65"/>
    </sheetView>
  </sheetViews>
  <sheetFormatPr baseColWidth="10" defaultColWidth="9.140625" defaultRowHeight="15" outlineLevelRow="1" outlineLevelCol="1" x14ac:dyDescent="0.25"/>
  <cols>
    <col min="1" max="1" width="5.5703125" style="11" customWidth="1"/>
    <col min="2" max="2" width="78.140625" customWidth="1"/>
    <col min="3" max="3" width="12" customWidth="1" outlineLevel="1"/>
    <col min="4" max="4" width="14.5703125" customWidth="1" outlineLevel="1"/>
    <col min="5" max="5" width="11.5703125" customWidth="1" outlineLevel="1"/>
    <col min="6" max="6" width="11.140625" customWidth="1" outlineLevel="1"/>
    <col min="7" max="7" width="4.85546875" customWidth="1"/>
    <col min="12" max="12" width="4.85546875" customWidth="1"/>
    <col min="17" max="17" width="4.85546875" customWidth="1"/>
  </cols>
  <sheetData>
    <row r="1" spans="1:19" s="2" customFormat="1" ht="97.9" customHeight="1" x14ac:dyDescent="0.25">
      <c r="A1" s="256" t="s">
        <v>160</v>
      </c>
      <c r="B1" s="256"/>
      <c r="C1" s="257" t="s">
        <v>161</v>
      </c>
      <c r="D1" s="258"/>
      <c r="E1" s="258"/>
      <c r="F1" s="258"/>
    </row>
    <row r="2" spans="1:19" s="4" customFormat="1" ht="12.75" x14ac:dyDescent="0.2">
      <c r="A2" s="10"/>
      <c r="B2" s="3"/>
    </row>
    <row r="3" spans="1:19" s="4" customFormat="1" ht="12.75" x14ac:dyDescent="0.2">
      <c r="A3" s="10"/>
      <c r="B3" s="5"/>
    </row>
    <row r="4" spans="1:19" s="4" customFormat="1" ht="12.75" x14ac:dyDescent="0.2">
      <c r="A4" s="10"/>
      <c r="B4" s="5"/>
    </row>
    <row r="5" spans="1:19" s="4" customFormat="1" ht="21.95" customHeight="1" thickBot="1" x14ac:dyDescent="0.25">
      <c r="A5" s="10"/>
      <c r="B5" s="5"/>
    </row>
    <row r="6" spans="1:19" s="4" customFormat="1" ht="18.600000000000001" customHeight="1" x14ac:dyDescent="0.2">
      <c r="A6" s="259" t="s">
        <v>52</v>
      </c>
      <c r="B6" s="260"/>
      <c r="C6" s="261" t="s">
        <v>53</v>
      </c>
      <c r="D6" s="261"/>
      <c r="E6" s="261"/>
      <c r="F6" s="262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9"/>
    </row>
    <row r="7" spans="1:19" ht="56.45" customHeight="1" thickBot="1" x14ac:dyDescent="0.3">
      <c r="A7" s="280" t="s">
        <v>152</v>
      </c>
      <c r="B7" s="281"/>
      <c r="C7" s="266"/>
      <c r="D7" s="266"/>
      <c r="E7" s="266"/>
      <c r="F7" s="267"/>
      <c r="S7" s="240"/>
    </row>
    <row r="8" spans="1:19" s="6" customFormat="1" ht="20.100000000000001" customHeight="1" x14ac:dyDescent="0.25">
      <c r="A8" s="241"/>
      <c r="C8" s="19"/>
      <c r="D8" s="19"/>
      <c r="E8" s="18"/>
      <c r="F8" s="18"/>
      <c r="S8" s="242"/>
    </row>
    <row r="9" spans="1:19" ht="16.350000000000001" customHeight="1" thickBot="1" x14ac:dyDescent="0.3">
      <c r="A9" s="263" t="s">
        <v>16</v>
      </c>
      <c r="B9" s="264"/>
      <c r="C9" s="265" t="s">
        <v>0</v>
      </c>
      <c r="D9" s="265"/>
      <c r="E9" s="265"/>
      <c r="F9" s="265"/>
      <c r="H9" s="268" t="s">
        <v>136</v>
      </c>
      <c r="I9" s="265"/>
      <c r="J9" s="265"/>
      <c r="K9" s="265"/>
      <c r="M9" s="268" t="s">
        <v>136</v>
      </c>
      <c r="N9" s="265"/>
      <c r="O9" s="265"/>
      <c r="P9" s="265"/>
      <c r="R9" s="268" t="s">
        <v>136</v>
      </c>
      <c r="S9" s="269"/>
    </row>
    <row r="10" spans="1:19" ht="111" customHeight="1" thickBot="1" x14ac:dyDescent="0.3">
      <c r="A10" s="270" t="s">
        <v>6</v>
      </c>
      <c r="B10" s="271"/>
      <c r="C10" s="116"/>
      <c r="D10" s="104"/>
      <c r="E10" s="104"/>
      <c r="F10" s="203"/>
      <c r="G10" s="113"/>
      <c r="H10" s="116"/>
      <c r="I10" s="104"/>
      <c r="J10" s="104"/>
      <c r="K10" s="203"/>
      <c r="L10" s="113"/>
      <c r="M10" s="116"/>
      <c r="N10" s="104"/>
      <c r="O10" s="104"/>
      <c r="P10" s="203"/>
      <c r="Q10" s="113"/>
      <c r="R10" s="234" t="s">
        <v>11</v>
      </c>
      <c r="S10" s="192" t="s">
        <v>128</v>
      </c>
    </row>
    <row r="11" spans="1:19" ht="26.25" outlineLevel="1" thickBot="1" x14ac:dyDescent="0.3">
      <c r="A11" s="112" t="s">
        <v>5</v>
      </c>
      <c r="B11" s="114" t="s">
        <v>151</v>
      </c>
      <c r="C11" s="115"/>
      <c r="D11" s="105"/>
      <c r="E11" s="105"/>
      <c r="F11" s="204"/>
      <c r="G11" s="113"/>
      <c r="H11" s="115"/>
      <c r="I11" s="105"/>
      <c r="J11" s="105"/>
      <c r="K11" s="204"/>
      <c r="L11" s="113"/>
      <c r="M11" s="115"/>
      <c r="N11" s="105"/>
      <c r="O11" s="105"/>
      <c r="P11" s="204"/>
      <c r="Q11" s="113"/>
      <c r="R11" s="115">
        <v>5</v>
      </c>
      <c r="S11" s="193">
        <f>ROUND((D13+D14)/2,2)</f>
        <v>0</v>
      </c>
    </row>
    <row r="12" spans="1:19" ht="63.75" outlineLevel="1" x14ac:dyDescent="0.25">
      <c r="A12" s="276" t="s">
        <v>9</v>
      </c>
      <c r="B12" s="277"/>
      <c r="C12" s="205" t="s">
        <v>126</v>
      </c>
      <c r="D12" s="50" t="s">
        <v>125</v>
      </c>
      <c r="E12" s="169"/>
      <c r="F12" s="170"/>
      <c r="G12" s="78"/>
      <c r="H12" s="212"/>
      <c r="I12" s="206"/>
      <c r="J12" s="206"/>
      <c r="K12" s="220"/>
      <c r="L12" s="78"/>
      <c r="M12" s="212"/>
      <c r="N12" s="206"/>
      <c r="O12" s="206"/>
      <c r="P12" s="220"/>
      <c r="Q12" s="78"/>
      <c r="R12" s="212"/>
      <c r="S12" s="129"/>
    </row>
    <row r="13" spans="1:19" outlineLevel="1" x14ac:dyDescent="0.25">
      <c r="A13" s="121" t="s">
        <v>10</v>
      </c>
      <c r="B13" s="37" t="s">
        <v>72</v>
      </c>
      <c r="C13" s="22">
        <v>5</v>
      </c>
      <c r="D13" s="34"/>
      <c r="E13" s="206"/>
      <c r="F13" s="207"/>
      <c r="H13" s="215"/>
      <c r="I13" s="62"/>
      <c r="J13" s="62"/>
      <c r="K13" s="216"/>
      <c r="M13" s="215"/>
      <c r="N13" s="62"/>
      <c r="O13" s="62"/>
      <c r="P13" s="216"/>
      <c r="R13" s="215"/>
      <c r="S13" s="122"/>
    </row>
    <row r="14" spans="1:19" ht="15.75" outlineLevel="1" thickBot="1" x14ac:dyDescent="0.3">
      <c r="A14" s="123" t="s">
        <v>13</v>
      </c>
      <c r="B14" s="124" t="s">
        <v>78</v>
      </c>
      <c r="C14" s="125">
        <v>5</v>
      </c>
      <c r="D14" s="126"/>
      <c r="E14" s="206"/>
      <c r="F14" s="207"/>
      <c r="G14" s="118"/>
      <c r="H14" s="221"/>
      <c r="I14" s="127"/>
      <c r="J14" s="127"/>
      <c r="K14" s="222"/>
      <c r="L14" s="118"/>
      <c r="M14" s="221"/>
      <c r="N14" s="127"/>
      <c r="O14" s="127"/>
      <c r="P14" s="222"/>
      <c r="Q14" s="118"/>
      <c r="R14" s="221"/>
      <c r="S14" s="128"/>
    </row>
    <row r="15" spans="1:19" ht="77.25" thickBot="1" x14ac:dyDescent="0.3">
      <c r="A15" s="282" t="s">
        <v>6</v>
      </c>
      <c r="B15" s="283"/>
      <c r="C15" s="116"/>
      <c r="D15" s="104"/>
      <c r="E15" s="104"/>
      <c r="F15" s="203"/>
      <c r="G15" s="113"/>
      <c r="H15" s="116"/>
      <c r="I15" s="104"/>
      <c r="J15" s="104"/>
      <c r="K15" s="203"/>
      <c r="L15" s="113"/>
      <c r="M15" s="116"/>
      <c r="N15" s="104"/>
      <c r="O15" s="104"/>
      <c r="P15" s="203"/>
      <c r="Q15" s="119"/>
      <c r="R15" s="235" t="s">
        <v>11</v>
      </c>
      <c r="S15" s="197" t="s">
        <v>81</v>
      </c>
    </row>
    <row r="16" spans="1:19" ht="15.75" outlineLevel="1" thickBot="1" x14ac:dyDescent="0.3">
      <c r="A16" s="184" t="s">
        <v>3</v>
      </c>
      <c r="B16" s="185" t="s">
        <v>20</v>
      </c>
      <c r="C16" s="208"/>
      <c r="D16" s="130"/>
      <c r="E16" s="130"/>
      <c r="F16" s="209"/>
      <c r="G16" s="119"/>
      <c r="H16" s="208"/>
      <c r="I16" s="130"/>
      <c r="J16" s="130"/>
      <c r="K16" s="209"/>
      <c r="L16" s="119"/>
      <c r="M16" s="208"/>
      <c r="N16" s="130"/>
      <c r="O16" s="130"/>
      <c r="P16" s="209"/>
      <c r="Q16" s="113"/>
      <c r="R16" s="115">
        <v>20</v>
      </c>
      <c r="S16" s="237">
        <f>ROUND((P18+P23+P32+P41)/4,2)</f>
        <v>0</v>
      </c>
    </row>
    <row r="17" spans="1:19" ht="39" outlineLevel="1" thickBot="1" x14ac:dyDescent="0.3">
      <c r="A17" s="272" t="s">
        <v>9</v>
      </c>
      <c r="B17" s="273"/>
      <c r="C17" s="210" t="s">
        <v>11</v>
      </c>
      <c r="D17" s="186" t="s">
        <v>12</v>
      </c>
      <c r="E17" s="187" t="s">
        <v>18</v>
      </c>
      <c r="F17" s="188" t="s">
        <v>127</v>
      </c>
      <c r="G17" s="189"/>
      <c r="H17" s="190" t="s">
        <v>11</v>
      </c>
      <c r="I17" s="190" t="s">
        <v>12</v>
      </c>
      <c r="J17" s="190" t="s">
        <v>18</v>
      </c>
      <c r="K17" s="191"/>
      <c r="L17" s="230"/>
      <c r="M17" s="190" t="s">
        <v>11</v>
      </c>
      <c r="N17" s="190" t="s">
        <v>12</v>
      </c>
      <c r="O17" s="190" t="s">
        <v>18</v>
      </c>
      <c r="P17" s="191"/>
      <c r="Q17" s="78"/>
      <c r="R17" s="212"/>
      <c r="S17" s="129"/>
    </row>
    <row r="18" spans="1:19" ht="27.75" customHeight="1" outlineLevel="1" thickBot="1" x14ac:dyDescent="0.3">
      <c r="A18" s="102" t="s">
        <v>74</v>
      </c>
      <c r="B18" s="108" t="s">
        <v>22</v>
      </c>
      <c r="C18" s="116"/>
      <c r="D18" s="104"/>
      <c r="E18" s="104"/>
      <c r="F18" s="211"/>
      <c r="G18" s="105"/>
      <c r="H18" s="223"/>
      <c r="I18" s="117"/>
      <c r="J18" s="117"/>
      <c r="K18" s="224"/>
      <c r="L18" s="127"/>
      <c r="M18" s="131">
        <v>5</v>
      </c>
      <c r="N18" s="166">
        <f>SUM(K19:K20)</f>
        <v>0</v>
      </c>
      <c r="O18" s="132">
        <v>1</v>
      </c>
      <c r="P18" s="231">
        <f>ROUND(N18*O18,2)</f>
        <v>0</v>
      </c>
      <c r="Q18" s="62"/>
      <c r="R18" s="212"/>
      <c r="S18" s="129"/>
    </row>
    <row r="19" spans="1:19" outlineLevel="1" x14ac:dyDescent="0.25">
      <c r="A19" s="121" t="s">
        <v>21</v>
      </c>
      <c r="B19" s="198" t="s">
        <v>73</v>
      </c>
      <c r="C19" s="177">
        <v>5</v>
      </c>
      <c r="D19" s="178"/>
      <c r="E19" s="178">
        <v>0.4</v>
      </c>
      <c r="F19" s="179">
        <f>ROUND(D19*E19,2)</f>
        <v>0</v>
      </c>
      <c r="G19" s="180"/>
      <c r="H19" s="225"/>
      <c r="I19" s="181"/>
      <c r="J19" s="181"/>
      <c r="K19" s="182">
        <f>+F19</f>
        <v>0</v>
      </c>
      <c r="L19" s="180"/>
      <c r="M19" s="225"/>
      <c r="N19" s="181"/>
      <c r="O19" s="181"/>
      <c r="P19" s="183"/>
      <c r="Q19" s="62"/>
      <c r="R19" s="212"/>
      <c r="S19" s="129"/>
    </row>
    <row r="20" spans="1:19" ht="25.5" outlineLevel="1" x14ac:dyDescent="0.25">
      <c r="A20" s="121" t="s">
        <v>27</v>
      </c>
      <c r="B20" s="171" t="s">
        <v>158</v>
      </c>
      <c r="C20" s="212"/>
      <c r="D20" s="206"/>
      <c r="E20" s="206"/>
      <c r="F20" s="213"/>
      <c r="G20" s="62"/>
      <c r="H20" s="94">
        <v>5</v>
      </c>
      <c r="I20" s="86">
        <f>+(D21+D22)/2</f>
        <v>0</v>
      </c>
      <c r="J20" s="86">
        <v>0.6</v>
      </c>
      <c r="K20" s="162">
        <f>ROUND(I20*J20,2)</f>
        <v>0</v>
      </c>
      <c r="L20" s="62"/>
      <c r="M20" s="212"/>
      <c r="N20" s="206"/>
      <c r="O20" s="206"/>
      <c r="P20" s="213"/>
      <c r="Q20" s="62"/>
      <c r="R20" s="212"/>
      <c r="S20" s="129"/>
    </row>
    <row r="21" spans="1:19" outlineLevel="1" x14ac:dyDescent="0.25">
      <c r="A21" s="121" t="s">
        <v>60</v>
      </c>
      <c r="B21" s="96" t="s">
        <v>24</v>
      </c>
      <c r="C21" s="64">
        <v>5</v>
      </c>
      <c r="D21" s="67"/>
      <c r="E21" s="206"/>
      <c r="F21" s="207"/>
      <c r="G21" s="62"/>
      <c r="H21" s="212"/>
      <c r="I21" s="206"/>
      <c r="J21" s="206"/>
      <c r="K21" s="207"/>
      <c r="L21" s="62"/>
      <c r="M21" s="212"/>
      <c r="N21" s="206"/>
      <c r="O21" s="206"/>
      <c r="P21" s="207"/>
      <c r="Q21" s="62"/>
      <c r="R21" s="212"/>
      <c r="S21" s="129"/>
    </row>
    <row r="22" spans="1:19" ht="15.75" outlineLevel="1" thickBot="1" x14ac:dyDescent="0.3">
      <c r="A22" s="121" t="s">
        <v>25</v>
      </c>
      <c r="B22" s="199" t="s">
        <v>26</v>
      </c>
      <c r="C22" s="89">
        <v>5</v>
      </c>
      <c r="D22" s="90"/>
      <c r="E22" s="206"/>
      <c r="F22" s="207"/>
      <c r="G22" s="62"/>
      <c r="H22" s="212"/>
      <c r="I22" s="206"/>
      <c r="J22" s="206"/>
      <c r="K22" s="207"/>
      <c r="L22" s="62"/>
      <c r="M22" s="212"/>
      <c r="N22" s="206"/>
      <c r="O22" s="206"/>
      <c r="P22" s="207"/>
      <c r="Q22" s="62"/>
      <c r="R22" s="212"/>
      <c r="S22" s="129"/>
    </row>
    <row r="23" spans="1:19" s="85" customFormat="1" ht="27.75" customHeight="1" outlineLevel="1" thickBot="1" x14ac:dyDescent="0.3">
      <c r="A23" s="102" t="s">
        <v>84</v>
      </c>
      <c r="B23" s="103" t="s">
        <v>28</v>
      </c>
      <c r="C23" s="116"/>
      <c r="D23" s="104"/>
      <c r="E23" s="104"/>
      <c r="F23" s="214"/>
      <c r="G23" s="105"/>
      <c r="H23" s="116"/>
      <c r="I23" s="104"/>
      <c r="J23" s="104"/>
      <c r="K23" s="214"/>
      <c r="L23" s="105"/>
      <c r="M23" s="106">
        <v>5</v>
      </c>
      <c r="N23" s="167">
        <f>SUM(K24:K31)</f>
        <v>0</v>
      </c>
      <c r="O23" s="107">
        <v>1</v>
      </c>
      <c r="P23" s="232">
        <f>ROUND(N23*O23,2)</f>
        <v>0</v>
      </c>
      <c r="Q23" s="62"/>
      <c r="R23" s="212"/>
      <c r="S23" s="129"/>
    </row>
    <row r="24" spans="1:19" outlineLevel="1" x14ac:dyDescent="0.25">
      <c r="A24" s="121" t="s">
        <v>29</v>
      </c>
      <c r="B24" s="101" t="s">
        <v>73</v>
      </c>
      <c r="C24" s="94">
        <v>5</v>
      </c>
      <c r="D24" s="86"/>
      <c r="E24" s="86">
        <v>0.3</v>
      </c>
      <c r="F24" s="162">
        <f>ROUND(D24*E24,2)</f>
        <v>0</v>
      </c>
      <c r="G24" s="62"/>
      <c r="H24" s="212"/>
      <c r="I24" s="206"/>
      <c r="J24" s="62"/>
      <c r="K24" s="160">
        <f>+F24</f>
        <v>0</v>
      </c>
      <c r="L24" s="62"/>
      <c r="M24" s="212"/>
      <c r="N24" s="206"/>
      <c r="O24" s="206"/>
      <c r="P24" s="213"/>
      <c r="Q24" s="62"/>
      <c r="R24" s="212"/>
      <c r="S24" s="129"/>
    </row>
    <row r="25" spans="1:19" ht="25.5" outlineLevel="1" x14ac:dyDescent="0.25">
      <c r="A25" s="121" t="s">
        <v>30</v>
      </c>
      <c r="B25" s="172" t="s">
        <v>157</v>
      </c>
      <c r="C25" s="212"/>
      <c r="D25" s="206"/>
      <c r="E25" s="206"/>
      <c r="F25" s="213"/>
      <c r="G25" s="62"/>
      <c r="H25" s="64">
        <v>5</v>
      </c>
      <c r="I25" s="67">
        <f>+(D26+D27)/2</f>
        <v>0</v>
      </c>
      <c r="J25" s="67">
        <v>0.2</v>
      </c>
      <c r="K25" s="165">
        <f>ROUND(I25*J25,2)</f>
        <v>0</v>
      </c>
      <c r="L25" s="62"/>
      <c r="M25" s="212"/>
      <c r="N25" s="206"/>
      <c r="O25" s="206"/>
      <c r="P25" s="213"/>
      <c r="Q25" s="62"/>
      <c r="R25" s="212"/>
      <c r="S25" s="129"/>
    </row>
    <row r="26" spans="1:19" outlineLevel="1" x14ac:dyDescent="0.25">
      <c r="A26" s="121" t="s">
        <v>60</v>
      </c>
      <c r="B26" s="96" t="s">
        <v>24</v>
      </c>
      <c r="C26" s="64">
        <v>5</v>
      </c>
      <c r="D26" s="67"/>
      <c r="E26" s="70"/>
      <c r="F26" s="207"/>
      <c r="G26" s="62"/>
      <c r="H26" s="212"/>
      <c r="I26" s="206"/>
      <c r="J26" s="226"/>
      <c r="K26" s="227"/>
      <c r="L26" s="62"/>
      <c r="M26" s="212"/>
      <c r="N26" s="206"/>
      <c r="O26" s="226"/>
      <c r="P26" s="207"/>
      <c r="Q26" s="62"/>
      <c r="R26" s="212"/>
      <c r="S26" s="129"/>
    </row>
    <row r="27" spans="1:19" outlineLevel="1" x14ac:dyDescent="0.25">
      <c r="A27" s="121" t="s">
        <v>25</v>
      </c>
      <c r="B27" s="96" t="s">
        <v>26</v>
      </c>
      <c r="C27" s="64">
        <v>5</v>
      </c>
      <c r="D27" s="67"/>
      <c r="E27" s="70"/>
      <c r="F27" s="207"/>
      <c r="G27" s="62"/>
      <c r="H27" s="212"/>
      <c r="I27" s="206"/>
      <c r="J27" s="226"/>
      <c r="K27" s="227"/>
      <c r="L27" s="62"/>
      <c r="M27" s="212"/>
      <c r="N27" s="206"/>
      <c r="O27" s="226"/>
      <c r="P27" s="207"/>
      <c r="Q27" s="62"/>
      <c r="R27" s="212"/>
      <c r="S27" s="129"/>
    </row>
    <row r="28" spans="1:19" ht="25.5" outlineLevel="1" x14ac:dyDescent="0.25">
      <c r="A28" s="121" t="s">
        <v>31</v>
      </c>
      <c r="B28" s="97" t="s">
        <v>131</v>
      </c>
      <c r="C28" s="212"/>
      <c r="D28" s="206"/>
      <c r="E28" s="206"/>
      <c r="F28" s="213"/>
      <c r="G28" s="62"/>
      <c r="H28" s="64">
        <v>5</v>
      </c>
      <c r="I28" s="67">
        <f>+(D29+D30)/2</f>
        <v>0</v>
      </c>
      <c r="J28" s="67">
        <v>0.2</v>
      </c>
      <c r="K28" s="165">
        <f>+I28*J28</f>
        <v>0</v>
      </c>
      <c r="L28" s="62"/>
      <c r="M28" s="212"/>
      <c r="N28" s="206"/>
      <c r="O28" s="206"/>
      <c r="P28" s="213"/>
      <c r="Q28" s="62"/>
      <c r="R28" s="212"/>
      <c r="S28" s="129"/>
    </row>
    <row r="29" spans="1:19" outlineLevel="1" x14ac:dyDescent="0.25">
      <c r="A29" s="121" t="s">
        <v>60</v>
      </c>
      <c r="B29" s="96" t="s">
        <v>24</v>
      </c>
      <c r="C29" s="64">
        <v>5</v>
      </c>
      <c r="D29" s="67"/>
      <c r="E29" s="70"/>
      <c r="F29" s="207"/>
      <c r="G29" s="62"/>
      <c r="H29" s="212"/>
      <c r="I29" s="206"/>
      <c r="J29" s="226"/>
      <c r="K29" s="227"/>
      <c r="L29" s="62"/>
      <c r="M29" s="212"/>
      <c r="N29" s="206"/>
      <c r="O29" s="226"/>
      <c r="P29" s="207"/>
      <c r="Q29" s="62"/>
      <c r="R29" s="212"/>
      <c r="S29" s="129"/>
    </row>
    <row r="30" spans="1:19" outlineLevel="1" x14ac:dyDescent="0.25">
      <c r="A30" s="121" t="s">
        <v>25</v>
      </c>
      <c r="B30" s="96" t="s">
        <v>26</v>
      </c>
      <c r="C30" s="89">
        <v>5</v>
      </c>
      <c r="D30" s="90"/>
      <c r="E30" s="98"/>
      <c r="F30" s="207"/>
      <c r="G30" s="62"/>
      <c r="H30" s="212"/>
      <c r="I30" s="206"/>
      <c r="J30" s="226"/>
      <c r="K30" s="227"/>
      <c r="L30" s="62"/>
      <c r="M30" s="212"/>
      <c r="N30" s="206"/>
      <c r="O30" s="226"/>
      <c r="P30" s="207"/>
      <c r="Q30" s="62"/>
      <c r="R30" s="212"/>
      <c r="S30" s="129"/>
    </row>
    <row r="31" spans="1:19" ht="15.75" outlineLevel="1" thickBot="1" x14ac:dyDescent="0.3">
      <c r="A31" s="121" t="s">
        <v>93</v>
      </c>
      <c r="B31" s="200" t="s">
        <v>94</v>
      </c>
      <c r="C31" s="89">
        <v>5</v>
      </c>
      <c r="D31" s="90"/>
      <c r="E31" s="90">
        <v>0.3</v>
      </c>
      <c r="F31" s="163">
        <f>ROUND(D31*E31,2)</f>
        <v>0</v>
      </c>
      <c r="G31" s="62"/>
      <c r="H31" s="212"/>
      <c r="I31" s="206"/>
      <c r="J31" s="62"/>
      <c r="K31" s="161">
        <f>+F31</f>
        <v>0</v>
      </c>
      <c r="L31" s="62"/>
      <c r="M31" s="212"/>
      <c r="N31" s="206"/>
      <c r="O31" s="206"/>
      <c r="P31" s="213"/>
      <c r="Q31" s="62"/>
      <c r="R31" s="212"/>
      <c r="S31" s="129"/>
    </row>
    <row r="32" spans="1:19" s="85" customFormat="1" ht="27.75" customHeight="1" outlineLevel="1" thickBot="1" x14ac:dyDescent="0.3">
      <c r="A32" s="102" t="s">
        <v>96</v>
      </c>
      <c r="B32" s="173" t="s">
        <v>166</v>
      </c>
      <c r="C32" s="116"/>
      <c r="D32" s="104"/>
      <c r="E32" s="104"/>
      <c r="F32" s="214"/>
      <c r="G32" s="105"/>
      <c r="H32" s="116"/>
      <c r="I32" s="104"/>
      <c r="J32" s="104"/>
      <c r="K32" s="214"/>
      <c r="L32" s="105"/>
      <c r="M32" s="106">
        <v>5</v>
      </c>
      <c r="N32" s="167">
        <f>SUM(K33:K40)</f>
        <v>0</v>
      </c>
      <c r="O32" s="107">
        <v>1</v>
      </c>
      <c r="P32" s="232">
        <f>ROUND(N32*O32,2)</f>
        <v>0</v>
      </c>
      <c r="Q32" s="62"/>
      <c r="R32" s="212"/>
      <c r="S32" s="129"/>
    </row>
    <row r="33" spans="1:19" outlineLevel="1" x14ac:dyDescent="0.25">
      <c r="A33" s="121" t="s">
        <v>32</v>
      </c>
      <c r="B33" s="201" t="s">
        <v>73</v>
      </c>
      <c r="C33" s="94">
        <v>5</v>
      </c>
      <c r="D33" s="86"/>
      <c r="E33" s="86">
        <v>0.2</v>
      </c>
      <c r="F33" s="162">
        <f>ROUND(D33*E33,2)</f>
        <v>0</v>
      </c>
      <c r="G33" s="62"/>
      <c r="H33" s="212"/>
      <c r="I33" s="206"/>
      <c r="J33" s="62"/>
      <c r="K33" s="164">
        <f>+F33</f>
        <v>0</v>
      </c>
      <c r="L33" s="62"/>
      <c r="M33" s="212"/>
      <c r="N33" s="206"/>
      <c r="O33" s="206"/>
      <c r="P33" s="213"/>
      <c r="Q33" s="62"/>
      <c r="R33" s="212"/>
      <c r="S33" s="129"/>
    </row>
    <row r="34" spans="1:19" ht="25.5" outlineLevel="1" x14ac:dyDescent="0.25">
      <c r="A34" s="121" t="s">
        <v>33</v>
      </c>
      <c r="B34" s="174" t="s">
        <v>132</v>
      </c>
      <c r="C34" s="215"/>
      <c r="D34" s="62"/>
      <c r="E34" s="62"/>
      <c r="F34" s="216"/>
      <c r="H34" s="22">
        <v>5</v>
      </c>
      <c r="I34" s="34">
        <f>+(D35+D36)/2</f>
        <v>0</v>
      </c>
      <c r="J34" s="34">
        <v>0.25</v>
      </c>
      <c r="K34" s="32">
        <f>ROUND(I34*J34,2)</f>
        <v>0</v>
      </c>
      <c r="M34" s="215"/>
      <c r="N34" s="62"/>
      <c r="O34" s="62"/>
      <c r="P34" s="216"/>
      <c r="R34" s="215"/>
      <c r="S34" s="122"/>
    </row>
    <row r="35" spans="1:19" outlineLevel="1" x14ac:dyDescent="0.25">
      <c r="A35" s="121" t="s">
        <v>60</v>
      </c>
      <c r="B35" s="96" t="s">
        <v>24</v>
      </c>
      <c r="C35" s="22">
        <v>5</v>
      </c>
      <c r="D35" s="34"/>
      <c r="E35" s="62"/>
      <c r="F35" s="216"/>
      <c r="H35" s="215"/>
      <c r="I35" s="62"/>
      <c r="J35" s="62"/>
      <c r="K35" s="228"/>
      <c r="M35" s="215"/>
      <c r="N35" s="62"/>
      <c r="O35" s="62"/>
      <c r="P35" s="216"/>
      <c r="R35" s="215"/>
      <c r="S35" s="122"/>
    </row>
    <row r="36" spans="1:19" outlineLevel="1" x14ac:dyDescent="0.25">
      <c r="A36" s="121" t="s">
        <v>25</v>
      </c>
      <c r="B36" s="96" t="s">
        <v>26</v>
      </c>
      <c r="C36" s="22">
        <v>5</v>
      </c>
      <c r="D36" s="34"/>
      <c r="E36" s="62"/>
      <c r="F36" s="216"/>
      <c r="H36" s="215"/>
      <c r="I36" s="62"/>
      <c r="J36" s="62"/>
      <c r="K36" s="228"/>
      <c r="M36" s="215"/>
      <c r="N36" s="62"/>
      <c r="O36" s="62"/>
      <c r="P36" s="216"/>
      <c r="R36" s="215"/>
      <c r="S36" s="122"/>
    </row>
    <row r="37" spans="1:19" ht="25.5" outlineLevel="1" x14ac:dyDescent="0.25">
      <c r="A37" s="121" t="s">
        <v>34</v>
      </c>
      <c r="B37" s="174" t="s">
        <v>133</v>
      </c>
      <c r="C37" s="215"/>
      <c r="D37" s="62"/>
      <c r="E37" s="62"/>
      <c r="F37" s="216"/>
      <c r="H37" s="22">
        <v>5</v>
      </c>
      <c r="I37" s="34">
        <f>+(D38+D39)/2</f>
        <v>0</v>
      </c>
      <c r="J37" s="34">
        <v>0.25</v>
      </c>
      <c r="K37" s="32">
        <f>ROUND(I37*J37,2)</f>
        <v>0</v>
      </c>
      <c r="M37" s="215"/>
      <c r="N37" s="62"/>
      <c r="O37" s="62"/>
      <c r="P37" s="216"/>
      <c r="R37" s="215"/>
      <c r="S37" s="122"/>
    </row>
    <row r="38" spans="1:19" outlineLevel="1" x14ac:dyDescent="0.25">
      <c r="A38" s="121" t="s">
        <v>23</v>
      </c>
      <c r="B38" s="96" t="s">
        <v>24</v>
      </c>
      <c r="C38" s="22">
        <v>5</v>
      </c>
      <c r="D38" s="34"/>
      <c r="E38" s="77"/>
      <c r="F38" s="79"/>
      <c r="H38" s="215"/>
      <c r="I38" s="62"/>
      <c r="J38" s="78"/>
      <c r="K38" s="79"/>
      <c r="M38" s="215"/>
      <c r="N38" s="62"/>
      <c r="O38" s="78"/>
      <c r="P38" s="79"/>
      <c r="R38" s="215"/>
      <c r="S38" s="122"/>
    </row>
    <row r="39" spans="1:19" outlineLevel="1" x14ac:dyDescent="0.25">
      <c r="A39" s="121" t="s">
        <v>25</v>
      </c>
      <c r="B39" s="96" t="s">
        <v>26</v>
      </c>
      <c r="C39" s="22">
        <v>5</v>
      </c>
      <c r="D39" s="34"/>
      <c r="E39" s="77"/>
      <c r="F39" s="79"/>
      <c r="H39" s="215"/>
      <c r="I39" s="62"/>
      <c r="J39" s="78"/>
      <c r="K39" s="79"/>
      <c r="M39" s="215"/>
      <c r="N39" s="62"/>
      <c r="O39" s="78"/>
      <c r="P39" s="79"/>
      <c r="R39" s="215"/>
      <c r="S39" s="122"/>
    </row>
    <row r="40" spans="1:19" ht="15.75" outlineLevel="1" thickBot="1" x14ac:dyDescent="0.3">
      <c r="A40" s="121" t="s">
        <v>97</v>
      </c>
      <c r="B40" s="200" t="s">
        <v>94</v>
      </c>
      <c r="C40" s="87">
        <v>5</v>
      </c>
      <c r="D40" s="88"/>
      <c r="E40" s="88">
        <v>0.3</v>
      </c>
      <c r="F40" s="161">
        <f>ROUND(D40*E40,2)</f>
        <v>0</v>
      </c>
      <c r="H40" s="215"/>
      <c r="I40" s="62"/>
      <c r="J40" s="62"/>
      <c r="K40" s="161">
        <f>+F40</f>
        <v>0</v>
      </c>
      <c r="M40" s="215"/>
      <c r="N40" s="62"/>
      <c r="O40" s="62"/>
      <c r="P40" s="216"/>
      <c r="R40" s="215"/>
      <c r="S40" s="122"/>
    </row>
    <row r="41" spans="1:19" s="85" customFormat="1" ht="27.75" customHeight="1" outlineLevel="1" thickBot="1" x14ac:dyDescent="0.3">
      <c r="A41" s="102" t="s">
        <v>57</v>
      </c>
      <c r="B41" s="103" t="s">
        <v>167</v>
      </c>
      <c r="C41" s="115"/>
      <c r="D41" s="105"/>
      <c r="E41" s="105"/>
      <c r="F41" s="204"/>
      <c r="G41" s="109"/>
      <c r="H41" s="115"/>
      <c r="I41" s="105"/>
      <c r="J41" s="105"/>
      <c r="K41" s="204"/>
      <c r="L41" s="109"/>
      <c r="M41" s="110">
        <v>5</v>
      </c>
      <c r="N41" s="168">
        <f>SUM(K42:K49)</f>
        <v>0</v>
      </c>
      <c r="O41" s="111">
        <v>1</v>
      </c>
      <c r="P41" s="232">
        <f>ROUND(N41*O41,2)</f>
        <v>0</v>
      </c>
      <c r="R41" s="215"/>
      <c r="S41" s="122"/>
    </row>
    <row r="42" spans="1:19" outlineLevel="1" x14ac:dyDescent="0.25">
      <c r="A42" s="121" t="s">
        <v>58</v>
      </c>
      <c r="B42" s="201" t="s">
        <v>73</v>
      </c>
      <c r="C42" s="99">
        <v>5</v>
      </c>
      <c r="D42" s="95"/>
      <c r="E42" s="95">
        <v>0.2</v>
      </c>
      <c r="F42" s="160">
        <f>ROUND(D42*E42,2)</f>
        <v>0</v>
      </c>
      <c r="H42" s="215"/>
      <c r="I42" s="62"/>
      <c r="J42" s="62"/>
      <c r="K42" s="164">
        <f>+F42</f>
        <v>0</v>
      </c>
      <c r="M42" s="215"/>
      <c r="N42" s="62"/>
      <c r="O42" s="62"/>
      <c r="P42" s="216"/>
      <c r="R42" s="215"/>
      <c r="S42" s="122"/>
    </row>
    <row r="43" spans="1:19" ht="25.5" outlineLevel="1" x14ac:dyDescent="0.25">
      <c r="A43" s="121" t="s">
        <v>98</v>
      </c>
      <c r="B43" s="174" t="s">
        <v>134</v>
      </c>
      <c r="C43" s="217"/>
      <c r="D43" s="176"/>
      <c r="E43" s="175"/>
      <c r="F43" s="218"/>
      <c r="H43" s="22">
        <v>5</v>
      </c>
      <c r="I43" s="34">
        <f>+(D44+D45)/2</f>
        <v>0</v>
      </c>
      <c r="J43" s="34">
        <v>0.25</v>
      </c>
      <c r="K43" s="32">
        <f>ROUND(I43*J43,2)</f>
        <v>0</v>
      </c>
      <c r="M43" s="215"/>
      <c r="N43" s="62"/>
      <c r="O43" s="62"/>
      <c r="P43" s="216"/>
      <c r="R43" s="215"/>
      <c r="S43" s="122"/>
    </row>
    <row r="44" spans="1:19" outlineLevel="1" x14ac:dyDescent="0.25">
      <c r="A44" s="121" t="s">
        <v>23</v>
      </c>
      <c r="B44" s="96" t="s">
        <v>24</v>
      </c>
      <c r="C44" s="22">
        <v>5</v>
      </c>
      <c r="D44" s="34"/>
      <c r="E44" s="77"/>
      <c r="F44" s="79"/>
      <c r="H44" s="215"/>
      <c r="I44" s="62"/>
      <c r="J44" s="78"/>
      <c r="K44" s="79"/>
      <c r="M44" s="215"/>
      <c r="N44" s="62"/>
      <c r="O44" s="78"/>
      <c r="P44" s="79"/>
      <c r="R44" s="215"/>
      <c r="S44" s="122"/>
    </row>
    <row r="45" spans="1:19" outlineLevel="1" x14ac:dyDescent="0.25">
      <c r="A45" s="121" t="s">
        <v>25</v>
      </c>
      <c r="B45" s="96" t="s">
        <v>26</v>
      </c>
      <c r="C45" s="22">
        <v>5</v>
      </c>
      <c r="D45" s="34"/>
      <c r="E45" s="77"/>
      <c r="F45" s="79"/>
      <c r="H45" s="215"/>
      <c r="I45" s="62"/>
      <c r="J45" s="78"/>
      <c r="K45" s="79"/>
      <c r="M45" s="215"/>
      <c r="N45" s="62"/>
      <c r="O45" s="78"/>
      <c r="P45" s="79"/>
      <c r="R45" s="215"/>
      <c r="S45" s="122"/>
    </row>
    <row r="46" spans="1:19" ht="25.5" outlineLevel="1" x14ac:dyDescent="0.25">
      <c r="A46" s="121" t="s">
        <v>59</v>
      </c>
      <c r="B46" s="174" t="s">
        <v>135</v>
      </c>
      <c r="C46" s="215"/>
      <c r="D46" s="62"/>
      <c r="E46" s="62"/>
      <c r="F46" s="216"/>
      <c r="H46" s="22">
        <v>5</v>
      </c>
      <c r="I46" s="34">
        <f>+(D47+D48)/2</f>
        <v>0</v>
      </c>
      <c r="J46" s="34">
        <v>0.25</v>
      </c>
      <c r="K46" s="158">
        <f>ROUND(I46*J46,2)</f>
        <v>0</v>
      </c>
      <c r="M46" s="215"/>
      <c r="N46" s="62"/>
      <c r="O46" s="62"/>
      <c r="P46" s="216"/>
      <c r="R46" s="215"/>
      <c r="S46" s="122"/>
    </row>
    <row r="47" spans="1:19" outlineLevel="1" x14ac:dyDescent="0.25">
      <c r="A47" s="121" t="s">
        <v>23</v>
      </c>
      <c r="B47" s="96" t="s">
        <v>24</v>
      </c>
      <c r="C47" s="22">
        <v>5</v>
      </c>
      <c r="D47" s="34"/>
      <c r="E47" s="77"/>
      <c r="F47" s="79"/>
      <c r="H47" s="215"/>
      <c r="I47" s="62"/>
      <c r="J47" s="78"/>
      <c r="K47" s="79"/>
      <c r="M47" s="215"/>
      <c r="N47" s="62"/>
      <c r="O47" s="78"/>
      <c r="P47" s="79"/>
      <c r="R47" s="215"/>
      <c r="S47" s="122"/>
    </row>
    <row r="48" spans="1:19" outlineLevel="1" x14ac:dyDescent="0.25">
      <c r="A48" s="121" t="s">
        <v>25</v>
      </c>
      <c r="B48" s="96" t="s">
        <v>26</v>
      </c>
      <c r="C48" s="87">
        <v>5</v>
      </c>
      <c r="D48" s="88"/>
      <c r="E48" s="77"/>
      <c r="F48" s="79"/>
      <c r="H48" s="215"/>
      <c r="I48" s="62"/>
      <c r="J48" s="78"/>
      <c r="K48" s="79"/>
      <c r="M48" s="215"/>
      <c r="N48" s="62"/>
      <c r="O48" s="78"/>
      <c r="P48" s="79"/>
      <c r="R48" s="215"/>
      <c r="S48" s="122"/>
    </row>
    <row r="49" spans="1:19" ht="15.75" outlineLevel="1" thickBot="1" x14ac:dyDescent="0.3">
      <c r="A49" s="123" t="s">
        <v>99</v>
      </c>
      <c r="B49" s="202" t="s">
        <v>94</v>
      </c>
      <c r="C49" s="125">
        <v>5</v>
      </c>
      <c r="D49" s="126"/>
      <c r="E49" s="126">
        <v>0.3</v>
      </c>
      <c r="F49" s="159">
        <f>ROUND(D49*E49,2)</f>
        <v>0</v>
      </c>
      <c r="G49" s="118"/>
      <c r="H49" s="221"/>
      <c r="I49" s="127"/>
      <c r="J49" s="127"/>
      <c r="K49" s="159">
        <f>+F49</f>
        <v>0</v>
      </c>
      <c r="L49" s="118"/>
      <c r="M49" s="221"/>
      <c r="N49" s="127"/>
      <c r="O49" s="127"/>
      <c r="P49" s="222"/>
      <c r="Q49" s="118"/>
      <c r="R49" s="221"/>
      <c r="S49" s="128"/>
    </row>
    <row r="50" spans="1:19" ht="77.25" outlineLevel="1" thickBot="1" x14ac:dyDescent="0.3">
      <c r="A50" s="274" t="s">
        <v>6</v>
      </c>
      <c r="B50" s="275"/>
      <c r="C50" s="116"/>
      <c r="D50" s="104"/>
      <c r="E50" s="104"/>
      <c r="F50" s="214"/>
      <c r="G50" s="119"/>
      <c r="H50" s="116"/>
      <c r="I50" s="104"/>
      <c r="J50" s="104"/>
      <c r="K50" s="214"/>
      <c r="L50" s="119"/>
      <c r="M50" s="116"/>
      <c r="N50" s="104"/>
      <c r="O50" s="104"/>
      <c r="P50" s="214"/>
      <c r="Q50" s="119"/>
      <c r="R50" s="120" t="s">
        <v>11</v>
      </c>
      <c r="S50" s="197" t="s">
        <v>81</v>
      </c>
    </row>
    <row r="51" spans="1:19" ht="15.75" outlineLevel="1" thickBot="1" x14ac:dyDescent="0.3">
      <c r="A51" s="112" t="s">
        <v>4</v>
      </c>
      <c r="B51" s="114" t="s">
        <v>159</v>
      </c>
      <c r="C51" s="115"/>
      <c r="D51" s="105"/>
      <c r="E51" s="105"/>
      <c r="F51" s="214"/>
      <c r="G51" s="113"/>
      <c r="H51" s="115"/>
      <c r="I51" s="105"/>
      <c r="J51" s="105"/>
      <c r="K51" s="214"/>
      <c r="L51" s="113"/>
      <c r="M51" s="115"/>
      <c r="N51" s="105"/>
      <c r="O51" s="105"/>
      <c r="P51" s="214"/>
      <c r="Q51" s="113"/>
      <c r="R51" s="236">
        <v>20</v>
      </c>
      <c r="S51" s="237">
        <f>ROUND((P53+P60+P67+P74)/4,2)</f>
        <v>0</v>
      </c>
    </row>
    <row r="52" spans="1:19" ht="51.75" outlineLevel="1" thickBot="1" x14ac:dyDescent="0.3">
      <c r="A52" s="276" t="s">
        <v>9</v>
      </c>
      <c r="B52" s="277"/>
      <c r="C52" s="219" t="s">
        <v>11</v>
      </c>
      <c r="D52" s="100" t="s">
        <v>80</v>
      </c>
      <c r="E52" s="54" t="s">
        <v>8</v>
      </c>
      <c r="F52" s="93" t="s">
        <v>127</v>
      </c>
      <c r="G52" s="78"/>
      <c r="H52" s="212"/>
      <c r="I52" s="206"/>
      <c r="J52" s="206"/>
      <c r="K52" s="220"/>
      <c r="L52" s="78"/>
      <c r="M52" s="219" t="s">
        <v>11</v>
      </c>
      <c r="N52" s="100" t="s">
        <v>138</v>
      </c>
      <c r="O52" s="54" t="s">
        <v>8</v>
      </c>
      <c r="P52" s="233" t="s">
        <v>137</v>
      </c>
      <c r="Q52" s="78"/>
      <c r="R52" s="212"/>
      <c r="S52" s="129"/>
    </row>
    <row r="53" spans="1:19" s="85" customFormat="1" ht="15.75" outlineLevel="1" thickBot="1" x14ac:dyDescent="0.3">
      <c r="A53" s="102" t="s">
        <v>35</v>
      </c>
      <c r="B53" s="103" t="s">
        <v>22</v>
      </c>
      <c r="C53" s="115"/>
      <c r="D53" s="105"/>
      <c r="E53" s="104"/>
      <c r="F53" s="204"/>
      <c r="G53" s="109"/>
      <c r="H53" s="115"/>
      <c r="I53" s="105"/>
      <c r="J53" s="104"/>
      <c r="K53" s="204"/>
      <c r="L53" s="109"/>
      <c r="M53" s="110">
        <v>5</v>
      </c>
      <c r="N53" s="168">
        <f>SUM(F54:F59)</f>
        <v>0</v>
      </c>
      <c r="O53" s="107">
        <v>1</v>
      </c>
      <c r="P53" s="232">
        <f>ROUND(N53*O53,2)</f>
        <v>0</v>
      </c>
      <c r="R53" s="215"/>
      <c r="S53" s="122"/>
    </row>
    <row r="54" spans="1:19" outlineLevel="1" x14ac:dyDescent="0.25">
      <c r="A54" s="121" t="s">
        <v>36</v>
      </c>
      <c r="B54" s="201" t="s">
        <v>110</v>
      </c>
      <c r="C54" s="99">
        <v>5</v>
      </c>
      <c r="D54" s="95"/>
      <c r="E54" s="95">
        <v>0.1</v>
      </c>
      <c r="F54" s="160">
        <f t="shared" ref="F54:F59" si="0">ROUND(D54*E54,2)</f>
        <v>0</v>
      </c>
      <c r="H54" s="215"/>
      <c r="I54" s="62"/>
      <c r="J54" s="62"/>
      <c r="K54" s="216"/>
      <c r="M54" s="215"/>
      <c r="N54" s="62"/>
      <c r="O54" s="62"/>
      <c r="P54" s="216"/>
      <c r="R54" s="215"/>
      <c r="S54" s="122"/>
    </row>
    <row r="55" spans="1:19" outlineLevel="1" x14ac:dyDescent="0.25">
      <c r="A55" s="121" t="s">
        <v>37</v>
      </c>
      <c r="B55" s="97" t="s">
        <v>111</v>
      </c>
      <c r="C55" s="22">
        <v>5</v>
      </c>
      <c r="D55" s="34"/>
      <c r="E55" s="34">
        <v>0.25</v>
      </c>
      <c r="F55" s="158">
        <f t="shared" si="0"/>
        <v>0</v>
      </c>
      <c r="H55" s="215"/>
      <c r="I55" s="62"/>
      <c r="J55" s="62"/>
      <c r="K55" s="216"/>
      <c r="M55" s="215"/>
      <c r="N55" s="62"/>
      <c r="O55" s="62"/>
      <c r="P55" s="216"/>
      <c r="R55" s="215"/>
      <c r="S55" s="122"/>
    </row>
    <row r="56" spans="1:19" outlineLevel="1" x14ac:dyDescent="0.25">
      <c r="A56" s="121" t="s">
        <v>38</v>
      </c>
      <c r="B56" s="97" t="s">
        <v>112</v>
      </c>
      <c r="C56" s="22">
        <v>5</v>
      </c>
      <c r="D56" s="34"/>
      <c r="E56" s="34">
        <v>0.15</v>
      </c>
      <c r="F56" s="158">
        <f t="shared" si="0"/>
        <v>0</v>
      </c>
      <c r="H56" s="215"/>
      <c r="I56" s="62"/>
      <c r="J56" s="62"/>
      <c r="K56" s="216"/>
      <c r="M56" s="215"/>
      <c r="N56" s="62"/>
      <c r="O56" s="62"/>
      <c r="P56" s="216"/>
      <c r="R56" s="215"/>
      <c r="S56" s="122"/>
    </row>
    <row r="57" spans="1:19" outlineLevel="1" x14ac:dyDescent="0.25">
      <c r="A57" s="121" t="s">
        <v>40</v>
      </c>
      <c r="B57" s="97" t="s">
        <v>113</v>
      </c>
      <c r="C57" s="22">
        <v>5</v>
      </c>
      <c r="D57" s="34"/>
      <c r="E57" s="34">
        <v>0.15</v>
      </c>
      <c r="F57" s="158">
        <f t="shared" si="0"/>
        <v>0</v>
      </c>
      <c r="H57" s="215"/>
      <c r="I57" s="62"/>
      <c r="J57" s="62"/>
      <c r="K57" s="216"/>
      <c r="M57" s="215"/>
      <c r="N57" s="62"/>
      <c r="O57" s="62"/>
      <c r="P57" s="216"/>
      <c r="R57" s="215"/>
      <c r="S57" s="122"/>
    </row>
    <row r="58" spans="1:19" outlineLevel="1" x14ac:dyDescent="0.25">
      <c r="A58" s="121" t="s">
        <v>114</v>
      </c>
      <c r="B58" s="97" t="s">
        <v>115</v>
      </c>
      <c r="C58" s="22">
        <v>5</v>
      </c>
      <c r="D58" s="34"/>
      <c r="E58" s="34">
        <v>0.15</v>
      </c>
      <c r="F58" s="158">
        <f t="shared" si="0"/>
        <v>0</v>
      </c>
      <c r="H58" s="215"/>
      <c r="I58" s="62"/>
      <c r="J58" s="62"/>
      <c r="K58" s="216"/>
      <c r="M58" s="215"/>
      <c r="N58" s="62"/>
      <c r="O58" s="62"/>
      <c r="P58" s="216"/>
      <c r="R58" s="215"/>
      <c r="S58" s="122"/>
    </row>
    <row r="59" spans="1:19" ht="15.75" outlineLevel="1" thickBot="1" x14ac:dyDescent="0.3">
      <c r="A59" s="121" t="s">
        <v>116</v>
      </c>
      <c r="B59" s="200" t="s">
        <v>117</v>
      </c>
      <c r="C59" s="87">
        <v>5</v>
      </c>
      <c r="D59" s="88"/>
      <c r="E59" s="88">
        <v>0.2</v>
      </c>
      <c r="F59" s="161">
        <f t="shared" si="0"/>
        <v>0</v>
      </c>
      <c r="H59" s="215"/>
      <c r="I59" s="62"/>
      <c r="J59" s="62"/>
      <c r="K59" s="216"/>
      <c r="M59" s="215"/>
      <c r="N59" s="62"/>
      <c r="O59" s="62"/>
      <c r="P59" s="216"/>
      <c r="R59" s="215"/>
      <c r="S59" s="122"/>
    </row>
    <row r="60" spans="1:19" s="85" customFormat="1" ht="15.75" outlineLevel="1" thickBot="1" x14ac:dyDescent="0.3">
      <c r="A60" s="102" t="s">
        <v>39</v>
      </c>
      <c r="B60" s="103" t="s">
        <v>28</v>
      </c>
      <c r="C60" s="115"/>
      <c r="D60" s="105"/>
      <c r="E60" s="105"/>
      <c r="F60" s="204"/>
      <c r="G60" s="109"/>
      <c r="H60" s="115"/>
      <c r="I60" s="105"/>
      <c r="J60" s="105"/>
      <c r="K60" s="204"/>
      <c r="L60" s="109"/>
      <c r="M60" s="110">
        <v>5</v>
      </c>
      <c r="N60" s="168">
        <f>SUM(F61:F66)</f>
        <v>0</v>
      </c>
      <c r="O60" s="107">
        <v>1</v>
      </c>
      <c r="P60" s="232">
        <f>ROUND(N60*O60,2)</f>
        <v>0</v>
      </c>
      <c r="R60" s="215"/>
      <c r="S60" s="122"/>
    </row>
    <row r="61" spans="1:19" outlineLevel="1" x14ac:dyDescent="0.25">
      <c r="A61" s="121" t="s">
        <v>41</v>
      </c>
      <c r="B61" s="201" t="s">
        <v>110</v>
      </c>
      <c r="C61" s="91">
        <v>5</v>
      </c>
      <c r="D61" s="92"/>
      <c r="E61" s="92">
        <v>0.1</v>
      </c>
      <c r="F61" s="160">
        <f t="shared" ref="F61:F66" si="1">ROUND(D61*E61,2)</f>
        <v>0</v>
      </c>
      <c r="H61" s="215"/>
      <c r="I61" s="62"/>
      <c r="J61" s="62"/>
      <c r="K61" s="216"/>
      <c r="M61" s="215"/>
      <c r="N61" s="62"/>
      <c r="O61" s="62"/>
      <c r="P61" s="216"/>
      <c r="R61" s="215"/>
      <c r="S61" s="122"/>
    </row>
    <row r="62" spans="1:19" outlineLevel="1" x14ac:dyDescent="0.25">
      <c r="A62" s="121" t="s">
        <v>42</v>
      </c>
      <c r="B62" s="97" t="s">
        <v>111</v>
      </c>
      <c r="C62" s="22">
        <v>5</v>
      </c>
      <c r="D62" s="34"/>
      <c r="E62" s="34">
        <v>0.25</v>
      </c>
      <c r="F62" s="158">
        <f t="shared" si="1"/>
        <v>0</v>
      </c>
      <c r="H62" s="215"/>
      <c r="I62" s="62"/>
      <c r="J62" s="62"/>
      <c r="K62" s="216"/>
      <c r="M62" s="215"/>
      <c r="N62" s="62"/>
      <c r="O62" s="62"/>
      <c r="P62" s="216"/>
      <c r="R62" s="215"/>
      <c r="S62" s="122"/>
    </row>
    <row r="63" spans="1:19" outlineLevel="1" x14ac:dyDescent="0.25">
      <c r="A63" s="121" t="s">
        <v>43</v>
      </c>
      <c r="B63" s="97" t="s">
        <v>112</v>
      </c>
      <c r="C63" s="22">
        <v>5</v>
      </c>
      <c r="D63" s="34"/>
      <c r="E63" s="34">
        <v>0.15</v>
      </c>
      <c r="F63" s="158">
        <f t="shared" si="1"/>
        <v>0</v>
      </c>
      <c r="H63" s="215"/>
      <c r="I63" s="62"/>
      <c r="J63" s="62"/>
      <c r="K63" s="216"/>
      <c r="M63" s="215"/>
      <c r="N63" s="62"/>
      <c r="O63" s="62"/>
      <c r="P63" s="216"/>
      <c r="R63" s="215"/>
      <c r="S63" s="122"/>
    </row>
    <row r="64" spans="1:19" outlineLevel="1" x14ac:dyDescent="0.25">
      <c r="A64" s="121" t="s">
        <v>44</v>
      </c>
      <c r="B64" s="97" t="s">
        <v>113</v>
      </c>
      <c r="C64" s="22">
        <v>5</v>
      </c>
      <c r="D64" s="34"/>
      <c r="E64" s="34">
        <v>0.15</v>
      </c>
      <c r="F64" s="158">
        <f t="shared" si="1"/>
        <v>0</v>
      </c>
      <c r="H64" s="215"/>
      <c r="I64" s="62"/>
      <c r="J64" s="62"/>
      <c r="K64" s="216"/>
      <c r="M64" s="215"/>
      <c r="N64" s="62"/>
      <c r="O64" s="62"/>
      <c r="P64" s="216"/>
      <c r="R64" s="215"/>
      <c r="S64" s="122"/>
    </row>
    <row r="65" spans="1:19" outlineLevel="1" x14ac:dyDescent="0.25">
      <c r="A65" s="121" t="s">
        <v>118</v>
      </c>
      <c r="B65" s="97" t="s">
        <v>115</v>
      </c>
      <c r="C65" s="22">
        <v>5</v>
      </c>
      <c r="D65" s="34"/>
      <c r="E65" s="34">
        <v>0.15</v>
      </c>
      <c r="F65" s="158">
        <f t="shared" si="1"/>
        <v>0</v>
      </c>
      <c r="H65" s="215"/>
      <c r="I65" s="62"/>
      <c r="J65" s="62"/>
      <c r="K65" s="216"/>
      <c r="M65" s="215"/>
      <c r="N65" s="62"/>
      <c r="O65" s="62"/>
      <c r="P65" s="216"/>
      <c r="R65" s="215"/>
      <c r="S65" s="122"/>
    </row>
    <row r="66" spans="1:19" ht="15.75" outlineLevel="1" thickBot="1" x14ac:dyDescent="0.3">
      <c r="A66" s="121" t="s">
        <v>119</v>
      </c>
      <c r="B66" s="200" t="s">
        <v>117</v>
      </c>
      <c r="C66" s="87">
        <v>5</v>
      </c>
      <c r="D66" s="88"/>
      <c r="E66" s="88">
        <v>0.2</v>
      </c>
      <c r="F66" s="161">
        <f t="shared" si="1"/>
        <v>0</v>
      </c>
      <c r="H66" s="215"/>
      <c r="I66" s="62"/>
      <c r="J66" s="62"/>
      <c r="K66" s="216"/>
      <c r="M66" s="215"/>
      <c r="N66" s="62"/>
      <c r="O66" s="62"/>
      <c r="P66" s="216"/>
      <c r="R66" s="215"/>
      <c r="S66" s="122"/>
    </row>
    <row r="67" spans="1:19" s="85" customFormat="1" ht="15.75" outlineLevel="1" thickBot="1" x14ac:dyDescent="0.3">
      <c r="A67" s="102" t="s">
        <v>45</v>
      </c>
      <c r="B67" s="103" t="s">
        <v>166</v>
      </c>
      <c r="C67" s="115"/>
      <c r="D67" s="105"/>
      <c r="E67" s="105"/>
      <c r="F67" s="204"/>
      <c r="G67" s="109"/>
      <c r="H67" s="115"/>
      <c r="I67" s="105"/>
      <c r="J67" s="105"/>
      <c r="K67" s="204"/>
      <c r="L67" s="109"/>
      <c r="M67" s="110">
        <v>5</v>
      </c>
      <c r="N67" s="168">
        <f>SUM(F68:F73)</f>
        <v>0</v>
      </c>
      <c r="O67" s="107">
        <v>1</v>
      </c>
      <c r="P67" s="232">
        <f>ROUND(N67*O67,2)</f>
        <v>0</v>
      </c>
      <c r="R67" s="215"/>
      <c r="S67" s="122"/>
    </row>
    <row r="68" spans="1:19" outlineLevel="1" x14ac:dyDescent="0.25">
      <c r="A68" s="121" t="s">
        <v>46</v>
      </c>
      <c r="B68" s="201" t="s">
        <v>110</v>
      </c>
      <c r="C68" s="99">
        <v>5</v>
      </c>
      <c r="D68" s="95"/>
      <c r="E68" s="95">
        <v>0.1</v>
      </c>
      <c r="F68" s="160">
        <f t="shared" ref="F68:F73" si="2">ROUND(D68*E68,2)</f>
        <v>0</v>
      </c>
      <c r="H68" s="215"/>
      <c r="I68" s="62"/>
      <c r="J68" s="62"/>
      <c r="K68" s="216"/>
      <c r="M68" s="215"/>
      <c r="N68" s="62"/>
      <c r="O68" s="62"/>
      <c r="P68" s="216"/>
      <c r="R68" s="215"/>
      <c r="S68" s="122"/>
    </row>
    <row r="69" spans="1:19" outlineLevel="1" x14ac:dyDescent="0.25">
      <c r="A69" s="121" t="s">
        <v>47</v>
      </c>
      <c r="B69" s="97" t="s">
        <v>111</v>
      </c>
      <c r="C69" s="22">
        <v>5</v>
      </c>
      <c r="D69" s="34"/>
      <c r="E69" s="34">
        <v>0.25</v>
      </c>
      <c r="F69" s="158">
        <f t="shared" si="2"/>
        <v>0</v>
      </c>
      <c r="H69" s="215"/>
      <c r="I69" s="62"/>
      <c r="J69" s="62"/>
      <c r="K69" s="229"/>
      <c r="M69" s="215"/>
      <c r="N69" s="62"/>
      <c r="O69" s="62"/>
      <c r="P69" s="229"/>
      <c r="R69" s="215"/>
      <c r="S69" s="122"/>
    </row>
    <row r="70" spans="1:19" outlineLevel="1" x14ac:dyDescent="0.25">
      <c r="A70" s="121" t="s">
        <v>48</v>
      </c>
      <c r="B70" s="97" t="s">
        <v>112</v>
      </c>
      <c r="C70" s="22">
        <v>5</v>
      </c>
      <c r="D70" s="34"/>
      <c r="E70" s="34">
        <v>0.15</v>
      </c>
      <c r="F70" s="158">
        <f t="shared" si="2"/>
        <v>0</v>
      </c>
      <c r="H70" s="215"/>
      <c r="I70" s="62"/>
      <c r="J70" s="62"/>
      <c r="K70" s="216"/>
      <c r="M70" s="215"/>
      <c r="N70" s="62"/>
      <c r="O70" s="62"/>
      <c r="P70" s="216"/>
      <c r="R70" s="215"/>
      <c r="S70" s="122"/>
    </row>
    <row r="71" spans="1:19" outlineLevel="1" x14ac:dyDescent="0.25">
      <c r="A71" s="121" t="s">
        <v>49</v>
      </c>
      <c r="B71" s="97" t="s">
        <v>113</v>
      </c>
      <c r="C71" s="22">
        <v>5</v>
      </c>
      <c r="D71" s="34"/>
      <c r="E71" s="34">
        <v>0.15</v>
      </c>
      <c r="F71" s="158">
        <f t="shared" si="2"/>
        <v>0</v>
      </c>
      <c r="H71" s="215"/>
      <c r="I71" s="62"/>
      <c r="J71" s="62"/>
      <c r="K71" s="216"/>
      <c r="M71" s="215"/>
      <c r="N71" s="62"/>
      <c r="O71" s="62"/>
      <c r="P71" s="216"/>
      <c r="R71" s="215"/>
      <c r="S71" s="122"/>
    </row>
    <row r="72" spans="1:19" outlineLevel="1" x14ac:dyDescent="0.25">
      <c r="A72" s="121" t="s">
        <v>121</v>
      </c>
      <c r="B72" s="97" t="s">
        <v>115</v>
      </c>
      <c r="C72" s="22">
        <v>5</v>
      </c>
      <c r="D72" s="34"/>
      <c r="E72" s="34">
        <v>0.15</v>
      </c>
      <c r="F72" s="158">
        <f t="shared" si="2"/>
        <v>0</v>
      </c>
      <c r="H72" s="215"/>
      <c r="I72" s="62"/>
      <c r="J72" s="62"/>
      <c r="K72" s="216"/>
      <c r="M72" s="215"/>
      <c r="N72" s="62"/>
      <c r="O72" s="62"/>
      <c r="P72" s="216"/>
      <c r="R72" s="215"/>
      <c r="S72" s="122"/>
    </row>
    <row r="73" spans="1:19" ht="15.75" outlineLevel="1" thickBot="1" x14ac:dyDescent="0.3">
      <c r="A73" s="121" t="s">
        <v>122</v>
      </c>
      <c r="B73" s="200" t="s">
        <v>117</v>
      </c>
      <c r="C73" s="87">
        <v>5</v>
      </c>
      <c r="D73" s="88"/>
      <c r="E73" s="88">
        <v>0.2</v>
      </c>
      <c r="F73" s="161">
        <f t="shared" si="2"/>
        <v>0</v>
      </c>
      <c r="H73" s="215"/>
      <c r="I73" s="62"/>
      <c r="J73" s="62"/>
      <c r="K73" s="216"/>
      <c r="M73" s="215"/>
      <c r="N73" s="62"/>
      <c r="O73" s="62"/>
      <c r="P73" s="216"/>
      <c r="R73" s="215"/>
      <c r="S73" s="122"/>
    </row>
    <row r="74" spans="1:19" s="85" customFormat="1" ht="15.75" outlineLevel="1" thickBot="1" x14ac:dyDescent="0.3">
      <c r="A74" s="102" t="s">
        <v>50</v>
      </c>
      <c r="B74" s="103" t="s">
        <v>167</v>
      </c>
      <c r="C74" s="115"/>
      <c r="D74" s="105"/>
      <c r="E74" s="105"/>
      <c r="F74" s="204"/>
      <c r="G74" s="109"/>
      <c r="H74" s="115"/>
      <c r="I74" s="105"/>
      <c r="J74" s="105"/>
      <c r="K74" s="204"/>
      <c r="L74" s="109"/>
      <c r="M74" s="110">
        <v>5</v>
      </c>
      <c r="N74" s="168">
        <f>SUM(F75:F80)</f>
        <v>0</v>
      </c>
      <c r="O74" s="107">
        <v>1</v>
      </c>
      <c r="P74" s="232">
        <f>ROUND(N74*O74,2)</f>
        <v>0</v>
      </c>
      <c r="R74" s="215"/>
      <c r="S74" s="122"/>
    </row>
    <row r="75" spans="1:19" outlineLevel="1" x14ac:dyDescent="0.25">
      <c r="A75" s="121" t="s">
        <v>61</v>
      </c>
      <c r="B75" s="201" t="s">
        <v>110</v>
      </c>
      <c r="C75" s="99">
        <v>5</v>
      </c>
      <c r="D75" s="95"/>
      <c r="E75" s="95">
        <v>0.1</v>
      </c>
      <c r="F75" s="160">
        <f t="shared" ref="F75:F80" si="3">ROUND(D75*E75,2)</f>
        <v>0</v>
      </c>
      <c r="H75" s="215"/>
      <c r="I75" s="62"/>
      <c r="J75" s="62"/>
      <c r="K75" s="216"/>
      <c r="M75" s="215"/>
      <c r="N75" s="62"/>
      <c r="O75" s="62"/>
      <c r="P75" s="216"/>
      <c r="R75" s="215"/>
      <c r="S75" s="122"/>
    </row>
    <row r="76" spans="1:19" outlineLevel="1" x14ac:dyDescent="0.25">
      <c r="A76" s="121" t="s">
        <v>62</v>
      </c>
      <c r="B76" s="97" t="s">
        <v>111</v>
      </c>
      <c r="C76" s="22">
        <v>5</v>
      </c>
      <c r="D76" s="34"/>
      <c r="E76" s="34">
        <v>0.25</v>
      </c>
      <c r="F76" s="158">
        <f t="shared" si="3"/>
        <v>0</v>
      </c>
      <c r="H76" s="215"/>
      <c r="I76" s="62"/>
      <c r="J76" s="62"/>
      <c r="K76" s="216"/>
      <c r="M76" s="215"/>
      <c r="N76" s="62"/>
      <c r="O76" s="62"/>
      <c r="P76" s="216"/>
      <c r="R76" s="215"/>
      <c r="S76" s="122"/>
    </row>
    <row r="77" spans="1:19" outlineLevel="1" x14ac:dyDescent="0.25">
      <c r="A77" s="121" t="s">
        <v>63</v>
      </c>
      <c r="B77" s="97" t="s">
        <v>112</v>
      </c>
      <c r="C77" s="22">
        <v>5</v>
      </c>
      <c r="D77" s="34"/>
      <c r="E77" s="34">
        <v>0.15</v>
      </c>
      <c r="F77" s="158">
        <f t="shared" si="3"/>
        <v>0</v>
      </c>
      <c r="H77" s="215"/>
      <c r="I77" s="62"/>
      <c r="J77" s="62"/>
      <c r="K77" s="216"/>
      <c r="M77" s="215"/>
      <c r="N77" s="62"/>
      <c r="O77" s="62"/>
      <c r="P77" s="216"/>
      <c r="R77" s="215"/>
      <c r="S77" s="122"/>
    </row>
    <row r="78" spans="1:19" outlineLevel="1" x14ac:dyDescent="0.25">
      <c r="A78" s="121" t="s">
        <v>64</v>
      </c>
      <c r="B78" s="97" t="s">
        <v>113</v>
      </c>
      <c r="C78" s="22">
        <v>5</v>
      </c>
      <c r="D78" s="34"/>
      <c r="E78" s="34">
        <v>0.15</v>
      </c>
      <c r="F78" s="158">
        <f t="shared" si="3"/>
        <v>0</v>
      </c>
      <c r="H78" s="215"/>
      <c r="I78" s="62"/>
      <c r="J78" s="62"/>
      <c r="K78" s="216"/>
      <c r="M78" s="215"/>
      <c r="N78" s="62"/>
      <c r="O78" s="62"/>
      <c r="P78" s="216"/>
      <c r="R78" s="215"/>
      <c r="S78" s="122"/>
    </row>
    <row r="79" spans="1:19" outlineLevel="1" x14ac:dyDescent="0.25">
      <c r="A79" s="121" t="s">
        <v>123</v>
      </c>
      <c r="B79" s="97" t="s">
        <v>115</v>
      </c>
      <c r="C79" s="22">
        <v>5</v>
      </c>
      <c r="D79" s="34"/>
      <c r="E79" s="34">
        <v>0.15</v>
      </c>
      <c r="F79" s="158">
        <f t="shared" si="3"/>
        <v>0</v>
      </c>
      <c r="H79" s="215"/>
      <c r="I79" s="62"/>
      <c r="J79" s="62"/>
      <c r="K79" s="216"/>
      <c r="M79" s="215"/>
      <c r="N79" s="62"/>
      <c r="O79" s="62"/>
      <c r="P79" s="216"/>
      <c r="R79" s="215"/>
      <c r="S79" s="122"/>
    </row>
    <row r="80" spans="1:19" ht="15.75" outlineLevel="1" thickBot="1" x14ac:dyDescent="0.3">
      <c r="A80" s="123" t="s">
        <v>124</v>
      </c>
      <c r="B80" s="202" t="s">
        <v>117</v>
      </c>
      <c r="C80" s="125">
        <v>5</v>
      </c>
      <c r="D80" s="126"/>
      <c r="E80" s="126">
        <v>0.2</v>
      </c>
      <c r="F80" s="159">
        <f t="shared" si="3"/>
        <v>0</v>
      </c>
      <c r="G80" s="118"/>
      <c r="H80" s="221"/>
      <c r="I80" s="127"/>
      <c r="J80" s="127"/>
      <c r="K80" s="222"/>
      <c r="L80" s="118"/>
      <c r="M80" s="221"/>
      <c r="N80" s="127"/>
      <c r="O80" s="127"/>
      <c r="P80" s="222"/>
      <c r="Q80" s="118"/>
      <c r="R80" s="221"/>
      <c r="S80" s="128"/>
    </row>
    <row r="81" spans="1:19" ht="39" outlineLevel="1" thickBot="1" x14ac:dyDescent="0.3">
      <c r="A81" s="278" t="s">
        <v>6</v>
      </c>
      <c r="B81" s="279"/>
      <c r="C81" s="194" t="s">
        <v>11</v>
      </c>
      <c r="D81" s="194" t="s">
        <v>12</v>
      </c>
      <c r="E81" s="194" t="s">
        <v>8</v>
      </c>
      <c r="F81" s="195" t="s">
        <v>127</v>
      </c>
      <c r="G81" s="113"/>
      <c r="H81" s="116"/>
      <c r="I81" s="104"/>
      <c r="J81" s="104"/>
      <c r="K81" s="214"/>
      <c r="L81" s="113"/>
      <c r="M81" s="116"/>
      <c r="N81" s="104"/>
      <c r="O81" s="104"/>
      <c r="P81" s="214"/>
      <c r="Q81" s="113"/>
      <c r="R81" s="196" t="s">
        <v>11</v>
      </c>
      <c r="S81" s="197" t="s">
        <v>12</v>
      </c>
    </row>
    <row r="82" spans="1:19" ht="15.75" outlineLevel="1" thickBot="1" x14ac:dyDescent="0.3">
      <c r="A82" s="112" t="s">
        <v>51</v>
      </c>
      <c r="B82" s="114" t="s">
        <v>162</v>
      </c>
      <c r="C82" s="115">
        <v>5</v>
      </c>
      <c r="D82" s="111"/>
      <c r="E82" s="111">
        <v>1</v>
      </c>
      <c r="F82" s="232">
        <f>ROUND(D82*E82,2)</f>
        <v>0</v>
      </c>
      <c r="G82" s="113"/>
      <c r="H82" s="115"/>
      <c r="I82" s="105"/>
      <c r="J82" s="105"/>
      <c r="K82" s="204"/>
      <c r="L82" s="113"/>
      <c r="M82" s="115"/>
      <c r="N82" s="105"/>
      <c r="O82" s="105"/>
      <c r="P82" s="204"/>
      <c r="Q82" s="113"/>
      <c r="R82" s="115">
        <v>5</v>
      </c>
      <c r="S82" s="237">
        <f>ROUND(F82,2)</f>
        <v>0</v>
      </c>
    </row>
    <row r="83" spans="1:19" ht="29.25" customHeight="1" outlineLevel="1" x14ac:dyDescent="0.25"/>
    <row r="84" spans="1:19" ht="17.25" customHeight="1" x14ac:dyDescent="0.25"/>
  </sheetData>
  <mergeCells count="18">
    <mergeCell ref="C1:F1"/>
    <mergeCell ref="C9:F9"/>
    <mergeCell ref="A9:B9"/>
    <mergeCell ref="A6:B6"/>
    <mergeCell ref="C6:F6"/>
    <mergeCell ref="A1:B1"/>
    <mergeCell ref="C7:F7"/>
    <mergeCell ref="A7:B7"/>
    <mergeCell ref="A17:B17"/>
    <mergeCell ref="M9:P9"/>
    <mergeCell ref="A50:B50"/>
    <mergeCell ref="A52:B52"/>
    <mergeCell ref="A81:B81"/>
    <mergeCell ref="R9:S9"/>
    <mergeCell ref="H9:K9"/>
    <mergeCell ref="A10:B10"/>
    <mergeCell ref="A12:B12"/>
    <mergeCell ref="A15:B15"/>
  </mergeCells>
  <pageMargins left="0.70866141732283472" right="0.70866141732283472" top="0.74803149606299213" bottom="0.74803149606299213" header="0.31496062992125984" footer="0.31496062992125984"/>
  <pageSetup paperSize="9" scale="33" orientation="portrait" r:id="rId1"/>
  <headerFooter>
    <oddFooter>&amp;L&amp;"PT Sans,Standard"&amp;8Allgeier Management Beratung GmbH&amp;C&amp;"PT Sans,Standard"&amp;8&amp;F&amp;R&amp;"PT Sans,Standard"&amp;8Seite &amp;P von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3B374-57B8-4B6C-9331-ED08957E9CDE}">
  <sheetPr>
    <pageSetUpPr fitToPage="1"/>
  </sheetPr>
  <dimension ref="A1:S84"/>
  <sheetViews>
    <sheetView topLeftCell="A28" zoomScaleNormal="100" workbookViewId="0">
      <selection activeCell="B70" sqref="B70"/>
    </sheetView>
  </sheetViews>
  <sheetFormatPr baseColWidth="10" defaultColWidth="9.140625" defaultRowHeight="15" outlineLevelRow="1" outlineLevelCol="1" x14ac:dyDescent="0.25"/>
  <cols>
    <col min="1" max="1" width="5.5703125" style="11" customWidth="1"/>
    <col min="2" max="2" width="78.140625" customWidth="1"/>
    <col min="3" max="3" width="12" customWidth="1" outlineLevel="1"/>
    <col min="4" max="4" width="14.5703125" customWidth="1" outlineLevel="1"/>
    <col min="5" max="5" width="11.5703125" customWidth="1" outlineLevel="1"/>
    <col min="6" max="6" width="11.140625" customWidth="1" outlineLevel="1"/>
    <col min="7" max="7" width="4.85546875" customWidth="1"/>
    <col min="12" max="12" width="4.85546875" customWidth="1"/>
    <col min="17" max="17" width="4.85546875" customWidth="1"/>
  </cols>
  <sheetData>
    <row r="1" spans="1:19" s="2" customFormat="1" ht="97.9" customHeight="1" x14ac:dyDescent="0.25">
      <c r="A1" s="256" t="s">
        <v>163</v>
      </c>
      <c r="B1" s="256"/>
      <c r="C1" s="257" t="s">
        <v>161</v>
      </c>
      <c r="D1" s="258"/>
      <c r="E1" s="258"/>
      <c r="F1" s="258"/>
    </row>
    <row r="2" spans="1:19" s="4" customFormat="1" ht="12.75" x14ac:dyDescent="0.2">
      <c r="A2" s="10"/>
      <c r="B2" s="3"/>
    </row>
    <row r="3" spans="1:19" s="4" customFormat="1" ht="12.75" x14ac:dyDescent="0.2">
      <c r="A3" s="10"/>
      <c r="B3" s="5"/>
    </row>
    <row r="4" spans="1:19" s="4" customFormat="1" ht="12.75" x14ac:dyDescent="0.2">
      <c r="A4" s="10"/>
      <c r="B4" s="5"/>
    </row>
    <row r="5" spans="1:19" s="4" customFormat="1" ht="21.95" customHeight="1" thickBot="1" x14ac:dyDescent="0.25">
      <c r="A5" s="10"/>
      <c r="B5" s="5"/>
    </row>
    <row r="6" spans="1:19" s="4" customFormat="1" ht="18.600000000000001" customHeight="1" x14ac:dyDescent="0.2">
      <c r="A6" s="259" t="s">
        <v>52</v>
      </c>
      <c r="B6" s="260"/>
      <c r="C6" s="261" t="s">
        <v>53</v>
      </c>
      <c r="D6" s="261"/>
      <c r="E6" s="261"/>
      <c r="F6" s="262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9"/>
    </row>
    <row r="7" spans="1:19" ht="56.45" customHeight="1" thickBot="1" x14ac:dyDescent="0.3">
      <c r="A7" s="280" t="s">
        <v>153</v>
      </c>
      <c r="B7" s="281"/>
      <c r="C7" s="266"/>
      <c r="D7" s="266"/>
      <c r="E7" s="266"/>
      <c r="F7" s="267"/>
      <c r="S7" s="240"/>
    </row>
    <row r="8" spans="1:19" s="6" customFormat="1" ht="20.100000000000001" customHeight="1" x14ac:dyDescent="0.25">
      <c r="A8" s="241"/>
      <c r="C8" s="19"/>
      <c r="D8" s="19"/>
      <c r="E8" s="18"/>
      <c r="F8" s="18"/>
      <c r="S8" s="242"/>
    </row>
    <row r="9" spans="1:19" ht="16.350000000000001" customHeight="1" thickBot="1" x14ac:dyDescent="0.3">
      <c r="A9" s="263" t="s">
        <v>16</v>
      </c>
      <c r="B9" s="264"/>
      <c r="C9" s="265" t="s">
        <v>0</v>
      </c>
      <c r="D9" s="265"/>
      <c r="E9" s="265"/>
      <c r="F9" s="265"/>
      <c r="H9" s="268" t="s">
        <v>136</v>
      </c>
      <c r="I9" s="265"/>
      <c r="J9" s="265"/>
      <c r="K9" s="265"/>
      <c r="M9" s="268" t="s">
        <v>136</v>
      </c>
      <c r="N9" s="265"/>
      <c r="O9" s="265"/>
      <c r="P9" s="265"/>
      <c r="R9" s="268" t="s">
        <v>136</v>
      </c>
      <c r="S9" s="269"/>
    </row>
    <row r="10" spans="1:19" ht="111" customHeight="1" thickBot="1" x14ac:dyDescent="0.3">
      <c r="A10" s="270" t="s">
        <v>6</v>
      </c>
      <c r="B10" s="271"/>
      <c r="C10" s="116"/>
      <c r="D10" s="104"/>
      <c r="E10" s="104"/>
      <c r="F10" s="203"/>
      <c r="G10" s="113"/>
      <c r="H10" s="116"/>
      <c r="I10" s="104"/>
      <c r="J10" s="104"/>
      <c r="K10" s="203"/>
      <c r="L10" s="113"/>
      <c r="M10" s="116"/>
      <c r="N10" s="104"/>
      <c r="O10" s="104"/>
      <c r="P10" s="203"/>
      <c r="Q10" s="113"/>
      <c r="R10" s="234" t="s">
        <v>11</v>
      </c>
      <c r="S10" s="192" t="s">
        <v>128</v>
      </c>
    </row>
    <row r="11" spans="1:19" ht="26.25" outlineLevel="1" thickBot="1" x14ac:dyDescent="0.3">
      <c r="A11" s="112" t="s">
        <v>5</v>
      </c>
      <c r="B11" s="114" t="s">
        <v>151</v>
      </c>
      <c r="C11" s="115"/>
      <c r="D11" s="105"/>
      <c r="E11" s="105"/>
      <c r="F11" s="204"/>
      <c r="G11" s="113"/>
      <c r="H11" s="115"/>
      <c r="I11" s="105"/>
      <c r="J11" s="105"/>
      <c r="K11" s="204"/>
      <c r="L11" s="113"/>
      <c r="M11" s="115"/>
      <c r="N11" s="105"/>
      <c r="O11" s="105"/>
      <c r="P11" s="204"/>
      <c r="Q11" s="113"/>
      <c r="R11" s="115">
        <v>5</v>
      </c>
      <c r="S11" s="193">
        <f>ROUND((D13+D14)/2,2)</f>
        <v>0</v>
      </c>
    </row>
    <row r="12" spans="1:19" ht="63.75" outlineLevel="1" x14ac:dyDescent="0.25">
      <c r="A12" s="276" t="s">
        <v>9</v>
      </c>
      <c r="B12" s="277"/>
      <c r="C12" s="205" t="s">
        <v>126</v>
      </c>
      <c r="D12" s="50" t="s">
        <v>125</v>
      </c>
      <c r="E12" s="169"/>
      <c r="F12" s="170"/>
      <c r="G12" s="78"/>
      <c r="H12" s="212"/>
      <c r="I12" s="206"/>
      <c r="J12" s="206"/>
      <c r="K12" s="220"/>
      <c r="L12" s="78"/>
      <c r="M12" s="212"/>
      <c r="N12" s="206"/>
      <c r="O12" s="206"/>
      <c r="P12" s="220"/>
      <c r="Q12" s="78"/>
      <c r="R12" s="212"/>
      <c r="S12" s="129"/>
    </row>
    <row r="13" spans="1:19" outlineLevel="1" x14ac:dyDescent="0.25">
      <c r="A13" s="121" t="s">
        <v>10</v>
      </c>
      <c r="B13" s="37" t="s">
        <v>72</v>
      </c>
      <c r="C13" s="22">
        <v>5</v>
      </c>
      <c r="D13" s="34"/>
      <c r="E13" s="206"/>
      <c r="F13" s="207"/>
      <c r="H13" s="215"/>
      <c r="I13" s="62"/>
      <c r="J13" s="62"/>
      <c r="K13" s="216"/>
      <c r="M13" s="215"/>
      <c r="N13" s="62"/>
      <c r="O13" s="62"/>
      <c r="P13" s="216"/>
      <c r="R13" s="215"/>
      <c r="S13" s="122"/>
    </row>
    <row r="14" spans="1:19" ht="15.75" outlineLevel="1" thickBot="1" x14ac:dyDescent="0.3">
      <c r="A14" s="123" t="s">
        <v>13</v>
      </c>
      <c r="B14" s="124" t="s">
        <v>78</v>
      </c>
      <c r="C14" s="125">
        <v>5</v>
      </c>
      <c r="D14" s="126"/>
      <c r="E14" s="206"/>
      <c r="F14" s="207"/>
      <c r="G14" s="118"/>
      <c r="H14" s="221"/>
      <c r="I14" s="127"/>
      <c r="J14" s="127"/>
      <c r="K14" s="222"/>
      <c r="L14" s="118"/>
      <c r="M14" s="221"/>
      <c r="N14" s="127"/>
      <c r="O14" s="127"/>
      <c r="P14" s="222"/>
      <c r="Q14" s="118"/>
      <c r="R14" s="221"/>
      <c r="S14" s="128"/>
    </row>
    <row r="15" spans="1:19" ht="77.25" thickBot="1" x14ac:dyDescent="0.3">
      <c r="A15" s="282" t="s">
        <v>6</v>
      </c>
      <c r="B15" s="283"/>
      <c r="C15" s="116"/>
      <c r="D15" s="104"/>
      <c r="E15" s="104"/>
      <c r="F15" s="203"/>
      <c r="G15" s="113"/>
      <c r="H15" s="116"/>
      <c r="I15" s="104"/>
      <c r="J15" s="104"/>
      <c r="K15" s="203"/>
      <c r="L15" s="113"/>
      <c r="M15" s="116"/>
      <c r="N15" s="104"/>
      <c r="O15" s="104"/>
      <c r="P15" s="203"/>
      <c r="Q15" s="119"/>
      <c r="R15" s="235" t="s">
        <v>11</v>
      </c>
      <c r="S15" s="197" t="s">
        <v>81</v>
      </c>
    </row>
    <row r="16" spans="1:19" ht="15.75" outlineLevel="1" thickBot="1" x14ac:dyDescent="0.3">
      <c r="A16" s="184" t="s">
        <v>3</v>
      </c>
      <c r="B16" s="185" t="s">
        <v>20</v>
      </c>
      <c r="C16" s="208"/>
      <c r="D16" s="130"/>
      <c r="E16" s="130"/>
      <c r="F16" s="209"/>
      <c r="G16" s="119"/>
      <c r="H16" s="208"/>
      <c r="I16" s="130"/>
      <c r="J16" s="130"/>
      <c r="K16" s="209"/>
      <c r="L16" s="119"/>
      <c r="M16" s="208"/>
      <c r="N16" s="130"/>
      <c r="O16" s="130"/>
      <c r="P16" s="209"/>
      <c r="Q16" s="113"/>
      <c r="R16" s="115">
        <v>20</v>
      </c>
      <c r="S16" s="237">
        <f>ROUND((P18+P23+P32+P41)/4,2)</f>
        <v>0</v>
      </c>
    </row>
    <row r="17" spans="1:19" ht="39" outlineLevel="1" thickBot="1" x14ac:dyDescent="0.3">
      <c r="A17" s="272" t="s">
        <v>9</v>
      </c>
      <c r="B17" s="273"/>
      <c r="C17" s="210" t="s">
        <v>11</v>
      </c>
      <c r="D17" s="186" t="s">
        <v>12</v>
      </c>
      <c r="E17" s="187" t="s">
        <v>18</v>
      </c>
      <c r="F17" s="188" t="s">
        <v>127</v>
      </c>
      <c r="G17" s="189"/>
      <c r="H17" s="190" t="s">
        <v>11</v>
      </c>
      <c r="I17" s="190" t="s">
        <v>12</v>
      </c>
      <c r="J17" s="190" t="s">
        <v>18</v>
      </c>
      <c r="K17" s="191"/>
      <c r="L17" s="230"/>
      <c r="M17" s="190" t="s">
        <v>11</v>
      </c>
      <c r="N17" s="190" t="s">
        <v>12</v>
      </c>
      <c r="O17" s="190" t="s">
        <v>18</v>
      </c>
      <c r="P17" s="191"/>
      <c r="Q17" s="78"/>
      <c r="R17" s="212"/>
      <c r="S17" s="129"/>
    </row>
    <row r="18" spans="1:19" ht="27.75" customHeight="1" outlineLevel="1" thickBot="1" x14ac:dyDescent="0.3">
      <c r="A18" s="102" t="s">
        <v>74</v>
      </c>
      <c r="B18" s="108" t="s">
        <v>22</v>
      </c>
      <c r="C18" s="116"/>
      <c r="D18" s="104"/>
      <c r="E18" s="104"/>
      <c r="F18" s="211"/>
      <c r="G18" s="105"/>
      <c r="H18" s="223"/>
      <c r="I18" s="117"/>
      <c r="J18" s="117"/>
      <c r="K18" s="224"/>
      <c r="L18" s="127"/>
      <c r="M18" s="131">
        <v>5</v>
      </c>
      <c r="N18" s="166">
        <f>SUM(K19:K20)</f>
        <v>0</v>
      </c>
      <c r="O18" s="132">
        <v>1</v>
      </c>
      <c r="P18" s="231">
        <f>ROUND(N18*O18,2)</f>
        <v>0</v>
      </c>
      <c r="Q18" s="62"/>
      <c r="R18" s="212"/>
      <c r="S18" s="129"/>
    </row>
    <row r="19" spans="1:19" outlineLevel="1" x14ac:dyDescent="0.25">
      <c r="A19" s="121" t="s">
        <v>21</v>
      </c>
      <c r="B19" s="198" t="s">
        <v>73</v>
      </c>
      <c r="C19" s="177">
        <v>5</v>
      </c>
      <c r="D19" s="178"/>
      <c r="E19" s="178">
        <v>0.4</v>
      </c>
      <c r="F19" s="179">
        <f>ROUND(D19*E19,2)</f>
        <v>0</v>
      </c>
      <c r="G19" s="180"/>
      <c r="H19" s="225"/>
      <c r="I19" s="181"/>
      <c r="J19" s="181"/>
      <c r="K19" s="182">
        <f>+F19</f>
        <v>0</v>
      </c>
      <c r="L19" s="180"/>
      <c r="M19" s="225"/>
      <c r="N19" s="181"/>
      <c r="O19" s="181"/>
      <c r="P19" s="183"/>
      <c r="Q19" s="62"/>
      <c r="R19" s="212"/>
      <c r="S19" s="129"/>
    </row>
    <row r="20" spans="1:19" ht="25.5" outlineLevel="1" x14ac:dyDescent="0.25">
      <c r="A20" s="121" t="s">
        <v>27</v>
      </c>
      <c r="B20" s="171" t="s">
        <v>129</v>
      </c>
      <c r="C20" s="212"/>
      <c r="D20" s="206"/>
      <c r="E20" s="206"/>
      <c r="F20" s="213"/>
      <c r="G20" s="62"/>
      <c r="H20" s="94">
        <v>5</v>
      </c>
      <c r="I20" s="86">
        <f>+(D21+D22)/2</f>
        <v>0</v>
      </c>
      <c r="J20" s="86">
        <v>0.6</v>
      </c>
      <c r="K20" s="162">
        <f>ROUND(I20*J20,2)</f>
        <v>0</v>
      </c>
      <c r="L20" s="62"/>
      <c r="M20" s="212"/>
      <c r="N20" s="206"/>
      <c r="O20" s="206"/>
      <c r="P20" s="213"/>
      <c r="Q20" s="62"/>
      <c r="R20" s="212"/>
      <c r="S20" s="129"/>
    </row>
    <row r="21" spans="1:19" outlineLevel="1" x14ac:dyDescent="0.25">
      <c r="A21" s="121" t="s">
        <v>60</v>
      </c>
      <c r="B21" s="96" t="s">
        <v>24</v>
      </c>
      <c r="C21" s="64">
        <v>5</v>
      </c>
      <c r="D21" s="67"/>
      <c r="E21" s="206"/>
      <c r="F21" s="207"/>
      <c r="G21" s="62"/>
      <c r="H21" s="212"/>
      <c r="I21" s="206"/>
      <c r="J21" s="206"/>
      <c r="K21" s="207"/>
      <c r="L21" s="62"/>
      <c r="M21" s="212"/>
      <c r="N21" s="206"/>
      <c r="O21" s="206"/>
      <c r="P21" s="207"/>
      <c r="Q21" s="62"/>
      <c r="R21" s="212"/>
      <c r="S21" s="129"/>
    </row>
    <row r="22" spans="1:19" ht="15.75" outlineLevel="1" thickBot="1" x14ac:dyDescent="0.3">
      <c r="A22" s="121" t="s">
        <v>25</v>
      </c>
      <c r="B22" s="199" t="s">
        <v>26</v>
      </c>
      <c r="C22" s="89">
        <v>5</v>
      </c>
      <c r="D22" s="90"/>
      <c r="E22" s="206"/>
      <c r="F22" s="207"/>
      <c r="G22" s="62"/>
      <c r="H22" s="212"/>
      <c r="I22" s="206"/>
      <c r="J22" s="206"/>
      <c r="K22" s="207"/>
      <c r="L22" s="62"/>
      <c r="M22" s="212"/>
      <c r="N22" s="206"/>
      <c r="O22" s="206"/>
      <c r="P22" s="207"/>
      <c r="Q22" s="62"/>
      <c r="R22" s="212"/>
      <c r="S22" s="129"/>
    </row>
    <row r="23" spans="1:19" s="85" customFormat="1" ht="27.75" customHeight="1" outlineLevel="1" thickBot="1" x14ac:dyDescent="0.3">
      <c r="A23" s="102" t="s">
        <v>84</v>
      </c>
      <c r="B23" s="103" t="s">
        <v>28</v>
      </c>
      <c r="C23" s="116"/>
      <c r="D23" s="104"/>
      <c r="E23" s="104"/>
      <c r="F23" s="214"/>
      <c r="G23" s="105"/>
      <c r="H23" s="116"/>
      <c r="I23" s="104"/>
      <c r="J23" s="104"/>
      <c r="K23" s="214"/>
      <c r="L23" s="105"/>
      <c r="M23" s="106">
        <v>5</v>
      </c>
      <c r="N23" s="167">
        <f>SUM(K24:K31)</f>
        <v>0</v>
      </c>
      <c r="O23" s="107">
        <v>1</v>
      </c>
      <c r="P23" s="232">
        <f>ROUND(N23*O23,2)</f>
        <v>0</v>
      </c>
      <c r="Q23" s="62"/>
      <c r="R23" s="212"/>
      <c r="S23" s="129"/>
    </row>
    <row r="24" spans="1:19" outlineLevel="1" x14ac:dyDescent="0.25">
      <c r="A24" s="121" t="s">
        <v>29</v>
      </c>
      <c r="B24" s="101" t="s">
        <v>73</v>
      </c>
      <c r="C24" s="94">
        <v>5</v>
      </c>
      <c r="D24" s="86"/>
      <c r="E24" s="86">
        <v>0.3</v>
      </c>
      <c r="F24" s="162">
        <f>ROUND(D24*E24,2)</f>
        <v>0</v>
      </c>
      <c r="G24" s="62"/>
      <c r="H24" s="212"/>
      <c r="I24" s="206"/>
      <c r="J24" s="62"/>
      <c r="K24" s="160">
        <f>+F24</f>
        <v>0</v>
      </c>
      <c r="L24" s="62"/>
      <c r="M24" s="212"/>
      <c r="N24" s="206"/>
      <c r="O24" s="206"/>
      <c r="P24" s="213"/>
      <c r="Q24" s="62"/>
      <c r="R24" s="212"/>
      <c r="S24" s="129"/>
    </row>
    <row r="25" spans="1:19" ht="25.5" outlineLevel="1" x14ac:dyDescent="0.25">
      <c r="A25" s="121" t="s">
        <v>30</v>
      </c>
      <c r="B25" s="172" t="s">
        <v>130</v>
      </c>
      <c r="C25" s="212"/>
      <c r="D25" s="206"/>
      <c r="E25" s="206"/>
      <c r="F25" s="213"/>
      <c r="G25" s="62"/>
      <c r="H25" s="64">
        <v>5</v>
      </c>
      <c r="I25" s="67">
        <f>+(D26+D27)/2</f>
        <v>0</v>
      </c>
      <c r="J25" s="67">
        <v>0.2</v>
      </c>
      <c r="K25" s="165">
        <f>ROUND(I25*J25,2)</f>
        <v>0</v>
      </c>
      <c r="L25" s="62"/>
      <c r="M25" s="212"/>
      <c r="N25" s="206"/>
      <c r="O25" s="206"/>
      <c r="P25" s="213"/>
      <c r="Q25" s="62"/>
      <c r="R25" s="212"/>
      <c r="S25" s="129"/>
    </row>
    <row r="26" spans="1:19" outlineLevel="1" x14ac:dyDescent="0.25">
      <c r="A26" s="121" t="s">
        <v>60</v>
      </c>
      <c r="B26" s="96" t="s">
        <v>24</v>
      </c>
      <c r="C26" s="64">
        <v>5</v>
      </c>
      <c r="D26" s="67"/>
      <c r="E26" s="70"/>
      <c r="F26" s="207"/>
      <c r="G26" s="62"/>
      <c r="H26" s="212"/>
      <c r="I26" s="206"/>
      <c r="J26" s="226"/>
      <c r="K26" s="227"/>
      <c r="L26" s="62"/>
      <c r="M26" s="212"/>
      <c r="N26" s="206"/>
      <c r="O26" s="226"/>
      <c r="P26" s="207"/>
      <c r="Q26" s="62"/>
      <c r="R26" s="212"/>
      <c r="S26" s="129"/>
    </row>
    <row r="27" spans="1:19" outlineLevel="1" x14ac:dyDescent="0.25">
      <c r="A27" s="121" t="s">
        <v>25</v>
      </c>
      <c r="B27" s="96" t="s">
        <v>26</v>
      </c>
      <c r="C27" s="64">
        <v>5</v>
      </c>
      <c r="D27" s="67"/>
      <c r="E27" s="70"/>
      <c r="F27" s="207"/>
      <c r="G27" s="62"/>
      <c r="H27" s="212"/>
      <c r="I27" s="206"/>
      <c r="J27" s="226"/>
      <c r="K27" s="227"/>
      <c r="L27" s="62"/>
      <c r="M27" s="212"/>
      <c r="N27" s="206"/>
      <c r="O27" s="226"/>
      <c r="P27" s="207"/>
      <c r="Q27" s="62"/>
      <c r="R27" s="212"/>
      <c r="S27" s="129"/>
    </row>
    <row r="28" spans="1:19" ht="25.5" outlineLevel="1" x14ac:dyDescent="0.25">
      <c r="A28" s="121" t="s">
        <v>31</v>
      </c>
      <c r="B28" s="97" t="s">
        <v>131</v>
      </c>
      <c r="C28" s="212"/>
      <c r="D28" s="206"/>
      <c r="E28" s="206"/>
      <c r="F28" s="213"/>
      <c r="G28" s="62"/>
      <c r="H28" s="64">
        <v>5</v>
      </c>
      <c r="I28" s="67">
        <f>+(D29+D30)/2</f>
        <v>0</v>
      </c>
      <c r="J28" s="67">
        <v>0.2</v>
      </c>
      <c r="K28" s="165">
        <f>+I28*J28</f>
        <v>0</v>
      </c>
      <c r="L28" s="62"/>
      <c r="M28" s="212"/>
      <c r="N28" s="206"/>
      <c r="O28" s="206"/>
      <c r="P28" s="213"/>
      <c r="Q28" s="62"/>
      <c r="R28" s="212"/>
      <c r="S28" s="129"/>
    </row>
    <row r="29" spans="1:19" outlineLevel="1" x14ac:dyDescent="0.25">
      <c r="A29" s="121" t="s">
        <v>60</v>
      </c>
      <c r="B29" s="96" t="s">
        <v>24</v>
      </c>
      <c r="C29" s="64">
        <v>5</v>
      </c>
      <c r="D29" s="67"/>
      <c r="E29" s="70"/>
      <c r="F29" s="207"/>
      <c r="G29" s="62"/>
      <c r="H29" s="212"/>
      <c r="I29" s="206"/>
      <c r="J29" s="226"/>
      <c r="K29" s="227"/>
      <c r="L29" s="62"/>
      <c r="M29" s="212"/>
      <c r="N29" s="206"/>
      <c r="O29" s="226"/>
      <c r="P29" s="207"/>
      <c r="Q29" s="62"/>
      <c r="R29" s="212"/>
      <c r="S29" s="129"/>
    </row>
    <row r="30" spans="1:19" outlineLevel="1" x14ac:dyDescent="0.25">
      <c r="A30" s="121" t="s">
        <v>25</v>
      </c>
      <c r="B30" s="96" t="s">
        <v>26</v>
      </c>
      <c r="C30" s="89">
        <v>5</v>
      </c>
      <c r="D30" s="90"/>
      <c r="E30" s="98"/>
      <c r="F30" s="207"/>
      <c r="G30" s="62"/>
      <c r="H30" s="212"/>
      <c r="I30" s="206"/>
      <c r="J30" s="226"/>
      <c r="K30" s="227"/>
      <c r="L30" s="62"/>
      <c r="M30" s="212"/>
      <c r="N30" s="206"/>
      <c r="O30" s="226"/>
      <c r="P30" s="207"/>
      <c r="Q30" s="62"/>
      <c r="R30" s="212"/>
      <c r="S30" s="129"/>
    </row>
    <row r="31" spans="1:19" ht="15.75" outlineLevel="1" thickBot="1" x14ac:dyDescent="0.3">
      <c r="A31" s="121" t="s">
        <v>93</v>
      </c>
      <c r="B31" s="200" t="s">
        <v>94</v>
      </c>
      <c r="C31" s="89">
        <v>5</v>
      </c>
      <c r="D31" s="90"/>
      <c r="E31" s="90">
        <v>0.3</v>
      </c>
      <c r="F31" s="163">
        <f>ROUND(D31*E31,2)</f>
        <v>0</v>
      </c>
      <c r="G31" s="62"/>
      <c r="H31" s="212"/>
      <c r="I31" s="206"/>
      <c r="J31" s="62"/>
      <c r="K31" s="161">
        <f>+F31</f>
        <v>0</v>
      </c>
      <c r="L31" s="62"/>
      <c r="M31" s="212"/>
      <c r="N31" s="206"/>
      <c r="O31" s="206"/>
      <c r="P31" s="213"/>
      <c r="Q31" s="62"/>
      <c r="R31" s="212"/>
      <c r="S31" s="129"/>
    </row>
    <row r="32" spans="1:19" s="85" customFormat="1" ht="27.75" customHeight="1" outlineLevel="1" thickBot="1" x14ac:dyDescent="0.3">
      <c r="A32" s="102" t="s">
        <v>96</v>
      </c>
      <c r="B32" s="173" t="s">
        <v>166</v>
      </c>
      <c r="C32" s="116"/>
      <c r="D32" s="104"/>
      <c r="E32" s="104"/>
      <c r="F32" s="214"/>
      <c r="G32" s="105"/>
      <c r="H32" s="116"/>
      <c r="I32" s="104"/>
      <c r="J32" s="104"/>
      <c r="K32" s="214"/>
      <c r="L32" s="105"/>
      <c r="M32" s="106">
        <v>5</v>
      </c>
      <c r="N32" s="167">
        <f>SUM(K33:K40)</f>
        <v>0</v>
      </c>
      <c r="O32" s="107">
        <v>1</v>
      </c>
      <c r="P32" s="232">
        <f>ROUND(N32*O32,2)</f>
        <v>0</v>
      </c>
      <c r="Q32" s="62"/>
      <c r="R32" s="212"/>
      <c r="S32" s="129"/>
    </row>
    <row r="33" spans="1:19" outlineLevel="1" x14ac:dyDescent="0.25">
      <c r="A33" s="121" t="s">
        <v>32</v>
      </c>
      <c r="B33" s="201" t="s">
        <v>73</v>
      </c>
      <c r="C33" s="94">
        <v>5</v>
      </c>
      <c r="D33" s="86"/>
      <c r="E33" s="86">
        <v>0.2</v>
      </c>
      <c r="F33" s="162">
        <f>ROUND(D33*E33,2)</f>
        <v>0</v>
      </c>
      <c r="G33" s="62"/>
      <c r="H33" s="212"/>
      <c r="I33" s="206"/>
      <c r="J33" s="62"/>
      <c r="K33" s="164">
        <f>+F33</f>
        <v>0</v>
      </c>
      <c r="L33" s="62"/>
      <c r="M33" s="212"/>
      <c r="N33" s="206"/>
      <c r="O33" s="206"/>
      <c r="P33" s="213"/>
      <c r="Q33" s="62"/>
      <c r="R33" s="212"/>
      <c r="S33" s="129"/>
    </row>
    <row r="34" spans="1:19" ht="25.5" outlineLevel="1" x14ac:dyDescent="0.25">
      <c r="A34" s="121" t="s">
        <v>33</v>
      </c>
      <c r="B34" s="174" t="s">
        <v>132</v>
      </c>
      <c r="C34" s="215"/>
      <c r="D34" s="62"/>
      <c r="E34" s="62"/>
      <c r="F34" s="216"/>
      <c r="H34" s="22">
        <v>5</v>
      </c>
      <c r="I34" s="34">
        <f>+(D35+D36)/2</f>
        <v>0</v>
      </c>
      <c r="J34" s="34">
        <v>0.25</v>
      </c>
      <c r="K34" s="32">
        <f>ROUND(I34*J34,2)</f>
        <v>0</v>
      </c>
      <c r="M34" s="215"/>
      <c r="N34" s="62"/>
      <c r="O34" s="62"/>
      <c r="P34" s="216"/>
      <c r="R34" s="215"/>
      <c r="S34" s="122"/>
    </row>
    <row r="35" spans="1:19" outlineLevel="1" x14ac:dyDescent="0.25">
      <c r="A35" s="121" t="s">
        <v>60</v>
      </c>
      <c r="B35" s="96" t="s">
        <v>24</v>
      </c>
      <c r="C35" s="22">
        <v>5</v>
      </c>
      <c r="D35" s="34"/>
      <c r="E35" s="62"/>
      <c r="F35" s="216"/>
      <c r="H35" s="215"/>
      <c r="I35" s="62"/>
      <c r="J35" s="62"/>
      <c r="K35" s="228"/>
      <c r="M35" s="215"/>
      <c r="N35" s="62"/>
      <c r="O35" s="62"/>
      <c r="P35" s="216"/>
      <c r="R35" s="215"/>
      <c r="S35" s="122"/>
    </row>
    <row r="36" spans="1:19" outlineLevel="1" x14ac:dyDescent="0.25">
      <c r="A36" s="121" t="s">
        <v>25</v>
      </c>
      <c r="B36" s="96" t="s">
        <v>26</v>
      </c>
      <c r="C36" s="22">
        <v>5</v>
      </c>
      <c r="D36" s="34"/>
      <c r="E36" s="62"/>
      <c r="F36" s="216"/>
      <c r="H36" s="215"/>
      <c r="I36" s="62"/>
      <c r="J36" s="62"/>
      <c r="K36" s="228"/>
      <c r="M36" s="215"/>
      <c r="N36" s="62"/>
      <c r="O36" s="62"/>
      <c r="P36" s="216"/>
      <c r="R36" s="215"/>
      <c r="S36" s="122"/>
    </row>
    <row r="37" spans="1:19" ht="25.5" outlineLevel="1" x14ac:dyDescent="0.25">
      <c r="A37" s="121" t="s">
        <v>34</v>
      </c>
      <c r="B37" s="174" t="s">
        <v>133</v>
      </c>
      <c r="C37" s="215"/>
      <c r="D37" s="62"/>
      <c r="E37" s="62"/>
      <c r="F37" s="216"/>
      <c r="H37" s="22">
        <v>5</v>
      </c>
      <c r="I37" s="34">
        <f>+(D38+D39)/2</f>
        <v>0</v>
      </c>
      <c r="J37" s="34">
        <v>0.25</v>
      </c>
      <c r="K37" s="32">
        <f>ROUND(I37*J37,2)</f>
        <v>0</v>
      </c>
      <c r="M37" s="215"/>
      <c r="N37" s="62"/>
      <c r="O37" s="62"/>
      <c r="P37" s="216"/>
      <c r="R37" s="215"/>
      <c r="S37" s="122"/>
    </row>
    <row r="38" spans="1:19" outlineLevel="1" x14ac:dyDescent="0.25">
      <c r="A38" s="121" t="s">
        <v>23</v>
      </c>
      <c r="B38" s="96" t="s">
        <v>24</v>
      </c>
      <c r="C38" s="22">
        <v>5</v>
      </c>
      <c r="D38" s="34"/>
      <c r="E38" s="77"/>
      <c r="F38" s="79"/>
      <c r="H38" s="215"/>
      <c r="I38" s="62"/>
      <c r="J38" s="78"/>
      <c r="K38" s="79"/>
      <c r="M38" s="215"/>
      <c r="N38" s="62"/>
      <c r="O38" s="78"/>
      <c r="P38" s="79"/>
      <c r="R38" s="215"/>
      <c r="S38" s="122"/>
    </row>
    <row r="39" spans="1:19" outlineLevel="1" x14ac:dyDescent="0.25">
      <c r="A39" s="121" t="s">
        <v>25</v>
      </c>
      <c r="B39" s="96" t="s">
        <v>26</v>
      </c>
      <c r="C39" s="22">
        <v>5</v>
      </c>
      <c r="D39" s="34"/>
      <c r="E39" s="77"/>
      <c r="F39" s="79"/>
      <c r="H39" s="215"/>
      <c r="I39" s="62"/>
      <c r="J39" s="78"/>
      <c r="K39" s="79"/>
      <c r="M39" s="215"/>
      <c r="N39" s="62"/>
      <c r="O39" s="78"/>
      <c r="P39" s="79"/>
      <c r="R39" s="215"/>
      <c r="S39" s="122"/>
    </row>
    <row r="40" spans="1:19" ht="15.75" outlineLevel="1" thickBot="1" x14ac:dyDescent="0.3">
      <c r="A40" s="121" t="s">
        <v>97</v>
      </c>
      <c r="B40" s="200" t="s">
        <v>94</v>
      </c>
      <c r="C40" s="87">
        <v>5</v>
      </c>
      <c r="D40" s="88"/>
      <c r="E40" s="88">
        <v>0.3</v>
      </c>
      <c r="F40" s="161">
        <f>ROUND(D40*E40,2)</f>
        <v>0</v>
      </c>
      <c r="H40" s="215"/>
      <c r="I40" s="62"/>
      <c r="J40" s="62"/>
      <c r="K40" s="161">
        <f>+F40</f>
        <v>0</v>
      </c>
      <c r="M40" s="215"/>
      <c r="N40" s="62"/>
      <c r="O40" s="62"/>
      <c r="P40" s="216"/>
      <c r="R40" s="215"/>
      <c r="S40" s="122"/>
    </row>
    <row r="41" spans="1:19" s="85" customFormat="1" ht="27.75" customHeight="1" outlineLevel="1" thickBot="1" x14ac:dyDescent="0.3">
      <c r="A41" s="102" t="s">
        <v>57</v>
      </c>
      <c r="B41" s="103" t="s">
        <v>167</v>
      </c>
      <c r="C41" s="115"/>
      <c r="D41" s="105"/>
      <c r="E41" s="105"/>
      <c r="F41" s="204"/>
      <c r="G41" s="109"/>
      <c r="H41" s="115"/>
      <c r="I41" s="105"/>
      <c r="J41" s="105"/>
      <c r="K41" s="204"/>
      <c r="L41" s="109"/>
      <c r="M41" s="110">
        <v>5</v>
      </c>
      <c r="N41" s="168">
        <f>SUM(K42:K49)</f>
        <v>0</v>
      </c>
      <c r="O41" s="111">
        <v>1</v>
      </c>
      <c r="P41" s="232">
        <f>ROUND(N41*O41,2)</f>
        <v>0</v>
      </c>
      <c r="R41" s="215"/>
      <c r="S41" s="122"/>
    </row>
    <row r="42" spans="1:19" outlineLevel="1" x14ac:dyDescent="0.25">
      <c r="A42" s="121" t="s">
        <v>58</v>
      </c>
      <c r="B42" s="201" t="s">
        <v>73</v>
      </c>
      <c r="C42" s="99">
        <v>5</v>
      </c>
      <c r="D42" s="95"/>
      <c r="E42" s="95">
        <v>0.2</v>
      </c>
      <c r="F42" s="160">
        <f>ROUND(D42*E42,2)</f>
        <v>0</v>
      </c>
      <c r="H42" s="215"/>
      <c r="I42" s="62"/>
      <c r="J42" s="62"/>
      <c r="K42" s="164">
        <f>+F42</f>
        <v>0</v>
      </c>
      <c r="M42" s="215"/>
      <c r="N42" s="62"/>
      <c r="O42" s="62"/>
      <c r="P42" s="216"/>
      <c r="R42" s="215"/>
      <c r="S42" s="122"/>
    </row>
    <row r="43" spans="1:19" ht="25.5" outlineLevel="1" x14ac:dyDescent="0.25">
      <c r="A43" s="121" t="s">
        <v>98</v>
      </c>
      <c r="B43" s="174" t="s">
        <v>134</v>
      </c>
      <c r="C43" s="217"/>
      <c r="D43" s="176"/>
      <c r="E43" s="175"/>
      <c r="F43" s="218"/>
      <c r="H43" s="22">
        <v>5</v>
      </c>
      <c r="I43" s="34">
        <f>+(D44+D45)/2</f>
        <v>0</v>
      </c>
      <c r="J43" s="34">
        <v>0.25</v>
      </c>
      <c r="K43" s="32">
        <f>ROUND(I43*J43,2)</f>
        <v>0</v>
      </c>
      <c r="M43" s="215"/>
      <c r="N43" s="62"/>
      <c r="O43" s="62"/>
      <c r="P43" s="216"/>
      <c r="R43" s="215"/>
      <c r="S43" s="122"/>
    </row>
    <row r="44" spans="1:19" outlineLevel="1" x14ac:dyDescent="0.25">
      <c r="A44" s="121" t="s">
        <v>23</v>
      </c>
      <c r="B44" s="96" t="s">
        <v>24</v>
      </c>
      <c r="C44" s="22">
        <v>5</v>
      </c>
      <c r="D44" s="34"/>
      <c r="E44" s="77"/>
      <c r="F44" s="79"/>
      <c r="H44" s="215"/>
      <c r="I44" s="62"/>
      <c r="J44" s="78"/>
      <c r="K44" s="79"/>
      <c r="M44" s="215"/>
      <c r="N44" s="62"/>
      <c r="O44" s="78"/>
      <c r="P44" s="79"/>
      <c r="R44" s="215"/>
      <c r="S44" s="122"/>
    </row>
    <row r="45" spans="1:19" outlineLevel="1" x14ac:dyDescent="0.25">
      <c r="A45" s="121" t="s">
        <v>25</v>
      </c>
      <c r="B45" s="96" t="s">
        <v>26</v>
      </c>
      <c r="C45" s="22">
        <v>5</v>
      </c>
      <c r="D45" s="34"/>
      <c r="E45" s="77"/>
      <c r="F45" s="79"/>
      <c r="H45" s="215"/>
      <c r="I45" s="62"/>
      <c r="J45" s="78"/>
      <c r="K45" s="79"/>
      <c r="M45" s="215"/>
      <c r="N45" s="62"/>
      <c r="O45" s="78"/>
      <c r="P45" s="79"/>
      <c r="R45" s="215"/>
      <c r="S45" s="122"/>
    </row>
    <row r="46" spans="1:19" ht="25.5" outlineLevel="1" x14ac:dyDescent="0.25">
      <c r="A46" s="121" t="s">
        <v>59</v>
      </c>
      <c r="B46" s="174" t="s">
        <v>135</v>
      </c>
      <c r="C46" s="215"/>
      <c r="D46" s="62"/>
      <c r="E46" s="62"/>
      <c r="F46" s="216"/>
      <c r="H46" s="22">
        <v>5</v>
      </c>
      <c r="I46" s="34">
        <f>+(D47+D48)/2</f>
        <v>0</v>
      </c>
      <c r="J46" s="34">
        <v>0.25</v>
      </c>
      <c r="K46" s="158">
        <f>ROUND(I46*J46,2)</f>
        <v>0</v>
      </c>
      <c r="M46" s="215"/>
      <c r="N46" s="62"/>
      <c r="O46" s="62"/>
      <c r="P46" s="216"/>
      <c r="R46" s="215"/>
      <c r="S46" s="122"/>
    </row>
    <row r="47" spans="1:19" outlineLevel="1" x14ac:dyDescent="0.25">
      <c r="A47" s="121" t="s">
        <v>23</v>
      </c>
      <c r="B47" s="96" t="s">
        <v>24</v>
      </c>
      <c r="C47" s="22">
        <v>5</v>
      </c>
      <c r="D47" s="34"/>
      <c r="E47" s="77"/>
      <c r="F47" s="79"/>
      <c r="H47" s="215"/>
      <c r="I47" s="62"/>
      <c r="J47" s="78"/>
      <c r="K47" s="79"/>
      <c r="M47" s="215"/>
      <c r="N47" s="62"/>
      <c r="O47" s="78"/>
      <c r="P47" s="79"/>
      <c r="R47" s="215"/>
      <c r="S47" s="122"/>
    </row>
    <row r="48" spans="1:19" outlineLevel="1" x14ac:dyDescent="0.25">
      <c r="A48" s="121" t="s">
        <v>25</v>
      </c>
      <c r="B48" s="96" t="s">
        <v>26</v>
      </c>
      <c r="C48" s="87">
        <v>5</v>
      </c>
      <c r="D48" s="88"/>
      <c r="E48" s="77"/>
      <c r="F48" s="79"/>
      <c r="H48" s="215"/>
      <c r="I48" s="62"/>
      <c r="J48" s="78"/>
      <c r="K48" s="79"/>
      <c r="M48" s="215"/>
      <c r="N48" s="62"/>
      <c r="O48" s="78"/>
      <c r="P48" s="79"/>
      <c r="R48" s="215"/>
      <c r="S48" s="122"/>
    </row>
    <row r="49" spans="1:19" ht="15.75" outlineLevel="1" thickBot="1" x14ac:dyDescent="0.3">
      <c r="A49" s="123" t="s">
        <v>99</v>
      </c>
      <c r="B49" s="202" t="s">
        <v>94</v>
      </c>
      <c r="C49" s="125">
        <v>5</v>
      </c>
      <c r="D49" s="126"/>
      <c r="E49" s="126">
        <v>0.3</v>
      </c>
      <c r="F49" s="159">
        <f>ROUND(D49*E49,2)</f>
        <v>0</v>
      </c>
      <c r="G49" s="118"/>
      <c r="H49" s="221"/>
      <c r="I49" s="127"/>
      <c r="J49" s="127"/>
      <c r="K49" s="159">
        <f>+F49</f>
        <v>0</v>
      </c>
      <c r="L49" s="118"/>
      <c r="M49" s="221"/>
      <c r="N49" s="127"/>
      <c r="O49" s="127"/>
      <c r="P49" s="222"/>
      <c r="Q49" s="118"/>
      <c r="R49" s="221"/>
      <c r="S49" s="128"/>
    </row>
    <row r="50" spans="1:19" ht="77.25" outlineLevel="1" thickBot="1" x14ac:dyDescent="0.3">
      <c r="A50" s="274" t="s">
        <v>6</v>
      </c>
      <c r="B50" s="275"/>
      <c r="C50" s="116"/>
      <c r="D50" s="104"/>
      <c r="E50" s="104"/>
      <c r="F50" s="214"/>
      <c r="G50" s="119"/>
      <c r="H50" s="116"/>
      <c r="I50" s="104"/>
      <c r="J50" s="104"/>
      <c r="K50" s="214"/>
      <c r="L50" s="119"/>
      <c r="M50" s="116"/>
      <c r="N50" s="104"/>
      <c r="O50" s="104"/>
      <c r="P50" s="214"/>
      <c r="Q50" s="119"/>
      <c r="R50" s="120" t="s">
        <v>11</v>
      </c>
      <c r="S50" s="197" t="s">
        <v>81</v>
      </c>
    </row>
    <row r="51" spans="1:19" ht="15.75" outlineLevel="1" thickBot="1" x14ac:dyDescent="0.3">
      <c r="A51" s="112" t="s">
        <v>4</v>
      </c>
      <c r="B51" s="114" t="s">
        <v>159</v>
      </c>
      <c r="C51" s="115"/>
      <c r="D51" s="105"/>
      <c r="E51" s="105"/>
      <c r="F51" s="214"/>
      <c r="G51" s="113"/>
      <c r="H51" s="115"/>
      <c r="I51" s="105"/>
      <c r="J51" s="105"/>
      <c r="K51" s="214"/>
      <c r="L51" s="113"/>
      <c r="M51" s="115"/>
      <c r="N51" s="105"/>
      <c r="O51" s="105"/>
      <c r="P51" s="214"/>
      <c r="Q51" s="113"/>
      <c r="R51" s="236">
        <v>20</v>
      </c>
      <c r="S51" s="237">
        <f>ROUND((P53+P60+P67+P74)/4,2)</f>
        <v>0</v>
      </c>
    </row>
    <row r="52" spans="1:19" ht="51.75" outlineLevel="1" thickBot="1" x14ac:dyDescent="0.3">
      <c r="A52" s="276" t="s">
        <v>9</v>
      </c>
      <c r="B52" s="277"/>
      <c r="C52" s="219" t="s">
        <v>11</v>
      </c>
      <c r="D52" s="100" t="s">
        <v>80</v>
      </c>
      <c r="E52" s="54" t="s">
        <v>8</v>
      </c>
      <c r="F52" s="93" t="s">
        <v>127</v>
      </c>
      <c r="G52" s="78"/>
      <c r="H52" s="212"/>
      <c r="I52" s="206"/>
      <c r="J52" s="206"/>
      <c r="K52" s="220"/>
      <c r="L52" s="78"/>
      <c r="M52" s="219" t="s">
        <v>11</v>
      </c>
      <c r="N52" s="100" t="s">
        <v>138</v>
      </c>
      <c r="O52" s="54" t="s">
        <v>8</v>
      </c>
      <c r="P52" s="233" t="s">
        <v>137</v>
      </c>
      <c r="Q52" s="78"/>
      <c r="R52" s="212"/>
      <c r="S52" s="129"/>
    </row>
    <row r="53" spans="1:19" s="85" customFormat="1" ht="15.75" outlineLevel="1" thickBot="1" x14ac:dyDescent="0.3">
      <c r="A53" s="102" t="s">
        <v>35</v>
      </c>
      <c r="B53" s="103" t="s">
        <v>22</v>
      </c>
      <c r="C53" s="115"/>
      <c r="D53" s="105"/>
      <c r="E53" s="104"/>
      <c r="F53" s="204"/>
      <c r="G53" s="109"/>
      <c r="H53" s="115"/>
      <c r="I53" s="105"/>
      <c r="J53" s="104"/>
      <c r="K53" s="204"/>
      <c r="L53" s="109"/>
      <c r="M53" s="110">
        <v>5</v>
      </c>
      <c r="N53" s="168">
        <f>SUM(F54:F59)</f>
        <v>0</v>
      </c>
      <c r="O53" s="107">
        <v>1</v>
      </c>
      <c r="P53" s="232">
        <f>ROUND(N53*O53,2)</f>
        <v>0</v>
      </c>
      <c r="R53" s="215"/>
      <c r="S53" s="122"/>
    </row>
    <row r="54" spans="1:19" outlineLevel="1" x14ac:dyDescent="0.25">
      <c r="A54" s="121" t="s">
        <v>36</v>
      </c>
      <c r="B54" s="201" t="s">
        <v>110</v>
      </c>
      <c r="C54" s="99">
        <v>5</v>
      </c>
      <c r="D54" s="95"/>
      <c r="E54" s="95">
        <v>0.1</v>
      </c>
      <c r="F54" s="160">
        <f t="shared" ref="F54:F59" si="0">ROUND(D54*E54,2)</f>
        <v>0</v>
      </c>
      <c r="H54" s="215"/>
      <c r="I54" s="62"/>
      <c r="J54" s="62"/>
      <c r="K54" s="216"/>
      <c r="M54" s="215"/>
      <c r="N54" s="62"/>
      <c r="O54" s="62"/>
      <c r="P54" s="216"/>
      <c r="R54" s="215"/>
      <c r="S54" s="122"/>
    </row>
    <row r="55" spans="1:19" outlineLevel="1" x14ac:dyDescent="0.25">
      <c r="A55" s="121" t="s">
        <v>37</v>
      </c>
      <c r="B55" s="97" t="s">
        <v>111</v>
      </c>
      <c r="C55" s="22">
        <v>5</v>
      </c>
      <c r="D55" s="34"/>
      <c r="E55" s="34">
        <v>0.25</v>
      </c>
      <c r="F55" s="158">
        <f t="shared" si="0"/>
        <v>0</v>
      </c>
      <c r="H55" s="215"/>
      <c r="I55" s="62"/>
      <c r="J55" s="62"/>
      <c r="K55" s="216"/>
      <c r="M55" s="215"/>
      <c r="N55" s="62"/>
      <c r="O55" s="62"/>
      <c r="P55" s="216"/>
      <c r="R55" s="215"/>
      <c r="S55" s="122"/>
    </row>
    <row r="56" spans="1:19" outlineLevel="1" x14ac:dyDescent="0.25">
      <c r="A56" s="121" t="s">
        <v>38</v>
      </c>
      <c r="B56" s="97" t="s">
        <v>112</v>
      </c>
      <c r="C56" s="22">
        <v>5</v>
      </c>
      <c r="D56" s="34"/>
      <c r="E56" s="34">
        <v>0.15</v>
      </c>
      <c r="F56" s="158">
        <f t="shared" si="0"/>
        <v>0</v>
      </c>
      <c r="H56" s="215"/>
      <c r="I56" s="62"/>
      <c r="J56" s="62"/>
      <c r="K56" s="216"/>
      <c r="M56" s="215"/>
      <c r="N56" s="62"/>
      <c r="O56" s="62"/>
      <c r="P56" s="216"/>
      <c r="R56" s="215"/>
      <c r="S56" s="122"/>
    </row>
    <row r="57" spans="1:19" outlineLevel="1" x14ac:dyDescent="0.25">
      <c r="A57" s="121" t="s">
        <v>40</v>
      </c>
      <c r="B57" s="97" t="s">
        <v>113</v>
      </c>
      <c r="C57" s="22">
        <v>5</v>
      </c>
      <c r="D57" s="34"/>
      <c r="E57" s="34">
        <v>0.15</v>
      </c>
      <c r="F57" s="158">
        <f t="shared" si="0"/>
        <v>0</v>
      </c>
      <c r="H57" s="215"/>
      <c r="I57" s="62"/>
      <c r="J57" s="62"/>
      <c r="K57" s="216"/>
      <c r="M57" s="215"/>
      <c r="N57" s="62"/>
      <c r="O57" s="62"/>
      <c r="P57" s="216"/>
      <c r="R57" s="215"/>
      <c r="S57" s="122"/>
    </row>
    <row r="58" spans="1:19" outlineLevel="1" x14ac:dyDescent="0.25">
      <c r="A58" s="121" t="s">
        <v>114</v>
      </c>
      <c r="B58" s="97" t="s">
        <v>115</v>
      </c>
      <c r="C58" s="22">
        <v>5</v>
      </c>
      <c r="D58" s="34"/>
      <c r="E58" s="34">
        <v>0.15</v>
      </c>
      <c r="F58" s="158">
        <f t="shared" si="0"/>
        <v>0</v>
      </c>
      <c r="H58" s="215"/>
      <c r="I58" s="62"/>
      <c r="J58" s="62"/>
      <c r="K58" s="216"/>
      <c r="M58" s="215"/>
      <c r="N58" s="62"/>
      <c r="O58" s="62"/>
      <c r="P58" s="216"/>
      <c r="R58" s="215"/>
      <c r="S58" s="122"/>
    </row>
    <row r="59" spans="1:19" ht="15.75" outlineLevel="1" thickBot="1" x14ac:dyDescent="0.3">
      <c r="A59" s="121" t="s">
        <v>116</v>
      </c>
      <c r="B59" s="200" t="s">
        <v>117</v>
      </c>
      <c r="C59" s="87">
        <v>5</v>
      </c>
      <c r="D59" s="88"/>
      <c r="E59" s="88">
        <v>0.2</v>
      </c>
      <c r="F59" s="161">
        <f t="shared" si="0"/>
        <v>0</v>
      </c>
      <c r="H59" s="215"/>
      <c r="I59" s="62"/>
      <c r="J59" s="62"/>
      <c r="K59" s="216"/>
      <c r="M59" s="215"/>
      <c r="N59" s="62"/>
      <c r="O59" s="62"/>
      <c r="P59" s="216"/>
      <c r="R59" s="215"/>
      <c r="S59" s="122"/>
    </row>
    <row r="60" spans="1:19" s="85" customFormat="1" ht="15.75" outlineLevel="1" thickBot="1" x14ac:dyDescent="0.3">
      <c r="A60" s="102" t="s">
        <v>39</v>
      </c>
      <c r="B60" s="103" t="s">
        <v>28</v>
      </c>
      <c r="C60" s="115"/>
      <c r="D60" s="105"/>
      <c r="E60" s="105"/>
      <c r="F60" s="204"/>
      <c r="G60" s="109"/>
      <c r="H60" s="115"/>
      <c r="I60" s="105"/>
      <c r="J60" s="105"/>
      <c r="K60" s="204"/>
      <c r="L60" s="109"/>
      <c r="M60" s="110">
        <v>5</v>
      </c>
      <c r="N60" s="168">
        <f>SUM(F61:F66)</f>
        <v>0</v>
      </c>
      <c r="O60" s="107">
        <v>1</v>
      </c>
      <c r="P60" s="232">
        <f>ROUND(N60*O60,2)</f>
        <v>0</v>
      </c>
      <c r="R60" s="215"/>
      <c r="S60" s="122"/>
    </row>
    <row r="61" spans="1:19" outlineLevel="1" x14ac:dyDescent="0.25">
      <c r="A61" s="121" t="s">
        <v>41</v>
      </c>
      <c r="B61" s="201" t="s">
        <v>110</v>
      </c>
      <c r="C61" s="91">
        <v>5</v>
      </c>
      <c r="D61" s="92"/>
      <c r="E61" s="92">
        <v>0.1</v>
      </c>
      <c r="F61" s="160">
        <f t="shared" ref="F61:F66" si="1">ROUND(D61*E61,2)</f>
        <v>0</v>
      </c>
      <c r="H61" s="215"/>
      <c r="I61" s="62"/>
      <c r="J61" s="62"/>
      <c r="K61" s="216"/>
      <c r="M61" s="215"/>
      <c r="N61" s="62"/>
      <c r="O61" s="62"/>
      <c r="P61" s="216"/>
      <c r="R61" s="215"/>
      <c r="S61" s="122"/>
    </row>
    <row r="62" spans="1:19" outlineLevel="1" x14ac:dyDescent="0.25">
      <c r="A62" s="121" t="s">
        <v>42</v>
      </c>
      <c r="B62" s="97" t="s">
        <v>111</v>
      </c>
      <c r="C62" s="22">
        <v>5</v>
      </c>
      <c r="D62" s="34"/>
      <c r="E62" s="34">
        <v>0.25</v>
      </c>
      <c r="F62" s="158">
        <f t="shared" si="1"/>
        <v>0</v>
      </c>
      <c r="H62" s="215"/>
      <c r="I62" s="62"/>
      <c r="J62" s="62"/>
      <c r="K62" s="216"/>
      <c r="M62" s="215"/>
      <c r="N62" s="62"/>
      <c r="O62" s="62"/>
      <c r="P62" s="216"/>
      <c r="R62" s="215"/>
      <c r="S62" s="122"/>
    </row>
    <row r="63" spans="1:19" outlineLevel="1" x14ac:dyDescent="0.25">
      <c r="A63" s="121" t="s">
        <v>43</v>
      </c>
      <c r="B63" s="97" t="s">
        <v>112</v>
      </c>
      <c r="C63" s="22">
        <v>5</v>
      </c>
      <c r="D63" s="34"/>
      <c r="E63" s="34">
        <v>0.15</v>
      </c>
      <c r="F63" s="158">
        <f t="shared" si="1"/>
        <v>0</v>
      </c>
      <c r="H63" s="215"/>
      <c r="I63" s="62"/>
      <c r="J63" s="62"/>
      <c r="K63" s="216"/>
      <c r="M63" s="215"/>
      <c r="N63" s="62"/>
      <c r="O63" s="62"/>
      <c r="P63" s="216"/>
      <c r="R63" s="215"/>
      <c r="S63" s="122"/>
    </row>
    <row r="64" spans="1:19" outlineLevel="1" x14ac:dyDescent="0.25">
      <c r="A64" s="121" t="s">
        <v>44</v>
      </c>
      <c r="B64" s="97" t="s">
        <v>113</v>
      </c>
      <c r="C64" s="22">
        <v>5</v>
      </c>
      <c r="D64" s="34"/>
      <c r="E64" s="34">
        <v>0.15</v>
      </c>
      <c r="F64" s="158">
        <f t="shared" si="1"/>
        <v>0</v>
      </c>
      <c r="H64" s="215"/>
      <c r="I64" s="62"/>
      <c r="J64" s="62"/>
      <c r="K64" s="216"/>
      <c r="M64" s="215"/>
      <c r="N64" s="62"/>
      <c r="O64" s="62"/>
      <c r="P64" s="216"/>
      <c r="R64" s="215"/>
      <c r="S64" s="122"/>
    </row>
    <row r="65" spans="1:19" outlineLevel="1" x14ac:dyDescent="0.25">
      <c r="A65" s="121" t="s">
        <v>118</v>
      </c>
      <c r="B65" s="97" t="s">
        <v>115</v>
      </c>
      <c r="C65" s="22">
        <v>5</v>
      </c>
      <c r="D65" s="34"/>
      <c r="E65" s="34">
        <v>0.15</v>
      </c>
      <c r="F65" s="158">
        <f t="shared" si="1"/>
        <v>0</v>
      </c>
      <c r="H65" s="215"/>
      <c r="I65" s="62"/>
      <c r="J65" s="62"/>
      <c r="K65" s="216"/>
      <c r="M65" s="215"/>
      <c r="N65" s="62"/>
      <c r="O65" s="62"/>
      <c r="P65" s="216"/>
      <c r="R65" s="215"/>
      <c r="S65" s="122"/>
    </row>
    <row r="66" spans="1:19" ht="15.75" outlineLevel="1" thickBot="1" x14ac:dyDescent="0.3">
      <c r="A66" s="121" t="s">
        <v>119</v>
      </c>
      <c r="B66" s="200" t="s">
        <v>117</v>
      </c>
      <c r="C66" s="87">
        <v>5</v>
      </c>
      <c r="D66" s="88"/>
      <c r="E66" s="88">
        <v>0.2</v>
      </c>
      <c r="F66" s="161">
        <f t="shared" si="1"/>
        <v>0</v>
      </c>
      <c r="H66" s="215"/>
      <c r="I66" s="62"/>
      <c r="J66" s="62"/>
      <c r="K66" s="216"/>
      <c r="M66" s="215"/>
      <c r="N66" s="62"/>
      <c r="O66" s="62"/>
      <c r="P66" s="216"/>
      <c r="R66" s="215"/>
      <c r="S66" s="122"/>
    </row>
    <row r="67" spans="1:19" s="85" customFormat="1" ht="15.75" outlineLevel="1" thickBot="1" x14ac:dyDescent="0.3">
      <c r="A67" s="102" t="s">
        <v>45</v>
      </c>
      <c r="B67" s="103" t="s">
        <v>166</v>
      </c>
      <c r="C67" s="115"/>
      <c r="D67" s="105"/>
      <c r="E67" s="105"/>
      <c r="F67" s="204"/>
      <c r="G67" s="109"/>
      <c r="H67" s="115"/>
      <c r="I67" s="105"/>
      <c r="J67" s="105"/>
      <c r="K67" s="204"/>
      <c r="L67" s="109"/>
      <c r="M67" s="110">
        <v>5</v>
      </c>
      <c r="N67" s="168">
        <f>SUM(F68:F73)</f>
        <v>0</v>
      </c>
      <c r="O67" s="107">
        <v>1</v>
      </c>
      <c r="P67" s="232">
        <f>ROUND(N67*O67,2)</f>
        <v>0</v>
      </c>
      <c r="R67" s="215"/>
      <c r="S67" s="122"/>
    </row>
    <row r="68" spans="1:19" outlineLevel="1" x14ac:dyDescent="0.25">
      <c r="A68" s="121" t="s">
        <v>46</v>
      </c>
      <c r="B68" s="201" t="s">
        <v>110</v>
      </c>
      <c r="C68" s="99">
        <v>5</v>
      </c>
      <c r="D68" s="95"/>
      <c r="E68" s="95">
        <v>0.1</v>
      </c>
      <c r="F68" s="160">
        <f t="shared" ref="F68:F73" si="2">ROUND(D68*E68,2)</f>
        <v>0</v>
      </c>
      <c r="H68" s="215"/>
      <c r="I68" s="62"/>
      <c r="J68" s="62"/>
      <c r="K68" s="216"/>
      <c r="M68" s="215"/>
      <c r="N68" s="62"/>
      <c r="O68" s="62"/>
      <c r="P68" s="216"/>
      <c r="R68" s="215"/>
      <c r="S68" s="122"/>
    </row>
    <row r="69" spans="1:19" outlineLevel="1" x14ac:dyDescent="0.25">
      <c r="A69" s="121" t="s">
        <v>47</v>
      </c>
      <c r="B69" s="97" t="s">
        <v>111</v>
      </c>
      <c r="C69" s="22">
        <v>5</v>
      </c>
      <c r="D69" s="34"/>
      <c r="E69" s="34">
        <v>0.25</v>
      </c>
      <c r="F69" s="158">
        <f t="shared" si="2"/>
        <v>0</v>
      </c>
      <c r="H69" s="215"/>
      <c r="I69" s="62"/>
      <c r="J69" s="62"/>
      <c r="K69" s="229"/>
      <c r="M69" s="215"/>
      <c r="N69" s="62"/>
      <c r="O69" s="62"/>
      <c r="P69" s="229"/>
      <c r="R69" s="215"/>
      <c r="S69" s="122"/>
    </row>
    <row r="70" spans="1:19" outlineLevel="1" x14ac:dyDescent="0.25">
      <c r="A70" s="121" t="s">
        <v>48</v>
      </c>
      <c r="B70" s="97" t="s">
        <v>112</v>
      </c>
      <c r="C70" s="22">
        <v>5</v>
      </c>
      <c r="D70" s="34"/>
      <c r="E70" s="34">
        <v>0.15</v>
      </c>
      <c r="F70" s="158">
        <f t="shared" si="2"/>
        <v>0</v>
      </c>
      <c r="H70" s="215"/>
      <c r="I70" s="62"/>
      <c r="J70" s="62"/>
      <c r="K70" s="216"/>
      <c r="M70" s="215"/>
      <c r="N70" s="62"/>
      <c r="O70" s="62"/>
      <c r="P70" s="216"/>
      <c r="R70" s="215"/>
      <c r="S70" s="122"/>
    </row>
    <row r="71" spans="1:19" outlineLevel="1" x14ac:dyDescent="0.25">
      <c r="A71" s="121" t="s">
        <v>49</v>
      </c>
      <c r="B71" s="97" t="s">
        <v>113</v>
      </c>
      <c r="C71" s="22">
        <v>5</v>
      </c>
      <c r="D71" s="34"/>
      <c r="E71" s="34">
        <v>0.15</v>
      </c>
      <c r="F71" s="158">
        <f t="shared" si="2"/>
        <v>0</v>
      </c>
      <c r="H71" s="215"/>
      <c r="I71" s="62"/>
      <c r="J71" s="62"/>
      <c r="K71" s="216"/>
      <c r="M71" s="215"/>
      <c r="N71" s="62"/>
      <c r="O71" s="62"/>
      <c r="P71" s="216"/>
      <c r="R71" s="215"/>
      <c r="S71" s="122"/>
    </row>
    <row r="72" spans="1:19" outlineLevel="1" x14ac:dyDescent="0.25">
      <c r="A72" s="121" t="s">
        <v>121</v>
      </c>
      <c r="B72" s="97" t="s">
        <v>115</v>
      </c>
      <c r="C72" s="22">
        <v>5</v>
      </c>
      <c r="D72" s="34"/>
      <c r="E72" s="34">
        <v>0.15</v>
      </c>
      <c r="F72" s="158">
        <f t="shared" si="2"/>
        <v>0</v>
      </c>
      <c r="H72" s="215"/>
      <c r="I72" s="62"/>
      <c r="J72" s="62"/>
      <c r="K72" s="216"/>
      <c r="M72" s="215"/>
      <c r="N72" s="62"/>
      <c r="O72" s="62"/>
      <c r="P72" s="216"/>
      <c r="R72" s="215"/>
      <c r="S72" s="122"/>
    </row>
    <row r="73" spans="1:19" ht="15.75" outlineLevel="1" thickBot="1" x14ac:dyDescent="0.3">
      <c r="A73" s="121" t="s">
        <v>122</v>
      </c>
      <c r="B73" s="200" t="s">
        <v>117</v>
      </c>
      <c r="C73" s="87">
        <v>5</v>
      </c>
      <c r="D73" s="88"/>
      <c r="E73" s="88">
        <v>0.2</v>
      </c>
      <c r="F73" s="161">
        <f t="shared" si="2"/>
        <v>0</v>
      </c>
      <c r="H73" s="215"/>
      <c r="I73" s="62"/>
      <c r="J73" s="62"/>
      <c r="K73" s="216"/>
      <c r="M73" s="215"/>
      <c r="N73" s="62"/>
      <c r="O73" s="62"/>
      <c r="P73" s="216"/>
      <c r="R73" s="215"/>
      <c r="S73" s="122"/>
    </row>
    <row r="74" spans="1:19" s="85" customFormat="1" ht="15.75" outlineLevel="1" thickBot="1" x14ac:dyDescent="0.3">
      <c r="A74" s="102" t="s">
        <v>50</v>
      </c>
      <c r="B74" s="103" t="s">
        <v>167</v>
      </c>
      <c r="C74" s="115"/>
      <c r="D74" s="105"/>
      <c r="E74" s="105"/>
      <c r="F74" s="204"/>
      <c r="G74" s="109"/>
      <c r="H74" s="115"/>
      <c r="I74" s="105"/>
      <c r="J74" s="105"/>
      <c r="K74" s="204"/>
      <c r="L74" s="109"/>
      <c r="M74" s="110">
        <v>5</v>
      </c>
      <c r="N74" s="168">
        <f>SUM(F75:F80)</f>
        <v>0</v>
      </c>
      <c r="O74" s="107">
        <v>1</v>
      </c>
      <c r="P74" s="232">
        <f>ROUND(N74*O74,2)</f>
        <v>0</v>
      </c>
      <c r="R74" s="215"/>
      <c r="S74" s="122"/>
    </row>
    <row r="75" spans="1:19" outlineLevel="1" x14ac:dyDescent="0.25">
      <c r="A75" s="121" t="s">
        <v>61</v>
      </c>
      <c r="B75" s="201" t="s">
        <v>110</v>
      </c>
      <c r="C75" s="99">
        <v>5</v>
      </c>
      <c r="D75" s="95"/>
      <c r="E75" s="95">
        <v>0.1</v>
      </c>
      <c r="F75" s="160">
        <f t="shared" ref="F75:F80" si="3">ROUND(D75*E75,2)</f>
        <v>0</v>
      </c>
      <c r="H75" s="215"/>
      <c r="I75" s="62"/>
      <c r="J75" s="62"/>
      <c r="K75" s="216"/>
      <c r="M75" s="215"/>
      <c r="N75" s="62"/>
      <c r="O75" s="62"/>
      <c r="P75" s="216"/>
      <c r="R75" s="215"/>
      <c r="S75" s="122"/>
    </row>
    <row r="76" spans="1:19" outlineLevel="1" x14ac:dyDescent="0.25">
      <c r="A76" s="121" t="s">
        <v>62</v>
      </c>
      <c r="B76" s="97" t="s">
        <v>111</v>
      </c>
      <c r="C76" s="22">
        <v>5</v>
      </c>
      <c r="D76" s="34"/>
      <c r="E76" s="34">
        <v>0.25</v>
      </c>
      <c r="F76" s="158">
        <f t="shared" si="3"/>
        <v>0</v>
      </c>
      <c r="H76" s="215"/>
      <c r="I76" s="62"/>
      <c r="J76" s="62"/>
      <c r="K76" s="216"/>
      <c r="M76" s="215"/>
      <c r="N76" s="62"/>
      <c r="O76" s="62"/>
      <c r="P76" s="216"/>
      <c r="R76" s="215"/>
      <c r="S76" s="122"/>
    </row>
    <row r="77" spans="1:19" outlineLevel="1" x14ac:dyDescent="0.25">
      <c r="A77" s="121" t="s">
        <v>63</v>
      </c>
      <c r="B77" s="97" t="s">
        <v>112</v>
      </c>
      <c r="C77" s="22">
        <v>5</v>
      </c>
      <c r="D77" s="34"/>
      <c r="E77" s="34">
        <v>0.15</v>
      </c>
      <c r="F77" s="158">
        <f t="shared" si="3"/>
        <v>0</v>
      </c>
      <c r="H77" s="215"/>
      <c r="I77" s="62"/>
      <c r="J77" s="62"/>
      <c r="K77" s="216"/>
      <c r="M77" s="215"/>
      <c r="N77" s="62"/>
      <c r="O77" s="62"/>
      <c r="P77" s="216"/>
      <c r="R77" s="215"/>
      <c r="S77" s="122"/>
    </row>
    <row r="78" spans="1:19" outlineLevel="1" x14ac:dyDescent="0.25">
      <c r="A78" s="121" t="s">
        <v>64</v>
      </c>
      <c r="B78" s="97" t="s">
        <v>113</v>
      </c>
      <c r="C78" s="22">
        <v>5</v>
      </c>
      <c r="D78" s="34"/>
      <c r="E78" s="34">
        <v>0.15</v>
      </c>
      <c r="F78" s="158">
        <f t="shared" si="3"/>
        <v>0</v>
      </c>
      <c r="H78" s="215"/>
      <c r="I78" s="62"/>
      <c r="J78" s="62"/>
      <c r="K78" s="216"/>
      <c r="M78" s="215"/>
      <c r="N78" s="62"/>
      <c r="O78" s="62"/>
      <c r="P78" s="216"/>
      <c r="R78" s="215"/>
      <c r="S78" s="122"/>
    </row>
    <row r="79" spans="1:19" outlineLevel="1" x14ac:dyDescent="0.25">
      <c r="A79" s="121" t="s">
        <v>123</v>
      </c>
      <c r="B79" s="97" t="s">
        <v>115</v>
      </c>
      <c r="C79" s="22">
        <v>5</v>
      </c>
      <c r="D79" s="34"/>
      <c r="E79" s="34">
        <v>0.15</v>
      </c>
      <c r="F79" s="158">
        <f t="shared" si="3"/>
        <v>0</v>
      </c>
      <c r="H79" s="215"/>
      <c r="I79" s="62"/>
      <c r="J79" s="62"/>
      <c r="K79" s="216"/>
      <c r="M79" s="215"/>
      <c r="N79" s="62"/>
      <c r="O79" s="62"/>
      <c r="P79" s="216"/>
      <c r="R79" s="215"/>
      <c r="S79" s="122"/>
    </row>
    <row r="80" spans="1:19" ht="15.75" outlineLevel="1" thickBot="1" x14ac:dyDescent="0.3">
      <c r="A80" s="123" t="s">
        <v>124</v>
      </c>
      <c r="B80" s="202" t="s">
        <v>117</v>
      </c>
      <c r="C80" s="125">
        <v>5</v>
      </c>
      <c r="D80" s="126"/>
      <c r="E80" s="126">
        <v>0.2</v>
      </c>
      <c r="F80" s="159">
        <f t="shared" si="3"/>
        <v>0</v>
      </c>
      <c r="G80" s="118"/>
      <c r="H80" s="221"/>
      <c r="I80" s="127"/>
      <c r="J80" s="127"/>
      <c r="K80" s="222"/>
      <c r="L80" s="118"/>
      <c r="M80" s="221"/>
      <c r="N80" s="127"/>
      <c r="O80" s="127"/>
      <c r="P80" s="222"/>
      <c r="Q80" s="118"/>
      <c r="R80" s="221"/>
      <c r="S80" s="128"/>
    </row>
    <row r="81" spans="1:19" ht="39" outlineLevel="1" thickBot="1" x14ac:dyDescent="0.3">
      <c r="A81" s="278" t="s">
        <v>6</v>
      </c>
      <c r="B81" s="279"/>
      <c r="C81" s="194" t="s">
        <v>11</v>
      </c>
      <c r="D81" s="194" t="s">
        <v>12</v>
      </c>
      <c r="E81" s="194" t="s">
        <v>8</v>
      </c>
      <c r="F81" s="195" t="s">
        <v>127</v>
      </c>
      <c r="G81" s="113"/>
      <c r="H81" s="116"/>
      <c r="I81" s="104"/>
      <c r="J81" s="104"/>
      <c r="K81" s="214"/>
      <c r="L81" s="113"/>
      <c r="M81" s="116"/>
      <c r="N81" s="104"/>
      <c r="O81" s="104"/>
      <c r="P81" s="214"/>
      <c r="Q81" s="113"/>
      <c r="R81" s="196" t="s">
        <v>11</v>
      </c>
      <c r="S81" s="197" t="s">
        <v>12</v>
      </c>
    </row>
    <row r="82" spans="1:19" ht="15.75" outlineLevel="1" thickBot="1" x14ac:dyDescent="0.3">
      <c r="A82" s="112" t="s">
        <v>51</v>
      </c>
      <c r="B82" s="114" t="s">
        <v>162</v>
      </c>
      <c r="C82" s="115">
        <v>5</v>
      </c>
      <c r="D82" s="111"/>
      <c r="E82" s="111">
        <v>1</v>
      </c>
      <c r="F82" s="232">
        <f>ROUND(D82*E82,2)</f>
        <v>0</v>
      </c>
      <c r="G82" s="113"/>
      <c r="H82" s="115"/>
      <c r="I82" s="105"/>
      <c r="J82" s="105"/>
      <c r="K82" s="204"/>
      <c r="L82" s="113"/>
      <c r="M82" s="115"/>
      <c r="N82" s="105"/>
      <c r="O82" s="105"/>
      <c r="P82" s="204"/>
      <c r="Q82" s="113"/>
      <c r="R82" s="115">
        <v>5</v>
      </c>
      <c r="S82" s="237">
        <f>ROUND(F82,2)</f>
        <v>0</v>
      </c>
    </row>
    <row r="83" spans="1:19" ht="29.25" customHeight="1" outlineLevel="1" x14ac:dyDescent="0.25"/>
    <row r="84" spans="1:19" ht="17.25" customHeight="1" x14ac:dyDescent="0.25"/>
  </sheetData>
  <mergeCells count="18">
    <mergeCell ref="A50:B50"/>
    <mergeCell ref="A52:B52"/>
    <mergeCell ref="A81:B81"/>
    <mergeCell ref="A7:B7"/>
    <mergeCell ref="A12:B12"/>
    <mergeCell ref="A15:B15"/>
    <mergeCell ref="H9:K9"/>
    <mergeCell ref="M9:P9"/>
    <mergeCell ref="R9:S9"/>
    <mergeCell ref="A10:B10"/>
    <mergeCell ref="A17:B17"/>
    <mergeCell ref="A1:B1"/>
    <mergeCell ref="C1:F1"/>
    <mergeCell ref="A6:B6"/>
    <mergeCell ref="C6:F6"/>
    <mergeCell ref="A9:B9"/>
    <mergeCell ref="C9:F9"/>
    <mergeCell ref="C7:F7"/>
  </mergeCells>
  <pageMargins left="0.70866141732283472" right="0.70866141732283472" top="0.74803149606299213" bottom="0.74803149606299213" header="0.31496062992125984" footer="0.31496062992125984"/>
  <pageSetup paperSize="9" scale="33" orientation="portrait" r:id="rId1"/>
  <headerFooter>
    <oddFooter>&amp;L&amp;"PT Sans,Standard"&amp;8Allgeier Management Beratung GmbH&amp;C&amp;"PT Sans,Standard"&amp;8&amp;F&amp;R&amp;"PT Sans,Standard"&amp;8Seite &amp;P von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F1C54-4BC1-465C-88BF-6515E446DBB4}">
  <sheetPr>
    <pageSetUpPr fitToPage="1"/>
  </sheetPr>
  <dimension ref="A1:S84"/>
  <sheetViews>
    <sheetView topLeftCell="A62" zoomScaleNormal="100" workbookViewId="0">
      <selection activeCell="B69" sqref="B69"/>
    </sheetView>
  </sheetViews>
  <sheetFormatPr baseColWidth="10" defaultColWidth="9.140625" defaultRowHeight="15" outlineLevelRow="1" outlineLevelCol="1" x14ac:dyDescent="0.25"/>
  <cols>
    <col min="1" max="1" width="5.5703125" style="11" customWidth="1"/>
    <col min="2" max="2" width="78.140625" customWidth="1"/>
    <col min="3" max="3" width="12" customWidth="1" outlineLevel="1"/>
    <col min="4" max="4" width="14.5703125" customWidth="1" outlineLevel="1"/>
    <col min="5" max="5" width="11.5703125" customWidth="1" outlineLevel="1"/>
    <col min="6" max="6" width="11.140625" customWidth="1" outlineLevel="1"/>
    <col min="7" max="7" width="4.85546875" customWidth="1"/>
    <col min="12" max="12" width="4.85546875" customWidth="1"/>
    <col min="17" max="17" width="4.85546875" customWidth="1"/>
  </cols>
  <sheetData>
    <row r="1" spans="1:19" s="2" customFormat="1" ht="97.9" customHeight="1" x14ac:dyDescent="0.25">
      <c r="A1" s="256" t="s">
        <v>163</v>
      </c>
      <c r="B1" s="256"/>
      <c r="C1" s="257" t="s">
        <v>164</v>
      </c>
      <c r="D1" s="258"/>
      <c r="E1" s="258"/>
      <c r="F1" s="258"/>
    </row>
    <row r="2" spans="1:19" s="4" customFormat="1" ht="12.75" x14ac:dyDescent="0.2">
      <c r="A2" s="10"/>
      <c r="B2" s="3"/>
    </row>
    <row r="3" spans="1:19" s="4" customFormat="1" ht="12.75" x14ac:dyDescent="0.2">
      <c r="A3" s="10"/>
      <c r="B3" s="5"/>
    </row>
    <row r="4" spans="1:19" s="4" customFormat="1" ht="12.75" x14ac:dyDescent="0.2">
      <c r="A4" s="10"/>
      <c r="B4" s="5"/>
    </row>
    <row r="5" spans="1:19" s="4" customFormat="1" ht="21.95" customHeight="1" thickBot="1" x14ac:dyDescent="0.25">
      <c r="A5" s="10"/>
      <c r="B5" s="5"/>
    </row>
    <row r="6" spans="1:19" s="4" customFormat="1" ht="18.600000000000001" customHeight="1" x14ac:dyDescent="0.2">
      <c r="A6" s="259" t="s">
        <v>52</v>
      </c>
      <c r="B6" s="260"/>
      <c r="C6" s="261" t="s">
        <v>53</v>
      </c>
      <c r="D6" s="261"/>
      <c r="E6" s="261"/>
      <c r="F6" s="262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9"/>
    </row>
    <row r="7" spans="1:19" ht="56.45" customHeight="1" thickBot="1" x14ac:dyDescent="0.3">
      <c r="A7" s="280" t="s">
        <v>154</v>
      </c>
      <c r="B7" s="281"/>
      <c r="C7" s="266"/>
      <c r="D7" s="266"/>
      <c r="E7" s="266"/>
      <c r="F7" s="267"/>
      <c r="S7" s="240"/>
    </row>
    <row r="8" spans="1:19" s="6" customFormat="1" ht="20.100000000000001" customHeight="1" x14ac:dyDescent="0.25">
      <c r="A8" s="241"/>
      <c r="C8" s="19"/>
      <c r="D8" s="19"/>
      <c r="E8" s="18"/>
      <c r="F8" s="18"/>
      <c r="S8" s="242"/>
    </row>
    <row r="9" spans="1:19" ht="16.350000000000001" customHeight="1" thickBot="1" x14ac:dyDescent="0.3">
      <c r="A9" s="263" t="s">
        <v>16</v>
      </c>
      <c r="B9" s="264"/>
      <c r="C9" s="265" t="s">
        <v>0</v>
      </c>
      <c r="D9" s="265"/>
      <c r="E9" s="265"/>
      <c r="F9" s="265"/>
      <c r="H9" s="268" t="s">
        <v>136</v>
      </c>
      <c r="I9" s="265"/>
      <c r="J9" s="265"/>
      <c r="K9" s="265"/>
      <c r="M9" s="268" t="s">
        <v>136</v>
      </c>
      <c r="N9" s="265"/>
      <c r="O9" s="265"/>
      <c r="P9" s="265"/>
      <c r="R9" s="268" t="s">
        <v>136</v>
      </c>
      <c r="S9" s="269"/>
    </row>
    <row r="10" spans="1:19" ht="111" customHeight="1" thickBot="1" x14ac:dyDescent="0.3">
      <c r="A10" s="270" t="s">
        <v>6</v>
      </c>
      <c r="B10" s="271"/>
      <c r="C10" s="116"/>
      <c r="D10" s="104"/>
      <c r="E10" s="104"/>
      <c r="F10" s="203"/>
      <c r="G10" s="113"/>
      <c r="H10" s="116"/>
      <c r="I10" s="104"/>
      <c r="J10" s="104"/>
      <c r="K10" s="203"/>
      <c r="L10" s="113"/>
      <c r="M10" s="116"/>
      <c r="N10" s="104"/>
      <c r="O10" s="104"/>
      <c r="P10" s="203"/>
      <c r="Q10" s="113"/>
      <c r="R10" s="234" t="s">
        <v>11</v>
      </c>
      <c r="S10" s="192" t="s">
        <v>128</v>
      </c>
    </row>
    <row r="11" spans="1:19" ht="26.25" outlineLevel="1" thickBot="1" x14ac:dyDescent="0.3">
      <c r="A11" s="112" t="s">
        <v>5</v>
      </c>
      <c r="B11" s="114" t="s">
        <v>151</v>
      </c>
      <c r="C11" s="115"/>
      <c r="D11" s="105"/>
      <c r="E11" s="105"/>
      <c r="F11" s="204"/>
      <c r="G11" s="113"/>
      <c r="H11" s="115"/>
      <c r="I11" s="105"/>
      <c r="J11" s="105"/>
      <c r="K11" s="204"/>
      <c r="L11" s="113"/>
      <c r="M11" s="115"/>
      <c r="N11" s="105"/>
      <c r="O11" s="105"/>
      <c r="P11" s="204"/>
      <c r="Q11" s="113"/>
      <c r="R11" s="115">
        <v>5</v>
      </c>
      <c r="S11" s="193">
        <f>ROUND((D13+D14)/2,2)</f>
        <v>0</v>
      </c>
    </row>
    <row r="12" spans="1:19" ht="63.75" outlineLevel="1" x14ac:dyDescent="0.25">
      <c r="A12" s="276" t="s">
        <v>9</v>
      </c>
      <c r="B12" s="277"/>
      <c r="C12" s="205" t="s">
        <v>126</v>
      </c>
      <c r="D12" s="50" t="s">
        <v>125</v>
      </c>
      <c r="E12" s="169"/>
      <c r="F12" s="170"/>
      <c r="G12" s="78"/>
      <c r="H12" s="212"/>
      <c r="I12" s="206"/>
      <c r="J12" s="206"/>
      <c r="K12" s="220"/>
      <c r="L12" s="78"/>
      <c r="M12" s="212"/>
      <c r="N12" s="206"/>
      <c r="O12" s="206"/>
      <c r="P12" s="220"/>
      <c r="Q12" s="78"/>
      <c r="R12" s="212"/>
      <c r="S12" s="129"/>
    </row>
    <row r="13" spans="1:19" outlineLevel="1" x14ac:dyDescent="0.25">
      <c r="A13" s="121" t="s">
        <v>10</v>
      </c>
      <c r="B13" s="37" t="s">
        <v>72</v>
      </c>
      <c r="C13" s="22">
        <v>5</v>
      </c>
      <c r="D13" s="34"/>
      <c r="E13" s="206"/>
      <c r="F13" s="207"/>
      <c r="H13" s="215"/>
      <c r="I13" s="62"/>
      <c r="J13" s="62"/>
      <c r="K13" s="216"/>
      <c r="M13" s="215"/>
      <c r="N13" s="62"/>
      <c r="O13" s="62"/>
      <c r="P13" s="216"/>
      <c r="R13" s="215"/>
      <c r="S13" s="122"/>
    </row>
    <row r="14" spans="1:19" ht="15.75" outlineLevel="1" thickBot="1" x14ac:dyDescent="0.3">
      <c r="A14" s="123" t="s">
        <v>13</v>
      </c>
      <c r="B14" s="124" t="s">
        <v>78</v>
      </c>
      <c r="C14" s="125">
        <v>5</v>
      </c>
      <c r="D14" s="126"/>
      <c r="E14" s="206"/>
      <c r="F14" s="207"/>
      <c r="G14" s="118"/>
      <c r="H14" s="221"/>
      <c r="I14" s="127"/>
      <c r="J14" s="127"/>
      <c r="K14" s="222"/>
      <c r="L14" s="118"/>
      <c r="M14" s="221"/>
      <c r="N14" s="127"/>
      <c r="O14" s="127"/>
      <c r="P14" s="222"/>
      <c r="Q14" s="118"/>
      <c r="R14" s="221"/>
      <c r="S14" s="128"/>
    </row>
    <row r="15" spans="1:19" ht="77.25" thickBot="1" x14ac:dyDescent="0.3">
      <c r="A15" s="282" t="s">
        <v>6</v>
      </c>
      <c r="B15" s="283"/>
      <c r="C15" s="116"/>
      <c r="D15" s="104"/>
      <c r="E15" s="104"/>
      <c r="F15" s="203"/>
      <c r="G15" s="113"/>
      <c r="H15" s="116"/>
      <c r="I15" s="104"/>
      <c r="J15" s="104"/>
      <c r="K15" s="203"/>
      <c r="L15" s="113"/>
      <c r="M15" s="116"/>
      <c r="N15" s="104"/>
      <c r="O15" s="104"/>
      <c r="P15" s="203"/>
      <c r="Q15" s="119"/>
      <c r="R15" s="235" t="s">
        <v>11</v>
      </c>
      <c r="S15" s="197" t="s">
        <v>81</v>
      </c>
    </row>
    <row r="16" spans="1:19" ht="15.75" outlineLevel="1" thickBot="1" x14ac:dyDescent="0.3">
      <c r="A16" s="184" t="s">
        <v>3</v>
      </c>
      <c r="B16" s="185" t="s">
        <v>20</v>
      </c>
      <c r="C16" s="208"/>
      <c r="D16" s="130"/>
      <c r="E16" s="130"/>
      <c r="F16" s="209"/>
      <c r="G16" s="119"/>
      <c r="H16" s="208"/>
      <c r="I16" s="130"/>
      <c r="J16" s="130"/>
      <c r="K16" s="209"/>
      <c r="L16" s="119"/>
      <c r="M16" s="208"/>
      <c r="N16" s="130"/>
      <c r="O16" s="130"/>
      <c r="P16" s="209"/>
      <c r="Q16" s="113"/>
      <c r="R16" s="115">
        <v>20</v>
      </c>
      <c r="S16" s="237">
        <f>ROUND((P18+P23+P32+P41)/4,2)</f>
        <v>0</v>
      </c>
    </row>
    <row r="17" spans="1:19" ht="39" outlineLevel="1" thickBot="1" x14ac:dyDescent="0.3">
      <c r="A17" s="272" t="s">
        <v>9</v>
      </c>
      <c r="B17" s="273"/>
      <c r="C17" s="210" t="s">
        <v>11</v>
      </c>
      <c r="D17" s="186" t="s">
        <v>12</v>
      </c>
      <c r="E17" s="187" t="s">
        <v>18</v>
      </c>
      <c r="F17" s="188" t="s">
        <v>127</v>
      </c>
      <c r="G17" s="189"/>
      <c r="H17" s="190" t="s">
        <v>11</v>
      </c>
      <c r="I17" s="190" t="s">
        <v>12</v>
      </c>
      <c r="J17" s="190" t="s">
        <v>18</v>
      </c>
      <c r="K17" s="191"/>
      <c r="L17" s="230"/>
      <c r="M17" s="190" t="s">
        <v>11</v>
      </c>
      <c r="N17" s="190" t="s">
        <v>12</v>
      </c>
      <c r="O17" s="190" t="s">
        <v>18</v>
      </c>
      <c r="P17" s="191"/>
      <c r="Q17" s="78"/>
      <c r="R17" s="212"/>
      <c r="S17" s="129"/>
    </row>
    <row r="18" spans="1:19" ht="27.75" customHeight="1" outlineLevel="1" thickBot="1" x14ac:dyDescent="0.3">
      <c r="A18" s="102" t="s">
        <v>74</v>
      </c>
      <c r="B18" s="108" t="s">
        <v>22</v>
      </c>
      <c r="C18" s="116"/>
      <c r="D18" s="104"/>
      <c r="E18" s="104"/>
      <c r="F18" s="211"/>
      <c r="G18" s="105"/>
      <c r="H18" s="223"/>
      <c r="I18" s="117"/>
      <c r="J18" s="117"/>
      <c r="K18" s="224"/>
      <c r="L18" s="127"/>
      <c r="M18" s="131">
        <v>5</v>
      </c>
      <c r="N18" s="166">
        <f>SUM(K19:K20)</f>
        <v>0</v>
      </c>
      <c r="O18" s="132">
        <v>1</v>
      </c>
      <c r="P18" s="231">
        <f>ROUND(N18*O18,2)</f>
        <v>0</v>
      </c>
      <c r="Q18" s="62"/>
      <c r="R18" s="212"/>
      <c r="S18" s="129"/>
    </row>
    <row r="19" spans="1:19" outlineLevel="1" x14ac:dyDescent="0.25">
      <c r="A19" s="121" t="s">
        <v>21</v>
      </c>
      <c r="B19" s="198" t="s">
        <v>73</v>
      </c>
      <c r="C19" s="177">
        <v>5</v>
      </c>
      <c r="D19" s="178"/>
      <c r="E19" s="178">
        <v>0.4</v>
      </c>
      <c r="F19" s="179">
        <f>ROUND(D19*E19,2)</f>
        <v>0</v>
      </c>
      <c r="G19" s="180"/>
      <c r="H19" s="225"/>
      <c r="I19" s="181"/>
      <c r="J19" s="181"/>
      <c r="K19" s="182">
        <f>+F19</f>
        <v>0</v>
      </c>
      <c r="L19" s="180"/>
      <c r="M19" s="225"/>
      <c r="N19" s="181"/>
      <c r="O19" s="181"/>
      <c r="P19" s="183"/>
      <c r="Q19" s="62"/>
      <c r="R19" s="212"/>
      <c r="S19" s="129"/>
    </row>
    <row r="20" spans="1:19" ht="25.5" outlineLevel="1" x14ac:dyDescent="0.25">
      <c r="A20" s="121" t="s">
        <v>27</v>
      </c>
      <c r="B20" s="171" t="s">
        <v>129</v>
      </c>
      <c r="C20" s="212"/>
      <c r="D20" s="206"/>
      <c r="E20" s="206"/>
      <c r="F20" s="213"/>
      <c r="G20" s="62"/>
      <c r="H20" s="94">
        <v>5</v>
      </c>
      <c r="I20" s="86">
        <f>+(D21+D22)/2</f>
        <v>0</v>
      </c>
      <c r="J20" s="86">
        <v>0.6</v>
      </c>
      <c r="K20" s="162">
        <f>ROUND(I20*J20,2)</f>
        <v>0</v>
      </c>
      <c r="L20" s="62"/>
      <c r="M20" s="212"/>
      <c r="N20" s="206"/>
      <c r="O20" s="206"/>
      <c r="P20" s="213"/>
      <c r="Q20" s="62"/>
      <c r="R20" s="212"/>
      <c r="S20" s="129"/>
    </row>
    <row r="21" spans="1:19" outlineLevel="1" x14ac:dyDescent="0.25">
      <c r="A21" s="121" t="s">
        <v>60</v>
      </c>
      <c r="B21" s="96" t="s">
        <v>24</v>
      </c>
      <c r="C21" s="64">
        <v>5</v>
      </c>
      <c r="D21" s="67"/>
      <c r="E21" s="206"/>
      <c r="F21" s="207"/>
      <c r="G21" s="62"/>
      <c r="H21" s="212"/>
      <c r="I21" s="206"/>
      <c r="J21" s="206"/>
      <c r="K21" s="207"/>
      <c r="L21" s="62"/>
      <c r="M21" s="212"/>
      <c r="N21" s="206"/>
      <c r="O21" s="206"/>
      <c r="P21" s="207"/>
      <c r="Q21" s="62"/>
      <c r="R21" s="212"/>
      <c r="S21" s="129"/>
    </row>
    <row r="22" spans="1:19" ht="15.75" outlineLevel="1" thickBot="1" x14ac:dyDescent="0.3">
      <c r="A22" s="121" t="s">
        <v>25</v>
      </c>
      <c r="B22" s="199" t="s">
        <v>26</v>
      </c>
      <c r="C22" s="89">
        <v>5</v>
      </c>
      <c r="D22" s="90"/>
      <c r="E22" s="206"/>
      <c r="F22" s="207"/>
      <c r="G22" s="62"/>
      <c r="H22" s="212"/>
      <c r="I22" s="206"/>
      <c r="J22" s="206"/>
      <c r="K22" s="207"/>
      <c r="L22" s="62"/>
      <c r="M22" s="212"/>
      <c r="N22" s="206"/>
      <c r="O22" s="206"/>
      <c r="P22" s="207"/>
      <c r="Q22" s="62"/>
      <c r="R22" s="212"/>
      <c r="S22" s="129"/>
    </row>
    <row r="23" spans="1:19" s="85" customFormat="1" ht="27.75" customHeight="1" outlineLevel="1" thickBot="1" x14ac:dyDescent="0.3">
      <c r="A23" s="102" t="s">
        <v>84</v>
      </c>
      <c r="B23" s="103" t="s">
        <v>28</v>
      </c>
      <c r="C23" s="116"/>
      <c r="D23" s="104"/>
      <c r="E23" s="104"/>
      <c r="F23" s="214"/>
      <c r="G23" s="105"/>
      <c r="H23" s="116"/>
      <c r="I23" s="104"/>
      <c r="J23" s="104"/>
      <c r="K23" s="214"/>
      <c r="L23" s="105"/>
      <c r="M23" s="106">
        <v>5</v>
      </c>
      <c r="N23" s="167">
        <f>SUM(K24:K31)</f>
        <v>0</v>
      </c>
      <c r="O23" s="107">
        <v>1</v>
      </c>
      <c r="P23" s="232">
        <f>ROUND(N23*O23,2)</f>
        <v>0</v>
      </c>
      <c r="Q23" s="62"/>
      <c r="R23" s="212"/>
      <c r="S23" s="129"/>
    </row>
    <row r="24" spans="1:19" outlineLevel="1" x14ac:dyDescent="0.25">
      <c r="A24" s="121" t="s">
        <v>29</v>
      </c>
      <c r="B24" s="101" t="s">
        <v>73</v>
      </c>
      <c r="C24" s="94">
        <v>5</v>
      </c>
      <c r="D24" s="86"/>
      <c r="E24" s="86">
        <v>0.3</v>
      </c>
      <c r="F24" s="162">
        <f>ROUND(D24*E24,2)</f>
        <v>0</v>
      </c>
      <c r="G24" s="62"/>
      <c r="H24" s="212"/>
      <c r="I24" s="206"/>
      <c r="J24" s="62"/>
      <c r="K24" s="160">
        <f>+F24</f>
        <v>0</v>
      </c>
      <c r="L24" s="62"/>
      <c r="M24" s="212"/>
      <c r="N24" s="206"/>
      <c r="O24" s="206"/>
      <c r="P24" s="213"/>
      <c r="Q24" s="62"/>
      <c r="R24" s="212"/>
      <c r="S24" s="129"/>
    </row>
    <row r="25" spans="1:19" ht="25.5" outlineLevel="1" x14ac:dyDescent="0.25">
      <c r="A25" s="121" t="s">
        <v>30</v>
      </c>
      <c r="B25" s="172" t="s">
        <v>130</v>
      </c>
      <c r="C25" s="212"/>
      <c r="D25" s="206"/>
      <c r="E25" s="206"/>
      <c r="F25" s="213"/>
      <c r="G25" s="62"/>
      <c r="H25" s="64">
        <v>5</v>
      </c>
      <c r="I25" s="67">
        <f>+(D26+D27)/2</f>
        <v>0</v>
      </c>
      <c r="J25" s="67">
        <v>0.2</v>
      </c>
      <c r="K25" s="165">
        <f>ROUND(I25*J25,2)</f>
        <v>0</v>
      </c>
      <c r="L25" s="62"/>
      <c r="M25" s="212"/>
      <c r="N25" s="206"/>
      <c r="O25" s="206"/>
      <c r="P25" s="213"/>
      <c r="Q25" s="62"/>
      <c r="R25" s="212"/>
      <c r="S25" s="129"/>
    </row>
    <row r="26" spans="1:19" outlineLevel="1" x14ac:dyDescent="0.25">
      <c r="A26" s="121" t="s">
        <v>60</v>
      </c>
      <c r="B26" s="96" t="s">
        <v>24</v>
      </c>
      <c r="C26" s="64">
        <v>5</v>
      </c>
      <c r="D26" s="67"/>
      <c r="E26" s="70"/>
      <c r="F26" s="207"/>
      <c r="G26" s="62"/>
      <c r="H26" s="212"/>
      <c r="I26" s="206"/>
      <c r="J26" s="226"/>
      <c r="K26" s="227"/>
      <c r="L26" s="62"/>
      <c r="M26" s="212"/>
      <c r="N26" s="206"/>
      <c r="O26" s="226"/>
      <c r="P26" s="207"/>
      <c r="Q26" s="62"/>
      <c r="R26" s="212"/>
      <c r="S26" s="129"/>
    </row>
    <row r="27" spans="1:19" outlineLevel="1" x14ac:dyDescent="0.25">
      <c r="A27" s="121" t="s">
        <v>25</v>
      </c>
      <c r="B27" s="96" t="s">
        <v>26</v>
      </c>
      <c r="C27" s="64">
        <v>5</v>
      </c>
      <c r="D27" s="67"/>
      <c r="E27" s="70"/>
      <c r="F27" s="207"/>
      <c r="G27" s="62"/>
      <c r="H27" s="212"/>
      <c r="I27" s="206"/>
      <c r="J27" s="226"/>
      <c r="K27" s="227"/>
      <c r="L27" s="62"/>
      <c r="M27" s="212"/>
      <c r="N27" s="206"/>
      <c r="O27" s="226"/>
      <c r="P27" s="207"/>
      <c r="Q27" s="62"/>
      <c r="R27" s="212"/>
      <c r="S27" s="129"/>
    </row>
    <row r="28" spans="1:19" ht="25.5" outlineLevel="1" x14ac:dyDescent="0.25">
      <c r="A28" s="121" t="s">
        <v>31</v>
      </c>
      <c r="B28" s="97" t="s">
        <v>131</v>
      </c>
      <c r="C28" s="212"/>
      <c r="D28" s="206"/>
      <c r="E28" s="206"/>
      <c r="F28" s="213"/>
      <c r="G28" s="62"/>
      <c r="H28" s="64">
        <v>5</v>
      </c>
      <c r="I28" s="67">
        <f>+(D29+D30)/2</f>
        <v>0</v>
      </c>
      <c r="J28" s="67">
        <v>0.2</v>
      </c>
      <c r="K28" s="165">
        <f>+I28*J28</f>
        <v>0</v>
      </c>
      <c r="L28" s="62"/>
      <c r="M28" s="212"/>
      <c r="N28" s="206"/>
      <c r="O28" s="206"/>
      <c r="P28" s="213"/>
      <c r="Q28" s="62"/>
      <c r="R28" s="212"/>
      <c r="S28" s="129"/>
    </row>
    <row r="29" spans="1:19" outlineLevel="1" x14ac:dyDescent="0.25">
      <c r="A29" s="121" t="s">
        <v>60</v>
      </c>
      <c r="B29" s="96" t="s">
        <v>24</v>
      </c>
      <c r="C29" s="64">
        <v>5</v>
      </c>
      <c r="D29" s="67"/>
      <c r="E29" s="70"/>
      <c r="F29" s="207"/>
      <c r="G29" s="62"/>
      <c r="H29" s="212"/>
      <c r="I29" s="206"/>
      <c r="J29" s="226"/>
      <c r="K29" s="227"/>
      <c r="L29" s="62"/>
      <c r="M29" s="212"/>
      <c r="N29" s="206"/>
      <c r="O29" s="226"/>
      <c r="P29" s="207"/>
      <c r="Q29" s="62"/>
      <c r="R29" s="212"/>
      <c r="S29" s="129"/>
    </row>
    <row r="30" spans="1:19" outlineLevel="1" x14ac:dyDescent="0.25">
      <c r="A30" s="121" t="s">
        <v>25</v>
      </c>
      <c r="B30" s="96" t="s">
        <v>26</v>
      </c>
      <c r="C30" s="89">
        <v>5</v>
      </c>
      <c r="D30" s="90"/>
      <c r="E30" s="98"/>
      <c r="F30" s="207"/>
      <c r="G30" s="62"/>
      <c r="H30" s="212"/>
      <c r="I30" s="206"/>
      <c r="J30" s="226"/>
      <c r="K30" s="227"/>
      <c r="L30" s="62"/>
      <c r="M30" s="212"/>
      <c r="N30" s="206"/>
      <c r="O30" s="226"/>
      <c r="P30" s="207"/>
      <c r="Q30" s="62"/>
      <c r="R30" s="212"/>
      <c r="S30" s="129"/>
    </row>
    <row r="31" spans="1:19" ht="15.75" outlineLevel="1" thickBot="1" x14ac:dyDescent="0.3">
      <c r="A31" s="121" t="s">
        <v>93</v>
      </c>
      <c r="B31" s="200" t="s">
        <v>94</v>
      </c>
      <c r="C31" s="89">
        <v>5</v>
      </c>
      <c r="D31" s="90"/>
      <c r="E31" s="90">
        <v>0.3</v>
      </c>
      <c r="F31" s="163">
        <f>ROUND(D31*E31,2)</f>
        <v>0</v>
      </c>
      <c r="G31" s="62"/>
      <c r="H31" s="212"/>
      <c r="I31" s="206"/>
      <c r="J31" s="62"/>
      <c r="K31" s="161">
        <f>+F31</f>
        <v>0</v>
      </c>
      <c r="L31" s="62"/>
      <c r="M31" s="212"/>
      <c r="N31" s="206"/>
      <c r="O31" s="206"/>
      <c r="P31" s="213"/>
      <c r="Q31" s="62"/>
      <c r="R31" s="212"/>
      <c r="S31" s="129"/>
    </row>
    <row r="32" spans="1:19" s="85" customFormat="1" ht="27.75" customHeight="1" outlineLevel="1" thickBot="1" x14ac:dyDescent="0.3">
      <c r="A32" s="102" t="s">
        <v>96</v>
      </c>
      <c r="B32" s="173" t="s">
        <v>166</v>
      </c>
      <c r="C32" s="116"/>
      <c r="D32" s="104"/>
      <c r="E32" s="104"/>
      <c r="F32" s="214"/>
      <c r="G32" s="105"/>
      <c r="H32" s="116"/>
      <c r="I32" s="104"/>
      <c r="J32" s="104"/>
      <c r="K32" s="214"/>
      <c r="L32" s="105"/>
      <c r="M32" s="106">
        <v>5</v>
      </c>
      <c r="N32" s="167">
        <f>SUM(K33:K40)</f>
        <v>0</v>
      </c>
      <c r="O32" s="107">
        <v>1</v>
      </c>
      <c r="P32" s="232">
        <f>ROUND(N32*O32,2)</f>
        <v>0</v>
      </c>
      <c r="Q32" s="62"/>
      <c r="R32" s="212"/>
      <c r="S32" s="129"/>
    </row>
    <row r="33" spans="1:19" outlineLevel="1" x14ac:dyDescent="0.25">
      <c r="A33" s="121" t="s">
        <v>32</v>
      </c>
      <c r="B33" s="201" t="s">
        <v>73</v>
      </c>
      <c r="C33" s="94">
        <v>5</v>
      </c>
      <c r="D33" s="86"/>
      <c r="E33" s="86">
        <v>0.2</v>
      </c>
      <c r="F33" s="162">
        <f>ROUND(D33*E33,2)</f>
        <v>0</v>
      </c>
      <c r="G33" s="62"/>
      <c r="H33" s="212"/>
      <c r="I33" s="206"/>
      <c r="J33" s="62"/>
      <c r="K33" s="164">
        <f>+F33</f>
        <v>0</v>
      </c>
      <c r="L33" s="62"/>
      <c r="M33" s="212"/>
      <c r="N33" s="206"/>
      <c r="O33" s="206"/>
      <c r="P33" s="213"/>
      <c r="Q33" s="62"/>
      <c r="R33" s="212"/>
      <c r="S33" s="129"/>
    </row>
    <row r="34" spans="1:19" ht="25.5" outlineLevel="1" x14ac:dyDescent="0.25">
      <c r="A34" s="121" t="s">
        <v>33</v>
      </c>
      <c r="B34" s="174" t="s">
        <v>132</v>
      </c>
      <c r="C34" s="215"/>
      <c r="D34" s="62"/>
      <c r="E34" s="62"/>
      <c r="F34" s="216"/>
      <c r="H34" s="22">
        <v>5</v>
      </c>
      <c r="I34" s="34">
        <f>+(D35+D36)/2</f>
        <v>0</v>
      </c>
      <c r="J34" s="34">
        <v>0.25</v>
      </c>
      <c r="K34" s="32">
        <f>ROUND(I34*J34,2)</f>
        <v>0</v>
      </c>
      <c r="M34" s="215"/>
      <c r="N34" s="62"/>
      <c r="O34" s="62"/>
      <c r="P34" s="216"/>
      <c r="R34" s="215"/>
      <c r="S34" s="122"/>
    </row>
    <row r="35" spans="1:19" outlineLevel="1" x14ac:dyDescent="0.25">
      <c r="A35" s="121" t="s">
        <v>60</v>
      </c>
      <c r="B35" s="96" t="s">
        <v>24</v>
      </c>
      <c r="C35" s="22">
        <v>5</v>
      </c>
      <c r="D35" s="34"/>
      <c r="E35" s="62"/>
      <c r="F35" s="216"/>
      <c r="H35" s="215"/>
      <c r="I35" s="62"/>
      <c r="J35" s="62"/>
      <c r="K35" s="228"/>
      <c r="M35" s="215"/>
      <c r="N35" s="62"/>
      <c r="O35" s="62"/>
      <c r="P35" s="216"/>
      <c r="R35" s="215"/>
      <c r="S35" s="122"/>
    </row>
    <row r="36" spans="1:19" outlineLevel="1" x14ac:dyDescent="0.25">
      <c r="A36" s="121" t="s">
        <v>25</v>
      </c>
      <c r="B36" s="96" t="s">
        <v>26</v>
      </c>
      <c r="C36" s="22">
        <v>5</v>
      </c>
      <c r="D36" s="34"/>
      <c r="E36" s="62"/>
      <c r="F36" s="216"/>
      <c r="H36" s="215"/>
      <c r="I36" s="62"/>
      <c r="J36" s="62"/>
      <c r="K36" s="228"/>
      <c r="M36" s="215"/>
      <c r="N36" s="62"/>
      <c r="O36" s="62"/>
      <c r="P36" s="216"/>
      <c r="R36" s="215"/>
      <c r="S36" s="122"/>
    </row>
    <row r="37" spans="1:19" ht="25.5" outlineLevel="1" x14ac:dyDescent="0.25">
      <c r="A37" s="121" t="s">
        <v>34</v>
      </c>
      <c r="B37" s="174" t="s">
        <v>133</v>
      </c>
      <c r="C37" s="215"/>
      <c r="D37" s="62"/>
      <c r="E37" s="62"/>
      <c r="F37" s="216"/>
      <c r="H37" s="22">
        <v>5</v>
      </c>
      <c r="I37" s="34">
        <f>+(D38+D39)/2</f>
        <v>0</v>
      </c>
      <c r="J37" s="34">
        <v>0.25</v>
      </c>
      <c r="K37" s="32">
        <f>ROUND(I37*J37,2)</f>
        <v>0</v>
      </c>
      <c r="M37" s="215"/>
      <c r="N37" s="62"/>
      <c r="O37" s="62"/>
      <c r="P37" s="216"/>
      <c r="R37" s="215"/>
      <c r="S37" s="122"/>
    </row>
    <row r="38" spans="1:19" outlineLevel="1" x14ac:dyDescent="0.25">
      <c r="A38" s="121" t="s">
        <v>23</v>
      </c>
      <c r="B38" s="96" t="s">
        <v>24</v>
      </c>
      <c r="C38" s="22">
        <v>5</v>
      </c>
      <c r="D38" s="34"/>
      <c r="E38" s="77"/>
      <c r="F38" s="79"/>
      <c r="H38" s="215"/>
      <c r="I38" s="62"/>
      <c r="J38" s="78"/>
      <c r="K38" s="79"/>
      <c r="M38" s="215"/>
      <c r="N38" s="62"/>
      <c r="O38" s="78"/>
      <c r="P38" s="79"/>
      <c r="R38" s="215"/>
      <c r="S38" s="122"/>
    </row>
    <row r="39" spans="1:19" outlineLevel="1" x14ac:dyDescent="0.25">
      <c r="A39" s="121" t="s">
        <v>25</v>
      </c>
      <c r="B39" s="96" t="s">
        <v>26</v>
      </c>
      <c r="C39" s="22">
        <v>5</v>
      </c>
      <c r="D39" s="34"/>
      <c r="E39" s="77"/>
      <c r="F39" s="79"/>
      <c r="H39" s="215"/>
      <c r="I39" s="62"/>
      <c r="J39" s="78"/>
      <c r="K39" s="79"/>
      <c r="M39" s="215"/>
      <c r="N39" s="62"/>
      <c r="O39" s="78"/>
      <c r="P39" s="79"/>
      <c r="R39" s="215"/>
      <c r="S39" s="122"/>
    </row>
    <row r="40" spans="1:19" ht="15.75" outlineLevel="1" thickBot="1" x14ac:dyDescent="0.3">
      <c r="A40" s="121" t="s">
        <v>97</v>
      </c>
      <c r="B40" s="200" t="s">
        <v>94</v>
      </c>
      <c r="C40" s="87">
        <v>5</v>
      </c>
      <c r="D40" s="88"/>
      <c r="E40" s="88">
        <v>0.3</v>
      </c>
      <c r="F40" s="161">
        <f>ROUND(D40*E40,2)</f>
        <v>0</v>
      </c>
      <c r="H40" s="215"/>
      <c r="I40" s="62"/>
      <c r="J40" s="62"/>
      <c r="K40" s="161">
        <f>+F40</f>
        <v>0</v>
      </c>
      <c r="M40" s="215"/>
      <c r="N40" s="62"/>
      <c r="O40" s="62"/>
      <c r="P40" s="216"/>
      <c r="R40" s="215"/>
      <c r="S40" s="122"/>
    </row>
    <row r="41" spans="1:19" s="85" customFormat="1" ht="27.75" customHeight="1" outlineLevel="1" thickBot="1" x14ac:dyDescent="0.3">
      <c r="A41" s="102" t="s">
        <v>57</v>
      </c>
      <c r="B41" s="103" t="s">
        <v>167</v>
      </c>
      <c r="C41" s="115"/>
      <c r="D41" s="105"/>
      <c r="E41" s="105"/>
      <c r="F41" s="204"/>
      <c r="G41" s="109"/>
      <c r="H41" s="115"/>
      <c r="I41" s="105"/>
      <c r="J41" s="105"/>
      <c r="K41" s="204"/>
      <c r="L41" s="109"/>
      <c r="M41" s="110">
        <v>5</v>
      </c>
      <c r="N41" s="168">
        <f>SUM(K42:K49)</f>
        <v>0</v>
      </c>
      <c r="O41" s="111">
        <v>1</v>
      </c>
      <c r="P41" s="232">
        <f>ROUND(N41*O41,2)</f>
        <v>0</v>
      </c>
      <c r="R41" s="215"/>
      <c r="S41" s="122"/>
    </row>
    <row r="42" spans="1:19" outlineLevel="1" x14ac:dyDescent="0.25">
      <c r="A42" s="121" t="s">
        <v>58</v>
      </c>
      <c r="B42" s="201" t="s">
        <v>73</v>
      </c>
      <c r="C42" s="99">
        <v>5</v>
      </c>
      <c r="D42" s="95"/>
      <c r="E42" s="95">
        <v>0.2</v>
      </c>
      <c r="F42" s="160">
        <f>ROUND(D42*E42,2)</f>
        <v>0</v>
      </c>
      <c r="H42" s="215"/>
      <c r="I42" s="62"/>
      <c r="J42" s="62"/>
      <c r="K42" s="164">
        <f>+F42</f>
        <v>0</v>
      </c>
      <c r="M42" s="215"/>
      <c r="N42" s="62"/>
      <c r="O42" s="62"/>
      <c r="P42" s="216"/>
      <c r="R42" s="215"/>
      <c r="S42" s="122"/>
    </row>
    <row r="43" spans="1:19" ht="25.5" outlineLevel="1" x14ac:dyDescent="0.25">
      <c r="A43" s="121" t="s">
        <v>98</v>
      </c>
      <c r="B43" s="174" t="s">
        <v>134</v>
      </c>
      <c r="C43" s="217"/>
      <c r="D43" s="176"/>
      <c r="E43" s="175"/>
      <c r="F43" s="218"/>
      <c r="H43" s="22">
        <v>5</v>
      </c>
      <c r="I43" s="34">
        <f>+(D44+D45)/2</f>
        <v>0</v>
      </c>
      <c r="J43" s="34">
        <v>0.25</v>
      </c>
      <c r="K43" s="32">
        <f>ROUND(I43*J43,2)</f>
        <v>0</v>
      </c>
      <c r="M43" s="215"/>
      <c r="N43" s="62"/>
      <c r="O43" s="62"/>
      <c r="P43" s="216"/>
      <c r="R43" s="215"/>
      <c r="S43" s="122"/>
    </row>
    <row r="44" spans="1:19" outlineLevel="1" x14ac:dyDescent="0.25">
      <c r="A44" s="121" t="s">
        <v>23</v>
      </c>
      <c r="B44" s="96" t="s">
        <v>24</v>
      </c>
      <c r="C44" s="22">
        <v>5</v>
      </c>
      <c r="D44" s="34"/>
      <c r="E44" s="77"/>
      <c r="F44" s="79"/>
      <c r="H44" s="215"/>
      <c r="I44" s="62"/>
      <c r="J44" s="78"/>
      <c r="K44" s="79"/>
      <c r="M44" s="215"/>
      <c r="N44" s="62"/>
      <c r="O44" s="78"/>
      <c r="P44" s="79"/>
      <c r="R44" s="215"/>
      <c r="S44" s="122"/>
    </row>
    <row r="45" spans="1:19" outlineLevel="1" x14ac:dyDescent="0.25">
      <c r="A45" s="121" t="s">
        <v>25</v>
      </c>
      <c r="B45" s="96" t="s">
        <v>26</v>
      </c>
      <c r="C45" s="22">
        <v>5</v>
      </c>
      <c r="D45" s="34"/>
      <c r="E45" s="77"/>
      <c r="F45" s="79"/>
      <c r="H45" s="215"/>
      <c r="I45" s="62"/>
      <c r="J45" s="78"/>
      <c r="K45" s="79"/>
      <c r="M45" s="215"/>
      <c r="N45" s="62"/>
      <c r="O45" s="78"/>
      <c r="P45" s="79"/>
      <c r="R45" s="215"/>
      <c r="S45" s="122"/>
    </row>
    <row r="46" spans="1:19" ht="25.5" outlineLevel="1" x14ac:dyDescent="0.25">
      <c r="A46" s="121" t="s">
        <v>59</v>
      </c>
      <c r="B46" s="174" t="s">
        <v>135</v>
      </c>
      <c r="C46" s="215"/>
      <c r="D46" s="62"/>
      <c r="E46" s="62"/>
      <c r="F46" s="216"/>
      <c r="H46" s="22">
        <v>5</v>
      </c>
      <c r="I46" s="34">
        <f>+(D47+D48)/2</f>
        <v>0</v>
      </c>
      <c r="J46" s="34">
        <v>0.25</v>
      </c>
      <c r="K46" s="158">
        <f>ROUND(I46*J46,2)</f>
        <v>0</v>
      </c>
      <c r="M46" s="215"/>
      <c r="N46" s="62"/>
      <c r="O46" s="62"/>
      <c r="P46" s="216"/>
      <c r="R46" s="215"/>
      <c r="S46" s="122"/>
    </row>
    <row r="47" spans="1:19" outlineLevel="1" x14ac:dyDescent="0.25">
      <c r="A47" s="121" t="s">
        <v>23</v>
      </c>
      <c r="B47" s="96" t="s">
        <v>24</v>
      </c>
      <c r="C47" s="22">
        <v>5</v>
      </c>
      <c r="D47" s="34"/>
      <c r="E47" s="77"/>
      <c r="F47" s="79"/>
      <c r="H47" s="215"/>
      <c r="I47" s="62"/>
      <c r="J47" s="78"/>
      <c r="K47" s="79"/>
      <c r="M47" s="215"/>
      <c r="N47" s="62"/>
      <c r="O47" s="78"/>
      <c r="P47" s="79"/>
      <c r="R47" s="215"/>
      <c r="S47" s="122"/>
    </row>
    <row r="48" spans="1:19" outlineLevel="1" x14ac:dyDescent="0.25">
      <c r="A48" s="121" t="s">
        <v>25</v>
      </c>
      <c r="B48" s="96" t="s">
        <v>26</v>
      </c>
      <c r="C48" s="87">
        <v>5</v>
      </c>
      <c r="D48" s="88"/>
      <c r="E48" s="77"/>
      <c r="F48" s="79"/>
      <c r="H48" s="215"/>
      <c r="I48" s="62"/>
      <c r="J48" s="78"/>
      <c r="K48" s="79"/>
      <c r="M48" s="215"/>
      <c r="N48" s="62"/>
      <c r="O48" s="78"/>
      <c r="P48" s="79"/>
      <c r="R48" s="215"/>
      <c r="S48" s="122"/>
    </row>
    <row r="49" spans="1:19" ht="15.75" outlineLevel="1" thickBot="1" x14ac:dyDescent="0.3">
      <c r="A49" s="123" t="s">
        <v>99</v>
      </c>
      <c r="B49" s="202" t="s">
        <v>94</v>
      </c>
      <c r="C49" s="125">
        <v>5</v>
      </c>
      <c r="D49" s="126"/>
      <c r="E49" s="126">
        <v>0.3</v>
      </c>
      <c r="F49" s="159">
        <f>ROUND(D49*E49,2)</f>
        <v>0</v>
      </c>
      <c r="G49" s="118"/>
      <c r="H49" s="221"/>
      <c r="I49" s="127"/>
      <c r="J49" s="127"/>
      <c r="K49" s="159">
        <f>+F49</f>
        <v>0</v>
      </c>
      <c r="L49" s="118"/>
      <c r="M49" s="221"/>
      <c r="N49" s="127"/>
      <c r="O49" s="127"/>
      <c r="P49" s="222"/>
      <c r="Q49" s="118"/>
      <c r="R49" s="221"/>
      <c r="S49" s="128"/>
    </row>
    <row r="50" spans="1:19" ht="77.25" outlineLevel="1" thickBot="1" x14ac:dyDescent="0.3">
      <c r="A50" s="274" t="s">
        <v>6</v>
      </c>
      <c r="B50" s="275"/>
      <c r="C50" s="116"/>
      <c r="D50" s="104"/>
      <c r="E50" s="104"/>
      <c r="F50" s="214"/>
      <c r="G50" s="119"/>
      <c r="H50" s="116"/>
      <c r="I50" s="104"/>
      <c r="J50" s="104"/>
      <c r="K50" s="214"/>
      <c r="L50" s="119"/>
      <c r="M50" s="116"/>
      <c r="N50" s="104"/>
      <c r="O50" s="104"/>
      <c r="P50" s="214"/>
      <c r="Q50" s="119"/>
      <c r="R50" s="120" t="s">
        <v>11</v>
      </c>
      <c r="S50" s="197" t="s">
        <v>81</v>
      </c>
    </row>
    <row r="51" spans="1:19" ht="15.75" outlineLevel="1" thickBot="1" x14ac:dyDescent="0.3">
      <c r="A51" s="112" t="s">
        <v>4</v>
      </c>
      <c r="B51" s="114" t="s">
        <v>159</v>
      </c>
      <c r="C51" s="115"/>
      <c r="D51" s="105"/>
      <c r="E51" s="105"/>
      <c r="F51" s="214"/>
      <c r="G51" s="113"/>
      <c r="H51" s="115"/>
      <c r="I51" s="105"/>
      <c r="J51" s="105"/>
      <c r="K51" s="214"/>
      <c r="L51" s="113"/>
      <c r="M51" s="115"/>
      <c r="N51" s="105"/>
      <c r="O51" s="105"/>
      <c r="P51" s="214"/>
      <c r="Q51" s="113"/>
      <c r="R51" s="236">
        <v>20</v>
      </c>
      <c r="S51" s="237">
        <f>ROUND((P53+P60+P67+P74)/4,2)</f>
        <v>0</v>
      </c>
    </row>
    <row r="52" spans="1:19" ht="51.75" outlineLevel="1" thickBot="1" x14ac:dyDescent="0.3">
      <c r="A52" s="276" t="s">
        <v>9</v>
      </c>
      <c r="B52" s="277"/>
      <c r="C52" s="219" t="s">
        <v>11</v>
      </c>
      <c r="D52" s="100" t="s">
        <v>80</v>
      </c>
      <c r="E52" s="54" t="s">
        <v>8</v>
      </c>
      <c r="F52" s="93" t="s">
        <v>127</v>
      </c>
      <c r="G52" s="78"/>
      <c r="H52" s="212"/>
      <c r="I52" s="206"/>
      <c r="J52" s="206"/>
      <c r="K52" s="220"/>
      <c r="L52" s="78"/>
      <c r="M52" s="219" t="s">
        <v>11</v>
      </c>
      <c r="N52" s="100" t="s">
        <v>138</v>
      </c>
      <c r="O52" s="54" t="s">
        <v>8</v>
      </c>
      <c r="P52" s="233" t="s">
        <v>137</v>
      </c>
      <c r="Q52" s="78"/>
      <c r="R52" s="212"/>
      <c r="S52" s="129"/>
    </row>
    <row r="53" spans="1:19" s="85" customFormat="1" ht="15.75" outlineLevel="1" thickBot="1" x14ac:dyDescent="0.3">
      <c r="A53" s="102" t="s">
        <v>35</v>
      </c>
      <c r="B53" s="103" t="s">
        <v>22</v>
      </c>
      <c r="C53" s="115"/>
      <c r="D53" s="105"/>
      <c r="E53" s="104"/>
      <c r="F53" s="204"/>
      <c r="G53" s="109"/>
      <c r="H53" s="115"/>
      <c r="I53" s="105"/>
      <c r="J53" s="104"/>
      <c r="K53" s="204"/>
      <c r="L53" s="109"/>
      <c r="M53" s="110">
        <v>5</v>
      </c>
      <c r="N53" s="168">
        <f>SUM(F54:F59)</f>
        <v>0</v>
      </c>
      <c r="O53" s="107">
        <v>1</v>
      </c>
      <c r="P53" s="232">
        <f>ROUND(N53*O53,2)</f>
        <v>0</v>
      </c>
      <c r="R53" s="215"/>
      <c r="S53" s="122"/>
    </row>
    <row r="54" spans="1:19" outlineLevel="1" x14ac:dyDescent="0.25">
      <c r="A54" s="121" t="s">
        <v>36</v>
      </c>
      <c r="B54" s="201" t="s">
        <v>110</v>
      </c>
      <c r="C54" s="99">
        <v>5</v>
      </c>
      <c r="D54" s="95"/>
      <c r="E54" s="95">
        <v>0.1</v>
      </c>
      <c r="F54" s="160">
        <f t="shared" ref="F54:F59" si="0">ROUND(D54*E54,2)</f>
        <v>0</v>
      </c>
      <c r="H54" s="215"/>
      <c r="I54" s="62"/>
      <c r="J54" s="62"/>
      <c r="K54" s="216"/>
      <c r="M54" s="215"/>
      <c r="N54" s="62"/>
      <c r="O54" s="62"/>
      <c r="P54" s="216"/>
      <c r="R54" s="215"/>
      <c r="S54" s="122"/>
    </row>
    <row r="55" spans="1:19" outlineLevel="1" x14ac:dyDescent="0.25">
      <c r="A55" s="121" t="s">
        <v>37</v>
      </c>
      <c r="B55" s="97" t="s">
        <v>111</v>
      </c>
      <c r="C55" s="22">
        <v>5</v>
      </c>
      <c r="D55" s="34"/>
      <c r="E55" s="34">
        <v>0.25</v>
      </c>
      <c r="F55" s="158">
        <f t="shared" si="0"/>
        <v>0</v>
      </c>
      <c r="H55" s="215"/>
      <c r="I55" s="62"/>
      <c r="J55" s="62"/>
      <c r="K55" s="216"/>
      <c r="M55" s="215"/>
      <c r="N55" s="62"/>
      <c r="O55" s="62"/>
      <c r="P55" s="216"/>
      <c r="R55" s="215"/>
      <c r="S55" s="122"/>
    </row>
    <row r="56" spans="1:19" outlineLevel="1" x14ac:dyDescent="0.25">
      <c r="A56" s="121" t="s">
        <v>38</v>
      </c>
      <c r="B56" s="97" t="s">
        <v>112</v>
      </c>
      <c r="C56" s="22">
        <v>5</v>
      </c>
      <c r="D56" s="34"/>
      <c r="E56" s="34">
        <v>0.15</v>
      </c>
      <c r="F56" s="158">
        <f t="shared" si="0"/>
        <v>0</v>
      </c>
      <c r="H56" s="215"/>
      <c r="I56" s="62"/>
      <c r="J56" s="62"/>
      <c r="K56" s="216"/>
      <c r="M56" s="215"/>
      <c r="N56" s="62"/>
      <c r="O56" s="62"/>
      <c r="P56" s="216"/>
      <c r="R56" s="215"/>
      <c r="S56" s="122"/>
    </row>
    <row r="57" spans="1:19" outlineLevel="1" x14ac:dyDescent="0.25">
      <c r="A57" s="121" t="s">
        <v>40</v>
      </c>
      <c r="B57" s="97" t="s">
        <v>113</v>
      </c>
      <c r="C57" s="22">
        <v>5</v>
      </c>
      <c r="D57" s="34"/>
      <c r="E57" s="34">
        <v>0.15</v>
      </c>
      <c r="F57" s="158">
        <f t="shared" si="0"/>
        <v>0</v>
      </c>
      <c r="H57" s="215"/>
      <c r="I57" s="62"/>
      <c r="J57" s="62"/>
      <c r="K57" s="216"/>
      <c r="M57" s="215"/>
      <c r="N57" s="62"/>
      <c r="O57" s="62"/>
      <c r="P57" s="216"/>
      <c r="R57" s="215"/>
      <c r="S57" s="122"/>
    </row>
    <row r="58" spans="1:19" outlineLevel="1" x14ac:dyDescent="0.25">
      <c r="A58" s="121" t="s">
        <v>114</v>
      </c>
      <c r="B58" s="97" t="s">
        <v>115</v>
      </c>
      <c r="C58" s="22">
        <v>5</v>
      </c>
      <c r="D58" s="34"/>
      <c r="E58" s="34">
        <v>0.15</v>
      </c>
      <c r="F58" s="158">
        <f t="shared" si="0"/>
        <v>0</v>
      </c>
      <c r="H58" s="215"/>
      <c r="I58" s="62"/>
      <c r="J58" s="62"/>
      <c r="K58" s="216"/>
      <c r="M58" s="215"/>
      <c r="N58" s="62"/>
      <c r="O58" s="62"/>
      <c r="P58" s="216"/>
      <c r="R58" s="215"/>
      <c r="S58" s="122"/>
    </row>
    <row r="59" spans="1:19" ht="15.75" outlineLevel="1" thickBot="1" x14ac:dyDescent="0.3">
      <c r="A59" s="121" t="s">
        <v>116</v>
      </c>
      <c r="B59" s="200" t="s">
        <v>117</v>
      </c>
      <c r="C59" s="87">
        <v>5</v>
      </c>
      <c r="D59" s="88"/>
      <c r="E59" s="88">
        <v>0.2</v>
      </c>
      <c r="F59" s="161">
        <f t="shared" si="0"/>
        <v>0</v>
      </c>
      <c r="H59" s="215"/>
      <c r="I59" s="62"/>
      <c r="J59" s="62"/>
      <c r="K59" s="216"/>
      <c r="M59" s="215"/>
      <c r="N59" s="62"/>
      <c r="O59" s="62"/>
      <c r="P59" s="216"/>
      <c r="R59" s="215"/>
      <c r="S59" s="122"/>
    </row>
    <row r="60" spans="1:19" s="85" customFormat="1" ht="15.75" outlineLevel="1" thickBot="1" x14ac:dyDescent="0.3">
      <c r="A60" s="102" t="s">
        <v>39</v>
      </c>
      <c r="B60" s="103" t="s">
        <v>28</v>
      </c>
      <c r="C60" s="115"/>
      <c r="D60" s="105"/>
      <c r="E60" s="105"/>
      <c r="F60" s="204"/>
      <c r="G60" s="109"/>
      <c r="H60" s="115"/>
      <c r="I60" s="105"/>
      <c r="J60" s="105"/>
      <c r="K60" s="204"/>
      <c r="L60" s="109"/>
      <c r="M60" s="110">
        <v>5</v>
      </c>
      <c r="N60" s="168">
        <f>SUM(F61:F66)</f>
        <v>0</v>
      </c>
      <c r="O60" s="107">
        <v>1</v>
      </c>
      <c r="P60" s="232">
        <f>ROUND(N60*O60,2)</f>
        <v>0</v>
      </c>
      <c r="R60" s="215"/>
      <c r="S60" s="122"/>
    </row>
    <row r="61" spans="1:19" outlineLevel="1" x14ac:dyDescent="0.25">
      <c r="A61" s="121" t="s">
        <v>41</v>
      </c>
      <c r="B61" s="201" t="s">
        <v>110</v>
      </c>
      <c r="C61" s="91">
        <v>5</v>
      </c>
      <c r="D61" s="92"/>
      <c r="E61" s="92">
        <v>0.1</v>
      </c>
      <c r="F61" s="160">
        <f t="shared" ref="F61:F66" si="1">ROUND(D61*E61,2)</f>
        <v>0</v>
      </c>
      <c r="H61" s="215"/>
      <c r="I61" s="62"/>
      <c r="J61" s="62"/>
      <c r="K61" s="216"/>
      <c r="M61" s="215"/>
      <c r="N61" s="62"/>
      <c r="O61" s="62"/>
      <c r="P61" s="216"/>
      <c r="R61" s="215"/>
      <c r="S61" s="122"/>
    </row>
    <row r="62" spans="1:19" outlineLevel="1" x14ac:dyDescent="0.25">
      <c r="A62" s="121" t="s">
        <v>42</v>
      </c>
      <c r="B62" s="97" t="s">
        <v>111</v>
      </c>
      <c r="C62" s="22">
        <v>5</v>
      </c>
      <c r="D62" s="34"/>
      <c r="E62" s="34">
        <v>0.25</v>
      </c>
      <c r="F62" s="158">
        <f t="shared" si="1"/>
        <v>0</v>
      </c>
      <c r="H62" s="215"/>
      <c r="I62" s="62"/>
      <c r="J62" s="62"/>
      <c r="K62" s="216"/>
      <c r="M62" s="215"/>
      <c r="N62" s="62"/>
      <c r="O62" s="62"/>
      <c r="P62" s="216"/>
      <c r="R62" s="215"/>
      <c r="S62" s="122"/>
    </row>
    <row r="63" spans="1:19" outlineLevel="1" x14ac:dyDescent="0.25">
      <c r="A63" s="121" t="s">
        <v>43</v>
      </c>
      <c r="B63" s="97" t="s">
        <v>112</v>
      </c>
      <c r="C63" s="22">
        <v>5</v>
      </c>
      <c r="D63" s="34"/>
      <c r="E63" s="34">
        <v>0.15</v>
      </c>
      <c r="F63" s="158">
        <f t="shared" si="1"/>
        <v>0</v>
      </c>
      <c r="H63" s="215"/>
      <c r="I63" s="62"/>
      <c r="J63" s="62"/>
      <c r="K63" s="216"/>
      <c r="M63" s="215"/>
      <c r="N63" s="62"/>
      <c r="O63" s="62"/>
      <c r="P63" s="216"/>
      <c r="R63" s="215"/>
      <c r="S63" s="122"/>
    </row>
    <row r="64" spans="1:19" outlineLevel="1" x14ac:dyDescent="0.25">
      <c r="A64" s="121" t="s">
        <v>44</v>
      </c>
      <c r="B64" s="97" t="s">
        <v>113</v>
      </c>
      <c r="C64" s="22">
        <v>5</v>
      </c>
      <c r="D64" s="34"/>
      <c r="E64" s="34">
        <v>0.15</v>
      </c>
      <c r="F64" s="158">
        <f t="shared" si="1"/>
        <v>0</v>
      </c>
      <c r="H64" s="215"/>
      <c r="I64" s="62"/>
      <c r="J64" s="62"/>
      <c r="K64" s="216"/>
      <c r="M64" s="215"/>
      <c r="N64" s="62"/>
      <c r="O64" s="62"/>
      <c r="P64" s="216"/>
      <c r="R64" s="215"/>
      <c r="S64" s="122"/>
    </row>
    <row r="65" spans="1:19" outlineLevel="1" x14ac:dyDescent="0.25">
      <c r="A65" s="121" t="s">
        <v>118</v>
      </c>
      <c r="B65" s="97" t="s">
        <v>115</v>
      </c>
      <c r="C65" s="22">
        <v>5</v>
      </c>
      <c r="D65" s="34"/>
      <c r="E65" s="34">
        <v>0.15</v>
      </c>
      <c r="F65" s="158">
        <f t="shared" si="1"/>
        <v>0</v>
      </c>
      <c r="H65" s="215"/>
      <c r="I65" s="62"/>
      <c r="J65" s="62"/>
      <c r="K65" s="216"/>
      <c r="M65" s="215"/>
      <c r="N65" s="62"/>
      <c r="O65" s="62"/>
      <c r="P65" s="216"/>
      <c r="R65" s="215"/>
      <c r="S65" s="122"/>
    </row>
    <row r="66" spans="1:19" ht="15.75" outlineLevel="1" thickBot="1" x14ac:dyDescent="0.3">
      <c r="A66" s="121" t="s">
        <v>119</v>
      </c>
      <c r="B66" s="200" t="s">
        <v>117</v>
      </c>
      <c r="C66" s="87">
        <v>5</v>
      </c>
      <c r="D66" s="88"/>
      <c r="E66" s="88">
        <v>0.2</v>
      </c>
      <c r="F66" s="161">
        <f t="shared" si="1"/>
        <v>0</v>
      </c>
      <c r="H66" s="215"/>
      <c r="I66" s="62"/>
      <c r="J66" s="62"/>
      <c r="K66" s="216"/>
      <c r="M66" s="215"/>
      <c r="N66" s="62"/>
      <c r="O66" s="62"/>
      <c r="P66" s="216"/>
      <c r="R66" s="215"/>
      <c r="S66" s="122"/>
    </row>
    <row r="67" spans="1:19" s="85" customFormat="1" ht="15.75" outlineLevel="1" thickBot="1" x14ac:dyDescent="0.3">
      <c r="A67" s="102" t="s">
        <v>45</v>
      </c>
      <c r="B67" s="103" t="s">
        <v>166</v>
      </c>
      <c r="C67" s="115"/>
      <c r="D67" s="105"/>
      <c r="E67" s="105"/>
      <c r="F67" s="204"/>
      <c r="G67" s="109"/>
      <c r="H67" s="115"/>
      <c r="I67" s="105"/>
      <c r="J67" s="105"/>
      <c r="K67" s="204"/>
      <c r="L67" s="109"/>
      <c r="M67" s="110">
        <v>5</v>
      </c>
      <c r="N67" s="168">
        <f>SUM(F68:F73)</f>
        <v>0</v>
      </c>
      <c r="O67" s="107">
        <v>1</v>
      </c>
      <c r="P67" s="232">
        <f>ROUND(N67*O67,2)</f>
        <v>0</v>
      </c>
      <c r="R67" s="215"/>
      <c r="S67" s="122"/>
    </row>
    <row r="68" spans="1:19" outlineLevel="1" x14ac:dyDescent="0.25">
      <c r="A68" s="121" t="s">
        <v>46</v>
      </c>
      <c r="B68" s="201" t="s">
        <v>110</v>
      </c>
      <c r="C68" s="99">
        <v>5</v>
      </c>
      <c r="D68" s="95"/>
      <c r="E68" s="95">
        <v>0.1</v>
      </c>
      <c r="F68" s="160">
        <f t="shared" ref="F68:F73" si="2">ROUND(D68*E68,2)</f>
        <v>0</v>
      </c>
      <c r="H68" s="215"/>
      <c r="I68" s="62"/>
      <c r="J68" s="62"/>
      <c r="K68" s="216"/>
      <c r="M68" s="215"/>
      <c r="N68" s="62"/>
      <c r="O68" s="62"/>
      <c r="P68" s="216"/>
      <c r="R68" s="215"/>
      <c r="S68" s="122"/>
    </row>
    <row r="69" spans="1:19" outlineLevel="1" x14ac:dyDescent="0.25">
      <c r="A69" s="121" t="s">
        <v>47</v>
      </c>
      <c r="B69" s="97" t="s">
        <v>111</v>
      </c>
      <c r="C69" s="22">
        <v>5</v>
      </c>
      <c r="D69" s="34"/>
      <c r="E69" s="34">
        <v>0.25</v>
      </c>
      <c r="F69" s="158">
        <f t="shared" si="2"/>
        <v>0</v>
      </c>
      <c r="H69" s="215"/>
      <c r="I69" s="62"/>
      <c r="J69" s="62"/>
      <c r="K69" s="229"/>
      <c r="M69" s="215"/>
      <c r="N69" s="62"/>
      <c r="O69" s="62"/>
      <c r="P69" s="229"/>
      <c r="R69" s="215"/>
      <c r="S69" s="122"/>
    </row>
    <row r="70" spans="1:19" outlineLevel="1" x14ac:dyDescent="0.25">
      <c r="A70" s="121" t="s">
        <v>48</v>
      </c>
      <c r="B70" s="97" t="s">
        <v>112</v>
      </c>
      <c r="C70" s="22">
        <v>5</v>
      </c>
      <c r="D70" s="34"/>
      <c r="E70" s="34">
        <v>0.15</v>
      </c>
      <c r="F70" s="158">
        <f t="shared" si="2"/>
        <v>0</v>
      </c>
      <c r="H70" s="215"/>
      <c r="I70" s="62"/>
      <c r="J70" s="62"/>
      <c r="K70" s="216"/>
      <c r="M70" s="215"/>
      <c r="N70" s="62"/>
      <c r="O70" s="62"/>
      <c r="P70" s="216"/>
      <c r="R70" s="215"/>
      <c r="S70" s="122"/>
    </row>
    <row r="71" spans="1:19" outlineLevel="1" x14ac:dyDescent="0.25">
      <c r="A71" s="121" t="s">
        <v>49</v>
      </c>
      <c r="B71" s="97" t="s">
        <v>113</v>
      </c>
      <c r="C71" s="22">
        <v>5</v>
      </c>
      <c r="D71" s="34"/>
      <c r="E71" s="34">
        <v>0.15</v>
      </c>
      <c r="F71" s="158">
        <f t="shared" si="2"/>
        <v>0</v>
      </c>
      <c r="H71" s="215"/>
      <c r="I71" s="62"/>
      <c r="J71" s="62"/>
      <c r="K71" s="216"/>
      <c r="M71" s="215"/>
      <c r="N71" s="62"/>
      <c r="O71" s="62"/>
      <c r="P71" s="216"/>
      <c r="R71" s="215"/>
      <c r="S71" s="122"/>
    </row>
    <row r="72" spans="1:19" outlineLevel="1" x14ac:dyDescent="0.25">
      <c r="A72" s="121" t="s">
        <v>121</v>
      </c>
      <c r="B72" s="97" t="s">
        <v>115</v>
      </c>
      <c r="C72" s="22">
        <v>5</v>
      </c>
      <c r="D72" s="34"/>
      <c r="E72" s="34">
        <v>0.15</v>
      </c>
      <c r="F72" s="158">
        <f t="shared" si="2"/>
        <v>0</v>
      </c>
      <c r="H72" s="215"/>
      <c r="I72" s="62"/>
      <c r="J72" s="62"/>
      <c r="K72" s="216"/>
      <c r="M72" s="215"/>
      <c r="N72" s="62"/>
      <c r="O72" s="62"/>
      <c r="P72" s="216"/>
      <c r="R72" s="215"/>
      <c r="S72" s="122"/>
    </row>
    <row r="73" spans="1:19" ht="15.75" outlineLevel="1" thickBot="1" x14ac:dyDescent="0.3">
      <c r="A73" s="121" t="s">
        <v>122</v>
      </c>
      <c r="B73" s="200" t="s">
        <v>117</v>
      </c>
      <c r="C73" s="87">
        <v>5</v>
      </c>
      <c r="D73" s="88"/>
      <c r="E73" s="88">
        <v>0.2</v>
      </c>
      <c r="F73" s="161">
        <f t="shared" si="2"/>
        <v>0</v>
      </c>
      <c r="H73" s="215"/>
      <c r="I73" s="62"/>
      <c r="J73" s="62"/>
      <c r="K73" s="216"/>
      <c r="M73" s="215"/>
      <c r="N73" s="62"/>
      <c r="O73" s="62"/>
      <c r="P73" s="216"/>
      <c r="R73" s="215"/>
      <c r="S73" s="122"/>
    </row>
    <row r="74" spans="1:19" s="85" customFormat="1" ht="15.75" outlineLevel="1" thickBot="1" x14ac:dyDescent="0.3">
      <c r="A74" s="102" t="s">
        <v>50</v>
      </c>
      <c r="B74" s="103" t="s">
        <v>167</v>
      </c>
      <c r="C74" s="115"/>
      <c r="D74" s="105"/>
      <c r="E74" s="105"/>
      <c r="F74" s="204"/>
      <c r="G74" s="109"/>
      <c r="H74" s="115"/>
      <c r="I74" s="105"/>
      <c r="J74" s="105"/>
      <c r="K74" s="204"/>
      <c r="L74" s="109"/>
      <c r="M74" s="110">
        <v>5</v>
      </c>
      <c r="N74" s="168">
        <f>SUM(F75:F80)</f>
        <v>0</v>
      </c>
      <c r="O74" s="107">
        <v>1</v>
      </c>
      <c r="P74" s="232">
        <f>ROUND(N74*O74,2)</f>
        <v>0</v>
      </c>
      <c r="R74" s="215"/>
      <c r="S74" s="122"/>
    </row>
    <row r="75" spans="1:19" outlineLevel="1" x14ac:dyDescent="0.25">
      <c r="A75" s="121" t="s">
        <v>61</v>
      </c>
      <c r="B75" s="201" t="s">
        <v>110</v>
      </c>
      <c r="C75" s="99">
        <v>5</v>
      </c>
      <c r="D75" s="95"/>
      <c r="E75" s="95">
        <v>0.1</v>
      </c>
      <c r="F75" s="160">
        <f t="shared" ref="F75:F80" si="3">ROUND(D75*E75,2)</f>
        <v>0</v>
      </c>
      <c r="H75" s="215"/>
      <c r="I75" s="62"/>
      <c r="J75" s="62"/>
      <c r="K75" s="216"/>
      <c r="M75" s="215"/>
      <c r="N75" s="62"/>
      <c r="O75" s="62"/>
      <c r="P75" s="216"/>
      <c r="R75" s="215"/>
      <c r="S75" s="122"/>
    </row>
    <row r="76" spans="1:19" outlineLevel="1" x14ac:dyDescent="0.25">
      <c r="A76" s="121" t="s">
        <v>62</v>
      </c>
      <c r="B76" s="97" t="s">
        <v>111</v>
      </c>
      <c r="C76" s="22">
        <v>5</v>
      </c>
      <c r="D76" s="34"/>
      <c r="E76" s="34">
        <v>0.25</v>
      </c>
      <c r="F76" s="158">
        <f t="shared" si="3"/>
        <v>0</v>
      </c>
      <c r="H76" s="215"/>
      <c r="I76" s="62"/>
      <c r="J76" s="62"/>
      <c r="K76" s="216"/>
      <c r="M76" s="215"/>
      <c r="N76" s="62"/>
      <c r="O76" s="62"/>
      <c r="P76" s="216"/>
      <c r="R76" s="215"/>
      <c r="S76" s="122"/>
    </row>
    <row r="77" spans="1:19" outlineLevel="1" x14ac:dyDescent="0.25">
      <c r="A77" s="121" t="s">
        <v>63</v>
      </c>
      <c r="B77" s="97" t="s">
        <v>112</v>
      </c>
      <c r="C77" s="22">
        <v>5</v>
      </c>
      <c r="D77" s="34"/>
      <c r="E77" s="34">
        <v>0.15</v>
      </c>
      <c r="F77" s="158">
        <f t="shared" si="3"/>
        <v>0</v>
      </c>
      <c r="H77" s="215"/>
      <c r="I77" s="62"/>
      <c r="J77" s="62"/>
      <c r="K77" s="216"/>
      <c r="M77" s="215"/>
      <c r="N77" s="62"/>
      <c r="O77" s="62"/>
      <c r="P77" s="216"/>
      <c r="R77" s="215"/>
      <c r="S77" s="122"/>
    </row>
    <row r="78" spans="1:19" outlineLevel="1" x14ac:dyDescent="0.25">
      <c r="A78" s="121" t="s">
        <v>64</v>
      </c>
      <c r="B78" s="97" t="s">
        <v>113</v>
      </c>
      <c r="C78" s="22">
        <v>5</v>
      </c>
      <c r="D78" s="34"/>
      <c r="E78" s="34">
        <v>0.15</v>
      </c>
      <c r="F78" s="158">
        <f t="shared" si="3"/>
        <v>0</v>
      </c>
      <c r="H78" s="215"/>
      <c r="I78" s="62"/>
      <c r="J78" s="62"/>
      <c r="K78" s="216"/>
      <c r="M78" s="215"/>
      <c r="N78" s="62"/>
      <c r="O78" s="62"/>
      <c r="P78" s="216"/>
      <c r="R78" s="215"/>
      <c r="S78" s="122"/>
    </row>
    <row r="79" spans="1:19" outlineLevel="1" x14ac:dyDescent="0.25">
      <c r="A79" s="121" t="s">
        <v>123</v>
      </c>
      <c r="B79" s="97" t="s">
        <v>115</v>
      </c>
      <c r="C79" s="22">
        <v>5</v>
      </c>
      <c r="D79" s="34"/>
      <c r="E79" s="34">
        <v>0.15</v>
      </c>
      <c r="F79" s="158">
        <f t="shared" si="3"/>
        <v>0</v>
      </c>
      <c r="H79" s="215"/>
      <c r="I79" s="62"/>
      <c r="J79" s="62"/>
      <c r="K79" s="216"/>
      <c r="M79" s="215"/>
      <c r="N79" s="62"/>
      <c r="O79" s="62"/>
      <c r="P79" s="216"/>
      <c r="R79" s="215"/>
      <c r="S79" s="122"/>
    </row>
    <row r="80" spans="1:19" ht="15.75" outlineLevel="1" thickBot="1" x14ac:dyDescent="0.3">
      <c r="A80" s="123" t="s">
        <v>124</v>
      </c>
      <c r="B80" s="202" t="s">
        <v>117</v>
      </c>
      <c r="C80" s="125">
        <v>5</v>
      </c>
      <c r="D80" s="126"/>
      <c r="E80" s="126">
        <v>0.2</v>
      </c>
      <c r="F80" s="159">
        <f t="shared" si="3"/>
        <v>0</v>
      </c>
      <c r="G80" s="118"/>
      <c r="H80" s="221"/>
      <c r="I80" s="127"/>
      <c r="J80" s="127"/>
      <c r="K80" s="222"/>
      <c r="L80" s="118"/>
      <c r="M80" s="221"/>
      <c r="N80" s="127"/>
      <c r="O80" s="127"/>
      <c r="P80" s="222"/>
      <c r="Q80" s="118"/>
      <c r="R80" s="221"/>
      <c r="S80" s="128"/>
    </row>
    <row r="81" spans="1:19" ht="39" outlineLevel="1" thickBot="1" x14ac:dyDescent="0.3">
      <c r="A81" s="278" t="s">
        <v>6</v>
      </c>
      <c r="B81" s="279"/>
      <c r="C81" s="194" t="s">
        <v>11</v>
      </c>
      <c r="D81" s="194" t="s">
        <v>12</v>
      </c>
      <c r="E81" s="194" t="s">
        <v>8</v>
      </c>
      <c r="F81" s="195" t="s">
        <v>127</v>
      </c>
      <c r="G81" s="113"/>
      <c r="H81" s="116"/>
      <c r="I81" s="104"/>
      <c r="J81" s="104"/>
      <c r="K81" s="214"/>
      <c r="L81" s="113"/>
      <c r="M81" s="116"/>
      <c r="N81" s="104"/>
      <c r="O81" s="104"/>
      <c r="P81" s="214"/>
      <c r="Q81" s="113"/>
      <c r="R81" s="196" t="s">
        <v>11</v>
      </c>
      <c r="S81" s="197" t="s">
        <v>12</v>
      </c>
    </row>
    <row r="82" spans="1:19" ht="15.75" outlineLevel="1" thickBot="1" x14ac:dyDescent="0.3">
      <c r="A82" s="112" t="s">
        <v>51</v>
      </c>
      <c r="B82" s="114" t="s">
        <v>162</v>
      </c>
      <c r="C82" s="115">
        <v>5</v>
      </c>
      <c r="D82" s="111"/>
      <c r="E82" s="111">
        <v>1</v>
      </c>
      <c r="F82" s="232">
        <f>ROUND(D82*E82,2)</f>
        <v>0</v>
      </c>
      <c r="G82" s="113"/>
      <c r="H82" s="115"/>
      <c r="I82" s="105"/>
      <c r="J82" s="105"/>
      <c r="K82" s="204"/>
      <c r="L82" s="113"/>
      <c r="M82" s="115"/>
      <c r="N82" s="105"/>
      <c r="O82" s="105"/>
      <c r="P82" s="204"/>
      <c r="Q82" s="113"/>
      <c r="R82" s="115">
        <v>5</v>
      </c>
      <c r="S82" s="237">
        <f>ROUND(F82,2)</f>
        <v>0</v>
      </c>
    </row>
    <row r="83" spans="1:19" ht="29.25" customHeight="1" outlineLevel="1" x14ac:dyDescent="0.25"/>
    <row r="84" spans="1:19" ht="17.25" customHeight="1" x14ac:dyDescent="0.25"/>
  </sheetData>
  <mergeCells count="18">
    <mergeCell ref="A50:B50"/>
    <mergeCell ref="A52:B52"/>
    <mergeCell ref="A81:B81"/>
    <mergeCell ref="A7:B7"/>
    <mergeCell ref="A12:B12"/>
    <mergeCell ref="A15:B15"/>
    <mergeCell ref="H9:K9"/>
    <mergeCell ref="M9:P9"/>
    <mergeCell ref="R9:S9"/>
    <mergeCell ref="A10:B10"/>
    <mergeCell ref="A17:B17"/>
    <mergeCell ref="A1:B1"/>
    <mergeCell ref="C1:F1"/>
    <mergeCell ref="A6:B6"/>
    <mergeCell ref="C6:F6"/>
    <mergeCell ref="A9:B9"/>
    <mergeCell ref="C9:F9"/>
    <mergeCell ref="C7:F7"/>
  </mergeCells>
  <pageMargins left="0.70866141732283472" right="0.70866141732283472" top="0.74803149606299213" bottom="0.74803149606299213" header="0.31496062992125984" footer="0.31496062992125984"/>
  <pageSetup paperSize="9" scale="33" orientation="portrait" r:id="rId1"/>
  <headerFooter>
    <oddFooter>&amp;L&amp;"PT Sans,Standard"&amp;8Allgeier Management Beratung GmbH&amp;C&amp;"PT Sans,Standard"&amp;8&amp;F&amp;R&amp;"PT Sans,Standard"&amp;8Seite &amp;P von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08AC1-28AE-436C-B6FD-4951168CF798}">
  <sheetPr>
    <pageSetUpPr fitToPage="1"/>
  </sheetPr>
  <dimension ref="A1:S84"/>
  <sheetViews>
    <sheetView topLeftCell="A26" zoomScaleNormal="100" workbookViewId="0">
      <selection activeCell="B32" sqref="B32"/>
    </sheetView>
  </sheetViews>
  <sheetFormatPr baseColWidth="10" defaultColWidth="9.140625" defaultRowHeight="15" outlineLevelRow="1" outlineLevelCol="1" x14ac:dyDescent="0.25"/>
  <cols>
    <col min="1" max="1" width="5.5703125" style="11" customWidth="1"/>
    <col min="2" max="2" width="78.140625" customWidth="1"/>
    <col min="3" max="3" width="12" customWidth="1" outlineLevel="1"/>
    <col min="4" max="4" width="14.5703125" customWidth="1" outlineLevel="1"/>
    <col min="5" max="5" width="11.5703125" customWidth="1" outlineLevel="1"/>
    <col min="6" max="6" width="11.140625" customWidth="1" outlineLevel="1"/>
    <col min="7" max="7" width="4.85546875" customWidth="1"/>
    <col min="12" max="12" width="4.85546875" customWidth="1"/>
    <col min="17" max="17" width="4.85546875" customWidth="1"/>
  </cols>
  <sheetData>
    <row r="1" spans="1:19" s="2" customFormat="1" ht="97.9" customHeight="1" x14ac:dyDescent="0.25">
      <c r="A1" s="256" t="s">
        <v>163</v>
      </c>
      <c r="B1" s="256"/>
      <c r="C1" s="257" t="s">
        <v>161</v>
      </c>
      <c r="D1" s="258"/>
      <c r="E1" s="258"/>
      <c r="F1" s="258"/>
    </row>
    <row r="2" spans="1:19" s="4" customFormat="1" ht="12.75" x14ac:dyDescent="0.2">
      <c r="A2" s="10"/>
      <c r="B2" s="3"/>
    </row>
    <row r="3" spans="1:19" s="4" customFormat="1" ht="12.75" x14ac:dyDescent="0.2">
      <c r="A3" s="10"/>
      <c r="B3" s="5"/>
    </row>
    <row r="4" spans="1:19" s="4" customFormat="1" ht="12.75" x14ac:dyDescent="0.2">
      <c r="A4" s="10"/>
      <c r="B4" s="5"/>
    </row>
    <row r="5" spans="1:19" s="4" customFormat="1" ht="21.95" customHeight="1" thickBot="1" x14ac:dyDescent="0.25">
      <c r="A5" s="10"/>
      <c r="B5" s="5"/>
    </row>
    <row r="6" spans="1:19" s="4" customFormat="1" ht="18.600000000000001" customHeight="1" x14ac:dyDescent="0.2">
      <c r="A6" s="259" t="s">
        <v>52</v>
      </c>
      <c r="B6" s="260"/>
      <c r="C6" s="261" t="s">
        <v>53</v>
      </c>
      <c r="D6" s="261"/>
      <c r="E6" s="261"/>
      <c r="F6" s="262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9"/>
    </row>
    <row r="7" spans="1:19" ht="56.45" customHeight="1" thickBot="1" x14ac:dyDescent="0.3">
      <c r="A7" s="280" t="s">
        <v>155</v>
      </c>
      <c r="B7" s="281"/>
      <c r="C7" s="266"/>
      <c r="D7" s="266"/>
      <c r="E7" s="266"/>
      <c r="F7" s="267"/>
      <c r="S7" s="240"/>
    </row>
    <row r="8" spans="1:19" s="6" customFormat="1" ht="20.100000000000001" customHeight="1" x14ac:dyDescent="0.25">
      <c r="A8" s="241"/>
      <c r="C8" s="19"/>
      <c r="D8" s="19"/>
      <c r="E8" s="18"/>
      <c r="F8" s="18"/>
      <c r="S8" s="242"/>
    </row>
    <row r="9" spans="1:19" ht="16.350000000000001" customHeight="1" thickBot="1" x14ac:dyDescent="0.3">
      <c r="A9" s="263" t="s">
        <v>16</v>
      </c>
      <c r="B9" s="264"/>
      <c r="C9" s="265" t="s">
        <v>0</v>
      </c>
      <c r="D9" s="265"/>
      <c r="E9" s="265"/>
      <c r="F9" s="265"/>
      <c r="H9" s="268" t="s">
        <v>136</v>
      </c>
      <c r="I9" s="265"/>
      <c r="J9" s="265"/>
      <c r="K9" s="265"/>
      <c r="M9" s="268" t="s">
        <v>136</v>
      </c>
      <c r="N9" s="265"/>
      <c r="O9" s="265"/>
      <c r="P9" s="265"/>
      <c r="R9" s="268" t="s">
        <v>136</v>
      </c>
      <c r="S9" s="269"/>
    </row>
    <row r="10" spans="1:19" ht="111" customHeight="1" thickBot="1" x14ac:dyDescent="0.3">
      <c r="A10" s="270" t="s">
        <v>6</v>
      </c>
      <c r="B10" s="271"/>
      <c r="C10" s="116"/>
      <c r="D10" s="104"/>
      <c r="E10" s="104"/>
      <c r="F10" s="203"/>
      <c r="G10" s="113"/>
      <c r="H10" s="116"/>
      <c r="I10" s="104"/>
      <c r="J10" s="104"/>
      <c r="K10" s="203"/>
      <c r="L10" s="113"/>
      <c r="M10" s="116"/>
      <c r="N10" s="104"/>
      <c r="O10" s="104"/>
      <c r="P10" s="203"/>
      <c r="Q10" s="113"/>
      <c r="R10" s="234" t="s">
        <v>11</v>
      </c>
      <c r="S10" s="192" t="s">
        <v>128</v>
      </c>
    </row>
    <row r="11" spans="1:19" ht="26.25" outlineLevel="1" thickBot="1" x14ac:dyDescent="0.3">
      <c r="A11" s="112" t="s">
        <v>5</v>
      </c>
      <c r="B11" s="114" t="s">
        <v>151</v>
      </c>
      <c r="C11" s="115"/>
      <c r="D11" s="105"/>
      <c r="E11" s="105"/>
      <c r="F11" s="204"/>
      <c r="G11" s="113"/>
      <c r="H11" s="115"/>
      <c r="I11" s="105"/>
      <c r="J11" s="105"/>
      <c r="K11" s="204"/>
      <c r="L11" s="113"/>
      <c r="M11" s="115"/>
      <c r="N11" s="105"/>
      <c r="O11" s="105"/>
      <c r="P11" s="204"/>
      <c r="Q11" s="113"/>
      <c r="R11" s="115">
        <v>5</v>
      </c>
      <c r="S11" s="193">
        <f>ROUND((D13+D14)/2,2)</f>
        <v>0</v>
      </c>
    </row>
    <row r="12" spans="1:19" ht="63.75" outlineLevel="1" x14ac:dyDescent="0.25">
      <c r="A12" s="276" t="s">
        <v>9</v>
      </c>
      <c r="B12" s="277"/>
      <c r="C12" s="205" t="s">
        <v>126</v>
      </c>
      <c r="D12" s="50" t="s">
        <v>125</v>
      </c>
      <c r="E12" s="169"/>
      <c r="F12" s="170"/>
      <c r="G12" s="78"/>
      <c r="H12" s="212"/>
      <c r="I12" s="206"/>
      <c r="J12" s="206"/>
      <c r="K12" s="220"/>
      <c r="L12" s="78"/>
      <c r="M12" s="212"/>
      <c r="N12" s="206"/>
      <c r="O12" s="206"/>
      <c r="P12" s="220"/>
      <c r="Q12" s="78"/>
      <c r="R12" s="212"/>
      <c r="S12" s="129"/>
    </row>
    <row r="13" spans="1:19" outlineLevel="1" x14ac:dyDescent="0.25">
      <c r="A13" s="121" t="s">
        <v>10</v>
      </c>
      <c r="B13" s="37" t="s">
        <v>72</v>
      </c>
      <c r="C13" s="22">
        <v>5</v>
      </c>
      <c r="D13" s="34"/>
      <c r="E13" s="206"/>
      <c r="F13" s="207"/>
      <c r="H13" s="215"/>
      <c r="I13" s="62"/>
      <c r="J13" s="62"/>
      <c r="K13" s="216"/>
      <c r="M13" s="215"/>
      <c r="N13" s="62"/>
      <c r="O13" s="62"/>
      <c r="P13" s="216"/>
      <c r="R13" s="215"/>
      <c r="S13" s="122"/>
    </row>
    <row r="14" spans="1:19" ht="15.75" outlineLevel="1" thickBot="1" x14ac:dyDescent="0.3">
      <c r="A14" s="123" t="s">
        <v>13</v>
      </c>
      <c r="B14" s="124" t="s">
        <v>78</v>
      </c>
      <c r="C14" s="125">
        <v>5</v>
      </c>
      <c r="D14" s="126"/>
      <c r="E14" s="206"/>
      <c r="F14" s="207"/>
      <c r="G14" s="118"/>
      <c r="H14" s="221"/>
      <c r="I14" s="127"/>
      <c r="J14" s="127"/>
      <c r="K14" s="222"/>
      <c r="L14" s="118"/>
      <c r="M14" s="221"/>
      <c r="N14" s="127"/>
      <c r="O14" s="127"/>
      <c r="P14" s="222"/>
      <c r="Q14" s="118"/>
      <c r="R14" s="221"/>
      <c r="S14" s="128"/>
    </row>
    <row r="15" spans="1:19" ht="77.25" thickBot="1" x14ac:dyDescent="0.3">
      <c r="A15" s="282" t="s">
        <v>6</v>
      </c>
      <c r="B15" s="283"/>
      <c r="C15" s="116"/>
      <c r="D15" s="104"/>
      <c r="E15" s="104"/>
      <c r="F15" s="203"/>
      <c r="G15" s="113"/>
      <c r="H15" s="116"/>
      <c r="I15" s="104"/>
      <c r="J15" s="104"/>
      <c r="K15" s="203"/>
      <c r="L15" s="113"/>
      <c r="M15" s="116"/>
      <c r="N15" s="104"/>
      <c r="O15" s="104"/>
      <c r="P15" s="203"/>
      <c r="Q15" s="119"/>
      <c r="R15" s="235" t="s">
        <v>11</v>
      </c>
      <c r="S15" s="197" t="s">
        <v>81</v>
      </c>
    </row>
    <row r="16" spans="1:19" ht="15.75" outlineLevel="1" thickBot="1" x14ac:dyDescent="0.3">
      <c r="A16" s="184" t="s">
        <v>3</v>
      </c>
      <c r="B16" s="185" t="s">
        <v>20</v>
      </c>
      <c r="C16" s="208"/>
      <c r="D16" s="130"/>
      <c r="E16" s="130"/>
      <c r="F16" s="209"/>
      <c r="G16" s="119"/>
      <c r="H16" s="208"/>
      <c r="I16" s="130"/>
      <c r="J16" s="130"/>
      <c r="K16" s="209"/>
      <c r="L16" s="119"/>
      <c r="M16" s="208"/>
      <c r="N16" s="130"/>
      <c r="O16" s="130"/>
      <c r="P16" s="209"/>
      <c r="Q16" s="113"/>
      <c r="R16" s="115">
        <v>20</v>
      </c>
      <c r="S16" s="237">
        <f>ROUND((P18+P23+P32+P41)/4,2)</f>
        <v>0</v>
      </c>
    </row>
    <row r="17" spans="1:19" ht="39" outlineLevel="1" thickBot="1" x14ac:dyDescent="0.3">
      <c r="A17" s="272" t="s">
        <v>9</v>
      </c>
      <c r="B17" s="273"/>
      <c r="C17" s="210" t="s">
        <v>11</v>
      </c>
      <c r="D17" s="186" t="s">
        <v>12</v>
      </c>
      <c r="E17" s="187" t="s">
        <v>18</v>
      </c>
      <c r="F17" s="188" t="s">
        <v>127</v>
      </c>
      <c r="G17" s="189"/>
      <c r="H17" s="190" t="s">
        <v>11</v>
      </c>
      <c r="I17" s="190" t="s">
        <v>12</v>
      </c>
      <c r="J17" s="190" t="s">
        <v>18</v>
      </c>
      <c r="K17" s="191"/>
      <c r="L17" s="230"/>
      <c r="M17" s="190" t="s">
        <v>11</v>
      </c>
      <c r="N17" s="190" t="s">
        <v>12</v>
      </c>
      <c r="O17" s="190" t="s">
        <v>18</v>
      </c>
      <c r="P17" s="191"/>
      <c r="Q17" s="78"/>
      <c r="R17" s="212"/>
      <c r="S17" s="129"/>
    </row>
    <row r="18" spans="1:19" ht="27.75" customHeight="1" outlineLevel="1" thickBot="1" x14ac:dyDescent="0.3">
      <c r="A18" s="102" t="s">
        <v>74</v>
      </c>
      <c r="B18" s="108" t="s">
        <v>22</v>
      </c>
      <c r="C18" s="116"/>
      <c r="D18" s="104"/>
      <c r="E18" s="104"/>
      <c r="F18" s="211"/>
      <c r="G18" s="105"/>
      <c r="H18" s="223"/>
      <c r="I18" s="117"/>
      <c r="J18" s="117"/>
      <c r="K18" s="224"/>
      <c r="L18" s="127"/>
      <c r="M18" s="131">
        <v>5</v>
      </c>
      <c r="N18" s="166">
        <f>SUM(K19:K20)</f>
        <v>0</v>
      </c>
      <c r="O18" s="132">
        <v>1</v>
      </c>
      <c r="P18" s="231">
        <f>ROUND(N18*O18,2)</f>
        <v>0</v>
      </c>
      <c r="Q18" s="62"/>
      <c r="R18" s="212"/>
      <c r="S18" s="129"/>
    </row>
    <row r="19" spans="1:19" outlineLevel="1" x14ac:dyDescent="0.25">
      <c r="A19" s="121" t="s">
        <v>21</v>
      </c>
      <c r="B19" s="198" t="s">
        <v>73</v>
      </c>
      <c r="C19" s="177">
        <v>5</v>
      </c>
      <c r="D19" s="178"/>
      <c r="E19" s="178">
        <v>0.4</v>
      </c>
      <c r="F19" s="179">
        <f>ROUND(D19*E19,2)</f>
        <v>0</v>
      </c>
      <c r="G19" s="180"/>
      <c r="H19" s="225"/>
      <c r="I19" s="181"/>
      <c r="J19" s="181"/>
      <c r="K19" s="182">
        <f>+F19</f>
        <v>0</v>
      </c>
      <c r="L19" s="180"/>
      <c r="M19" s="225"/>
      <c r="N19" s="181"/>
      <c r="O19" s="181"/>
      <c r="P19" s="183"/>
      <c r="Q19" s="62"/>
      <c r="R19" s="212"/>
      <c r="S19" s="129"/>
    </row>
    <row r="20" spans="1:19" ht="25.5" outlineLevel="1" x14ac:dyDescent="0.25">
      <c r="A20" s="121" t="s">
        <v>27</v>
      </c>
      <c r="B20" s="171" t="s">
        <v>129</v>
      </c>
      <c r="C20" s="212"/>
      <c r="D20" s="206"/>
      <c r="E20" s="206"/>
      <c r="F20" s="213"/>
      <c r="G20" s="62"/>
      <c r="H20" s="94">
        <v>5</v>
      </c>
      <c r="I20" s="86">
        <f>+(D21+D22)/2</f>
        <v>0</v>
      </c>
      <c r="J20" s="86">
        <v>0.6</v>
      </c>
      <c r="K20" s="162">
        <f>ROUND(I20*J20,2)</f>
        <v>0</v>
      </c>
      <c r="L20" s="62"/>
      <c r="M20" s="212"/>
      <c r="N20" s="206"/>
      <c r="O20" s="206"/>
      <c r="P20" s="213"/>
      <c r="Q20" s="62"/>
      <c r="R20" s="212"/>
      <c r="S20" s="129"/>
    </row>
    <row r="21" spans="1:19" outlineLevel="1" x14ac:dyDescent="0.25">
      <c r="A21" s="121" t="s">
        <v>60</v>
      </c>
      <c r="B21" s="96" t="s">
        <v>24</v>
      </c>
      <c r="C21" s="64">
        <v>5</v>
      </c>
      <c r="D21" s="67"/>
      <c r="E21" s="206"/>
      <c r="F21" s="207"/>
      <c r="G21" s="62"/>
      <c r="H21" s="212"/>
      <c r="I21" s="206"/>
      <c r="J21" s="206"/>
      <c r="K21" s="207"/>
      <c r="L21" s="62"/>
      <c r="M21" s="212"/>
      <c r="N21" s="206"/>
      <c r="O21" s="206"/>
      <c r="P21" s="207"/>
      <c r="Q21" s="62"/>
      <c r="R21" s="212"/>
      <c r="S21" s="129"/>
    </row>
    <row r="22" spans="1:19" ht="15.75" outlineLevel="1" thickBot="1" x14ac:dyDescent="0.3">
      <c r="A22" s="121" t="s">
        <v>25</v>
      </c>
      <c r="B22" s="199" t="s">
        <v>26</v>
      </c>
      <c r="C22" s="89">
        <v>5</v>
      </c>
      <c r="D22" s="90"/>
      <c r="E22" s="206"/>
      <c r="F22" s="207"/>
      <c r="G22" s="62"/>
      <c r="H22" s="212"/>
      <c r="I22" s="206"/>
      <c r="J22" s="206"/>
      <c r="K22" s="207"/>
      <c r="L22" s="62"/>
      <c r="M22" s="212"/>
      <c r="N22" s="206"/>
      <c r="O22" s="206"/>
      <c r="P22" s="207"/>
      <c r="Q22" s="62"/>
      <c r="R22" s="212"/>
      <c r="S22" s="129"/>
    </row>
    <row r="23" spans="1:19" s="85" customFormat="1" ht="27.75" customHeight="1" outlineLevel="1" thickBot="1" x14ac:dyDescent="0.3">
      <c r="A23" s="102" t="s">
        <v>84</v>
      </c>
      <c r="B23" s="103" t="s">
        <v>28</v>
      </c>
      <c r="C23" s="116"/>
      <c r="D23" s="104"/>
      <c r="E23" s="104"/>
      <c r="F23" s="214"/>
      <c r="G23" s="105"/>
      <c r="H23" s="116"/>
      <c r="I23" s="104"/>
      <c r="J23" s="104"/>
      <c r="K23" s="214"/>
      <c r="L23" s="105"/>
      <c r="M23" s="106">
        <v>5</v>
      </c>
      <c r="N23" s="167">
        <f>SUM(K24:K31)</f>
        <v>0</v>
      </c>
      <c r="O23" s="107">
        <v>1</v>
      </c>
      <c r="P23" s="232">
        <f>ROUND(N23*O23,2)</f>
        <v>0</v>
      </c>
      <c r="Q23" s="62"/>
      <c r="R23" s="212"/>
      <c r="S23" s="129"/>
    </row>
    <row r="24" spans="1:19" outlineLevel="1" x14ac:dyDescent="0.25">
      <c r="A24" s="121" t="s">
        <v>29</v>
      </c>
      <c r="B24" s="101" t="s">
        <v>73</v>
      </c>
      <c r="C24" s="94">
        <v>5</v>
      </c>
      <c r="D24" s="86"/>
      <c r="E24" s="86">
        <v>0.3</v>
      </c>
      <c r="F24" s="162">
        <f>ROUND(D24*E24,2)</f>
        <v>0</v>
      </c>
      <c r="G24" s="62"/>
      <c r="H24" s="212"/>
      <c r="I24" s="206"/>
      <c r="J24" s="62"/>
      <c r="K24" s="160">
        <f>+F24</f>
        <v>0</v>
      </c>
      <c r="L24" s="62"/>
      <c r="M24" s="212"/>
      <c r="N24" s="206"/>
      <c r="O24" s="206"/>
      <c r="P24" s="213"/>
      <c r="Q24" s="62"/>
      <c r="R24" s="212"/>
      <c r="S24" s="129"/>
    </row>
    <row r="25" spans="1:19" ht="25.5" outlineLevel="1" x14ac:dyDescent="0.25">
      <c r="A25" s="121" t="s">
        <v>30</v>
      </c>
      <c r="B25" s="172" t="s">
        <v>130</v>
      </c>
      <c r="C25" s="212"/>
      <c r="D25" s="206"/>
      <c r="E25" s="206"/>
      <c r="F25" s="213"/>
      <c r="G25" s="62"/>
      <c r="H25" s="64">
        <v>5</v>
      </c>
      <c r="I25" s="67">
        <f>+(D26+D27)/2</f>
        <v>0</v>
      </c>
      <c r="J25" s="67">
        <v>0.2</v>
      </c>
      <c r="K25" s="165">
        <f>ROUND(I25*J25,2)</f>
        <v>0</v>
      </c>
      <c r="L25" s="62"/>
      <c r="M25" s="212"/>
      <c r="N25" s="206"/>
      <c r="O25" s="206"/>
      <c r="P25" s="213"/>
      <c r="Q25" s="62"/>
      <c r="R25" s="212"/>
      <c r="S25" s="129"/>
    </row>
    <row r="26" spans="1:19" outlineLevel="1" x14ac:dyDescent="0.25">
      <c r="A26" s="121" t="s">
        <v>60</v>
      </c>
      <c r="B26" s="96" t="s">
        <v>24</v>
      </c>
      <c r="C26" s="64">
        <v>5</v>
      </c>
      <c r="D26" s="67"/>
      <c r="E26" s="70"/>
      <c r="F26" s="207"/>
      <c r="G26" s="62"/>
      <c r="H26" s="212"/>
      <c r="I26" s="206"/>
      <c r="J26" s="226"/>
      <c r="K26" s="227"/>
      <c r="L26" s="62"/>
      <c r="M26" s="212"/>
      <c r="N26" s="206"/>
      <c r="O26" s="226"/>
      <c r="P26" s="207"/>
      <c r="Q26" s="62"/>
      <c r="R26" s="212"/>
      <c r="S26" s="129"/>
    </row>
    <row r="27" spans="1:19" outlineLevel="1" x14ac:dyDescent="0.25">
      <c r="A27" s="121" t="s">
        <v>25</v>
      </c>
      <c r="B27" s="96" t="s">
        <v>26</v>
      </c>
      <c r="C27" s="64">
        <v>5</v>
      </c>
      <c r="D27" s="67"/>
      <c r="E27" s="70"/>
      <c r="F27" s="207"/>
      <c r="G27" s="62"/>
      <c r="H27" s="212"/>
      <c r="I27" s="206"/>
      <c r="J27" s="226"/>
      <c r="K27" s="227"/>
      <c r="L27" s="62"/>
      <c r="M27" s="212"/>
      <c r="N27" s="206"/>
      <c r="O27" s="226"/>
      <c r="P27" s="207"/>
      <c r="Q27" s="62"/>
      <c r="R27" s="212"/>
      <c r="S27" s="129"/>
    </row>
    <row r="28" spans="1:19" ht="25.5" outlineLevel="1" x14ac:dyDescent="0.25">
      <c r="A28" s="121" t="s">
        <v>31</v>
      </c>
      <c r="B28" s="97" t="s">
        <v>131</v>
      </c>
      <c r="C28" s="212"/>
      <c r="D28" s="206"/>
      <c r="E28" s="206"/>
      <c r="F28" s="213"/>
      <c r="G28" s="62"/>
      <c r="H28" s="64">
        <v>5</v>
      </c>
      <c r="I28" s="67">
        <f>+(D29+D30)/2</f>
        <v>0</v>
      </c>
      <c r="J28" s="67">
        <v>0.2</v>
      </c>
      <c r="K28" s="165">
        <f>+I28*J28</f>
        <v>0</v>
      </c>
      <c r="L28" s="62"/>
      <c r="M28" s="212"/>
      <c r="N28" s="206"/>
      <c r="O28" s="206"/>
      <c r="P28" s="213"/>
      <c r="Q28" s="62"/>
      <c r="R28" s="212"/>
      <c r="S28" s="129"/>
    </row>
    <row r="29" spans="1:19" outlineLevel="1" x14ac:dyDescent="0.25">
      <c r="A29" s="121" t="s">
        <v>60</v>
      </c>
      <c r="B29" s="96" t="s">
        <v>24</v>
      </c>
      <c r="C29" s="64">
        <v>5</v>
      </c>
      <c r="D29" s="67"/>
      <c r="E29" s="70"/>
      <c r="F29" s="207"/>
      <c r="G29" s="62"/>
      <c r="H29" s="212"/>
      <c r="I29" s="206"/>
      <c r="J29" s="226"/>
      <c r="K29" s="227"/>
      <c r="L29" s="62"/>
      <c r="M29" s="212"/>
      <c r="N29" s="206"/>
      <c r="O29" s="226"/>
      <c r="P29" s="207"/>
      <c r="Q29" s="62"/>
      <c r="R29" s="212"/>
      <c r="S29" s="129"/>
    </row>
    <row r="30" spans="1:19" outlineLevel="1" x14ac:dyDescent="0.25">
      <c r="A30" s="121" t="s">
        <v>25</v>
      </c>
      <c r="B30" s="96" t="s">
        <v>26</v>
      </c>
      <c r="C30" s="89">
        <v>5</v>
      </c>
      <c r="D30" s="90"/>
      <c r="E30" s="98"/>
      <c r="F30" s="207"/>
      <c r="G30" s="62"/>
      <c r="H30" s="212"/>
      <c r="I30" s="206"/>
      <c r="J30" s="226"/>
      <c r="K30" s="227"/>
      <c r="L30" s="62"/>
      <c r="M30" s="212"/>
      <c r="N30" s="206"/>
      <c r="O30" s="226"/>
      <c r="P30" s="207"/>
      <c r="Q30" s="62"/>
      <c r="R30" s="212"/>
      <c r="S30" s="129"/>
    </row>
    <row r="31" spans="1:19" ht="15.75" outlineLevel="1" thickBot="1" x14ac:dyDescent="0.3">
      <c r="A31" s="121" t="s">
        <v>93</v>
      </c>
      <c r="B31" s="200" t="s">
        <v>94</v>
      </c>
      <c r="C31" s="89">
        <v>5</v>
      </c>
      <c r="D31" s="90"/>
      <c r="E31" s="90">
        <v>0.3</v>
      </c>
      <c r="F31" s="163">
        <f>ROUND(D31*E31,2)</f>
        <v>0</v>
      </c>
      <c r="G31" s="62"/>
      <c r="H31" s="212"/>
      <c r="I31" s="206"/>
      <c r="J31" s="62"/>
      <c r="K31" s="161">
        <f>+F31</f>
        <v>0</v>
      </c>
      <c r="L31" s="62"/>
      <c r="M31" s="212"/>
      <c r="N31" s="206"/>
      <c r="O31" s="206"/>
      <c r="P31" s="213"/>
      <c r="Q31" s="62"/>
      <c r="R31" s="212"/>
      <c r="S31" s="129"/>
    </row>
    <row r="32" spans="1:19" s="85" customFormat="1" ht="27.75" customHeight="1" outlineLevel="1" thickBot="1" x14ac:dyDescent="0.3">
      <c r="A32" s="102" t="s">
        <v>96</v>
      </c>
      <c r="B32" s="173" t="s">
        <v>166</v>
      </c>
      <c r="C32" s="116"/>
      <c r="D32" s="104"/>
      <c r="E32" s="104"/>
      <c r="F32" s="214"/>
      <c r="G32" s="105"/>
      <c r="H32" s="116"/>
      <c r="I32" s="104"/>
      <c r="J32" s="104"/>
      <c r="K32" s="214"/>
      <c r="L32" s="105"/>
      <c r="M32" s="106">
        <v>5</v>
      </c>
      <c r="N32" s="167">
        <f>SUM(K33:K40)</f>
        <v>0</v>
      </c>
      <c r="O32" s="107">
        <v>1</v>
      </c>
      <c r="P32" s="232">
        <f>ROUND(N32*O32,2)</f>
        <v>0</v>
      </c>
      <c r="Q32" s="62"/>
      <c r="R32" s="212"/>
      <c r="S32" s="129"/>
    </row>
    <row r="33" spans="1:19" outlineLevel="1" x14ac:dyDescent="0.25">
      <c r="A33" s="121" t="s">
        <v>32</v>
      </c>
      <c r="B33" s="201" t="s">
        <v>73</v>
      </c>
      <c r="C33" s="94">
        <v>5</v>
      </c>
      <c r="D33" s="86"/>
      <c r="E33" s="86">
        <v>0.2</v>
      </c>
      <c r="F33" s="162">
        <f>ROUND(D33*E33,2)</f>
        <v>0</v>
      </c>
      <c r="G33" s="62"/>
      <c r="H33" s="212"/>
      <c r="I33" s="206"/>
      <c r="J33" s="62"/>
      <c r="K33" s="164">
        <f>+F33</f>
        <v>0</v>
      </c>
      <c r="L33" s="62"/>
      <c r="M33" s="212"/>
      <c r="N33" s="206"/>
      <c r="O33" s="206"/>
      <c r="P33" s="213"/>
      <c r="Q33" s="62"/>
      <c r="R33" s="212"/>
      <c r="S33" s="129"/>
    </row>
    <row r="34" spans="1:19" ht="25.5" outlineLevel="1" x14ac:dyDescent="0.25">
      <c r="A34" s="121" t="s">
        <v>33</v>
      </c>
      <c r="B34" s="174" t="s">
        <v>132</v>
      </c>
      <c r="C34" s="215"/>
      <c r="D34" s="62"/>
      <c r="E34" s="62"/>
      <c r="F34" s="216"/>
      <c r="H34" s="22">
        <v>5</v>
      </c>
      <c r="I34" s="34">
        <f>+(D35+D36)/2</f>
        <v>0</v>
      </c>
      <c r="J34" s="34">
        <v>0.25</v>
      </c>
      <c r="K34" s="32">
        <f>ROUND(I34*J34,2)</f>
        <v>0</v>
      </c>
      <c r="M34" s="215"/>
      <c r="N34" s="62"/>
      <c r="O34" s="62"/>
      <c r="P34" s="216"/>
      <c r="R34" s="215"/>
      <c r="S34" s="122"/>
    </row>
    <row r="35" spans="1:19" outlineLevel="1" x14ac:dyDescent="0.25">
      <c r="A35" s="121" t="s">
        <v>60</v>
      </c>
      <c r="B35" s="96" t="s">
        <v>24</v>
      </c>
      <c r="C35" s="22">
        <v>5</v>
      </c>
      <c r="D35" s="34"/>
      <c r="E35" s="62"/>
      <c r="F35" s="216"/>
      <c r="H35" s="215"/>
      <c r="I35" s="62"/>
      <c r="J35" s="62"/>
      <c r="K35" s="228"/>
      <c r="M35" s="215"/>
      <c r="N35" s="62"/>
      <c r="O35" s="62"/>
      <c r="P35" s="216"/>
      <c r="R35" s="215"/>
      <c r="S35" s="122"/>
    </row>
    <row r="36" spans="1:19" outlineLevel="1" x14ac:dyDescent="0.25">
      <c r="A36" s="121" t="s">
        <v>25</v>
      </c>
      <c r="B36" s="96" t="s">
        <v>26</v>
      </c>
      <c r="C36" s="22">
        <v>5</v>
      </c>
      <c r="D36" s="34"/>
      <c r="E36" s="62"/>
      <c r="F36" s="216"/>
      <c r="H36" s="215"/>
      <c r="I36" s="62"/>
      <c r="J36" s="62"/>
      <c r="K36" s="228"/>
      <c r="M36" s="215"/>
      <c r="N36" s="62"/>
      <c r="O36" s="62"/>
      <c r="P36" s="216"/>
      <c r="R36" s="215"/>
      <c r="S36" s="122"/>
    </row>
    <row r="37" spans="1:19" ht="25.5" outlineLevel="1" x14ac:dyDescent="0.25">
      <c r="A37" s="121" t="s">
        <v>34</v>
      </c>
      <c r="B37" s="174" t="s">
        <v>133</v>
      </c>
      <c r="C37" s="215"/>
      <c r="D37" s="62"/>
      <c r="E37" s="62"/>
      <c r="F37" s="216"/>
      <c r="H37" s="22">
        <v>5</v>
      </c>
      <c r="I37" s="34">
        <f>+(D38+D39)/2</f>
        <v>0</v>
      </c>
      <c r="J37" s="34">
        <v>0.25</v>
      </c>
      <c r="K37" s="32">
        <f>ROUND(I37*J37,2)</f>
        <v>0</v>
      </c>
      <c r="M37" s="215"/>
      <c r="N37" s="62"/>
      <c r="O37" s="62"/>
      <c r="P37" s="216"/>
      <c r="R37" s="215"/>
      <c r="S37" s="122"/>
    </row>
    <row r="38" spans="1:19" outlineLevel="1" x14ac:dyDescent="0.25">
      <c r="A38" s="121" t="s">
        <v>23</v>
      </c>
      <c r="B38" s="96" t="s">
        <v>24</v>
      </c>
      <c r="C38" s="22">
        <v>5</v>
      </c>
      <c r="D38" s="34"/>
      <c r="E38" s="77"/>
      <c r="F38" s="79"/>
      <c r="H38" s="215"/>
      <c r="I38" s="62"/>
      <c r="J38" s="78"/>
      <c r="K38" s="79"/>
      <c r="M38" s="215"/>
      <c r="N38" s="62"/>
      <c r="O38" s="78"/>
      <c r="P38" s="79"/>
      <c r="R38" s="215"/>
      <c r="S38" s="122"/>
    </row>
    <row r="39" spans="1:19" outlineLevel="1" x14ac:dyDescent="0.25">
      <c r="A39" s="121" t="s">
        <v>25</v>
      </c>
      <c r="B39" s="96" t="s">
        <v>26</v>
      </c>
      <c r="C39" s="22">
        <v>5</v>
      </c>
      <c r="D39" s="34"/>
      <c r="E39" s="77"/>
      <c r="F39" s="79"/>
      <c r="H39" s="215"/>
      <c r="I39" s="62"/>
      <c r="J39" s="78"/>
      <c r="K39" s="79"/>
      <c r="M39" s="215"/>
      <c r="N39" s="62"/>
      <c r="O39" s="78"/>
      <c r="P39" s="79"/>
      <c r="R39" s="215"/>
      <c r="S39" s="122"/>
    </row>
    <row r="40" spans="1:19" ht="15.75" outlineLevel="1" thickBot="1" x14ac:dyDescent="0.3">
      <c r="A40" s="121" t="s">
        <v>97</v>
      </c>
      <c r="B40" s="200" t="s">
        <v>94</v>
      </c>
      <c r="C40" s="87">
        <v>5</v>
      </c>
      <c r="D40" s="88"/>
      <c r="E40" s="88">
        <v>0.3</v>
      </c>
      <c r="F40" s="161">
        <f>ROUND(D40*E40,2)</f>
        <v>0</v>
      </c>
      <c r="H40" s="215"/>
      <c r="I40" s="62"/>
      <c r="J40" s="62"/>
      <c r="K40" s="161">
        <f>+F40</f>
        <v>0</v>
      </c>
      <c r="M40" s="215"/>
      <c r="N40" s="62"/>
      <c r="O40" s="62"/>
      <c r="P40" s="216"/>
      <c r="R40" s="215"/>
      <c r="S40" s="122"/>
    </row>
    <row r="41" spans="1:19" s="85" customFormat="1" ht="27.75" customHeight="1" outlineLevel="1" thickBot="1" x14ac:dyDescent="0.3">
      <c r="A41" s="102" t="s">
        <v>57</v>
      </c>
      <c r="B41" s="103" t="s">
        <v>167</v>
      </c>
      <c r="C41" s="115"/>
      <c r="D41" s="105"/>
      <c r="E41" s="105"/>
      <c r="F41" s="204"/>
      <c r="G41" s="109"/>
      <c r="H41" s="115"/>
      <c r="I41" s="105"/>
      <c r="J41" s="105"/>
      <c r="K41" s="204"/>
      <c r="L41" s="109"/>
      <c r="M41" s="110">
        <v>5</v>
      </c>
      <c r="N41" s="168">
        <f>SUM(K42:K49)</f>
        <v>0</v>
      </c>
      <c r="O41" s="111">
        <v>1</v>
      </c>
      <c r="P41" s="232">
        <f>ROUND(N41*O41,2)</f>
        <v>0</v>
      </c>
      <c r="R41" s="215"/>
      <c r="S41" s="122"/>
    </row>
    <row r="42" spans="1:19" outlineLevel="1" x14ac:dyDescent="0.25">
      <c r="A42" s="121" t="s">
        <v>58</v>
      </c>
      <c r="B42" s="201" t="s">
        <v>73</v>
      </c>
      <c r="C42" s="99">
        <v>5</v>
      </c>
      <c r="D42" s="95"/>
      <c r="E42" s="95">
        <v>0.2</v>
      </c>
      <c r="F42" s="160">
        <f>ROUND(D42*E42,2)</f>
        <v>0</v>
      </c>
      <c r="H42" s="215"/>
      <c r="I42" s="62"/>
      <c r="J42" s="62"/>
      <c r="K42" s="164">
        <f>+F42</f>
        <v>0</v>
      </c>
      <c r="M42" s="215"/>
      <c r="N42" s="62"/>
      <c r="O42" s="62"/>
      <c r="P42" s="216"/>
      <c r="R42" s="215"/>
      <c r="S42" s="122"/>
    </row>
    <row r="43" spans="1:19" ht="25.5" outlineLevel="1" x14ac:dyDescent="0.25">
      <c r="A43" s="121" t="s">
        <v>98</v>
      </c>
      <c r="B43" s="174" t="s">
        <v>134</v>
      </c>
      <c r="C43" s="217"/>
      <c r="D43" s="176"/>
      <c r="E43" s="175"/>
      <c r="F43" s="218"/>
      <c r="H43" s="22">
        <v>5</v>
      </c>
      <c r="I43" s="34">
        <f>+(D44+D45)/2</f>
        <v>0</v>
      </c>
      <c r="J43" s="34">
        <v>0.25</v>
      </c>
      <c r="K43" s="32">
        <f>ROUND(I43*J43,2)</f>
        <v>0</v>
      </c>
      <c r="M43" s="215"/>
      <c r="N43" s="62"/>
      <c r="O43" s="62"/>
      <c r="P43" s="216"/>
      <c r="R43" s="215"/>
      <c r="S43" s="122"/>
    </row>
    <row r="44" spans="1:19" outlineLevel="1" x14ac:dyDescent="0.25">
      <c r="A44" s="121" t="s">
        <v>23</v>
      </c>
      <c r="B44" s="96" t="s">
        <v>24</v>
      </c>
      <c r="C44" s="22">
        <v>5</v>
      </c>
      <c r="D44" s="34"/>
      <c r="E44" s="77"/>
      <c r="F44" s="79"/>
      <c r="H44" s="215"/>
      <c r="I44" s="62"/>
      <c r="J44" s="78"/>
      <c r="K44" s="79"/>
      <c r="M44" s="215"/>
      <c r="N44" s="62"/>
      <c r="O44" s="78"/>
      <c r="P44" s="79"/>
      <c r="R44" s="215"/>
      <c r="S44" s="122"/>
    </row>
    <row r="45" spans="1:19" outlineLevel="1" x14ac:dyDescent="0.25">
      <c r="A45" s="121" t="s">
        <v>25</v>
      </c>
      <c r="B45" s="96" t="s">
        <v>26</v>
      </c>
      <c r="C45" s="22">
        <v>5</v>
      </c>
      <c r="D45" s="34"/>
      <c r="E45" s="77"/>
      <c r="F45" s="79"/>
      <c r="H45" s="215"/>
      <c r="I45" s="62"/>
      <c r="J45" s="78"/>
      <c r="K45" s="79"/>
      <c r="M45" s="215"/>
      <c r="N45" s="62"/>
      <c r="O45" s="78"/>
      <c r="P45" s="79"/>
      <c r="R45" s="215"/>
      <c r="S45" s="122"/>
    </row>
    <row r="46" spans="1:19" ht="25.5" outlineLevel="1" x14ac:dyDescent="0.25">
      <c r="A46" s="121" t="s">
        <v>59</v>
      </c>
      <c r="B46" s="174" t="s">
        <v>135</v>
      </c>
      <c r="C46" s="215"/>
      <c r="D46" s="62"/>
      <c r="E46" s="62"/>
      <c r="F46" s="216"/>
      <c r="H46" s="22">
        <v>5</v>
      </c>
      <c r="I46" s="34">
        <f>+(D47+D48)/2</f>
        <v>0</v>
      </c>
      <c r="J46" s="34">
        <v>0.25</v>
      </c>
      <c r="K46" s="158">
        <f>ROUND(I46*J46,2)</f>
        <v>0</v>
      </c>
      <c r="M46" s="215"/>
      <c r="N46" s="62"/>
      <c r="O46" s="62"/>
      <c r="P46" s="216"/>
      <c r="R46" s="215"/>
      <c r="S46" s="122"/>
    </row>
    <row r="47" spans="1:19" outlineLevel="1" x14ac:dyDescent="0.25">
      <c r="A47" s="121" t="s">
        <v>23</v>
      </c>
      <c r="B47" s="96" t="s">
        <v>24</v>
      </c>
      <c r="C47" s="22">
        <v>5</v>
      </c>
      <c r="D47" s="34"/>
      <c r="E47" s="77"/>
      <c r="F47" s="79"/>
      <c r="H47" s="215"/>
      <c r="I47" s="62"/>
      <c r="J47" s="78"/>
      <c r="K47" s="79"/>
      <c r="M47" s="215"/>
      <c r="N47" s="62"/>
      <c r="O47" s="78"/>
      <c r="P47" s="79"/>
      <c r="R47" s="215"/>
      <c r="S47" s="122"/>
    </row>
    <row r="48" spans="1:19" outlineLevel="1" x14ac:dyDescent="0.25">
      <c r="A48" s="121" t="s">
        <v>25</v>
      </c>
      <c r="B48" s="96" t="s">
        <v>26</v>
      </c>
      <c r="C48" s="87">
        <v>5</v>
      </c>
      <c r="D48" s="88"/>
      <c r="E48" s="77"/>
      <c r="F48" s="79"/>
      <c r="H48" s="215"/>
      <c r="I48" s="62"/>
      <c r="J48" s="78"/>
      <c r="K48" s="79"/>
      <c r="M48" s="215"/>
      <c r="N48" s="62"/>
      <c r="O48" s="78"/>
      <c r="P48" s="79"/>
      <c r="R48" s="215"/>
      <c r="S48" s="122"/>
    </row>
    <row r="49" spans="1:19" ht="15.75" outlineLevel="1" thickBot="1" x14ac:dyDescent="0.3">
      <c r="A49" s="123" t="s">
        <v>99</v>
      </c>
      <c r="B49" s="202" t="s">
        <v>94</v>
      </c>
      <c r="C49" s="125">
        <v>5</v>
      </c>
      <c r="D49" s="126"/>
      <c r="E49" s="126">
        <v>0.3</v>
      </c>
      <c r="F49" s="159">
        <f>ROUND(D49*E49,2)</f>
        <v>0</v>
      </c>
      <c r="G49" s="118"/>
      <c r="H49" s="221"/>
      <c r="I49" s="127"/>
      <c r="J49" s="127"/>
      <c r="K49" s="159">
        <f>+F49</f>
        <v>0</v>
      </c>
      <c r="L49" s="118"/>
      <c r="M49" s="221"/>
      <c r="N49" s="127"/>
      <c r="O49" s="127"/>
      <c r="P49" s="222"/>
      <c r="Q49" s="118"/>
      <c r="R49" s="221"/>
      <c r="S49" s="128"/>
    </row>
    <row r="50" spans="1:19" ht="77.25" outlineLevel="1" thickBot="1" x14ac:dyDescent="0.3">
      <c r="A50" s="274" t="s">
        <v>6</v>
      </c>
      <c r="B50" s="275"/>
      <c r="C50" s="116"/>
      <c r="D50" s="104"/>
      <c r="E50" s="104"/>
      <c r="F50" s="214"/>
      <c r="G50" s="119"/>
      <c r="H50" s="116"/>
      <c r="I50" s="104"/>
      <c r="J50" s="104"/>
      <c r="K50" s="214"/>
      <c r="L50" s="119"/>
      <c r="M50" s="116"/>
      <c r="N50" s="104"/>
      <c r="O50" s="104"/>
      <c r="P50" s="214"/>
      <c r="Q50" s="119"/>
      <c r="R50" s="120" t="s">
        <v>11</v>
      </c>
      <c r="S50" s="197" t="s">
        <v>81</v>
      </c>
    </row>
    <row r="51" spans="1:19" ht="15.75" outlineLevel="1" thickBot="1" x14ac:dyDescent="0.3">
      <c r="A51" s="112" t="s">
        <v>4</v>
      </c>
      <c r="B51" s="114" t="s">
        <v>159</v>
      </c>
      <c r="C51" s="115"/>
      <c r="D51" s="105"/>
      <c r="E51" s="105"/>
      <c r="F51" s="214"/>
      <c r="G51" s="113"/>
      <c r="H51" s="115"/>
      <c r="I51" s="105"/>
      <c r="J51" s="105"/>
      <c r="K51" s="214"/>
      <c r="L51" s="113"/>
      <c r="M51" s="115"/>
      <c r="N51" s="105"/>
      <c r="O51" s="105"/>
      <c r="P51" s="214"/>
      <c r="Q51" s="113"/>
      <c r="R51" s="236">
        <v>20</v>
      </c>
      <c r="S51" s="237">
        <f>ROUND((P53+P60+P67+P74)/4,2)</f>
        <v>0</v>
      </c>
    </row>
    <row r="52" spans="1:19" ht="51.75" outlineLevel="1" thickBot="1" x14ac:dyDescent="0.3">
      <c r="A52" s="276" t="s">
        <v>9</v>
      </c>
      <c r="B52" s="277"/>
      <c r="C52" s="219" t="s">
        <v>11</v>
      </c>
      <c r="D52" s="100" t="s">
        <v>80</v>
      </c>
      <c r="E52" s="54" t="s">
        <v>8</v>
      </c>
      <c r="F52" s="93" t="s">
        <v>127</v>
      </c>
      <c r="G52" s="78"/>
      <c r="H52" s="212"/>
      <c r="I52" s="206"/>
      <c r="J52" s="206"/>
      <c r="K52" s="220"/>
      <c r="L52" s="78"/>
      <c r="M52" s="219" t="s">
        <v>11</v>
      </c>
      <c r="N52" s="100" t="s">
        <v>138</v>
      </c>
      <c r="O52" s="54" t="s">
        <v>8</v>
      </c>
      <c r="P52" s="233" t="s">
        <v>137</v>
      </c>
      <c r="Q52" s="78"/>
      <c r="R52" s="212"/>
      <c r="S52" s="129"/>
    </row>
    <row r="53" spans="1:19" s="85" customFormat="1" ht="15.75" outlineLevel="1" thickBot="1" x14ac:dyDescent="0.3">
      <c r="A53" s="102" t="s">
        <v>35</v>
      </c>
      <c r="B53" s="103" t="s">
        <v>22</v>
      </c>
      <c r="C53" s="115"/>
      <c r="D53" s="105"/>
      <c r="E53" s="104"/>
      <c r="F53" s="204"/>
      <c r="G53" s="109"/>
      <c r="H53" s="115"/>
      <c r="I53" s="105"/>
      <c r="J53" s="104"/>
      <c r="K53" s="204"/>
      <c r="L53" s="109"/>
      <c r="M53" s="110">
        <v>5</v>
      </c>
      <c r="N53" s="168">
        <f>SUM(F54:F59)</f>
        <v>0</v>
      </c>
      <c r="O53" s="107">
        <v>1</v>
      </c>
      <c r="P53" s="232">
        <f>ROUND(N53*O53,2)</f>
        <v>0</v>
      </c>
      <c r="R53" s="215"/>
      <c r="S53" s="122"/>
    </row>
    <row r="54" spans="1:19" outlineLevel="1" x14ac:dyDescent="0.25">
      <c r="A54" s="121" t="s">
        <v>36</v>
      </c>
      <c r="B54" s="201" t="s">
        <v>110</v>
      </c>
      <c r="C54" s="99">
        <v>5</v>
      </c>
      <c r="D54" s="95"/>
      <c r="E54" s="95">
        <v>0.1</v>
      </c>
      <c r="F54" s="160">
        <f t="shared" ref="F54:F59" si="0">ROUND(D54*E54,2)</f>
        <v>0</v>
      </c>
      <c r="H54" s="215"/>
      <c r="I54" s="62"/>
      <c r="J54" s="62"/>
      <c r="K54" s="216"/>
      <c r="M54" s="215"/>
      <c r="N54" s="62"/>
      <c r="O54" s="62"/>
      <c r="P54" s="216"/>
      <c r="R54" s="215"/>
      <c r="S54" s="122"/>
    </row>
    <row r="55" spans="1:19" outlineLevel="1" x14ac:dyDescent="0.25">
      <c r="A55" s="121" t="s">
        <v>37</v>
      </c>
      <c r="B55" s="97" t="s">
        <v>111</v>
      </c>
      <c r="C55" s="22">
        <v>5</v>
      </c>
      <c r="D55" s="34"/>
      <c r="E55" s="34">
        <v>0.25</v>
      </c>
      <c r="F55" s="158">
        <f t="shared" si="0"/>
        <v>0</v>
      </c>
      <c r="H55" s="215"/>
      <c r="I55" s="62"/>
      <c r="J55" s="62"/>
      <c r="K55" s="216"/>
      <c r="M55" s="215"/>
      <c r="N55" s="62"/>
      <c r="O55" s="62"/>
      <c r="P55" s="216"/>
      <c r="R55" s="215"/>
      <c r="S55" s="122"/>
    </row>
    <row r="56" spans="1:19" outlineLevel="1" x14ac:dyDescent="0.25">
      <c r="A56" s="121" t="s">
        <v>38</v>
      </c>
      <c r="B56" s="97" t="s">
        <v>112</v>
      </c>
      <c r="C56" s="22">
        <v>5</v>
      </c>
      <c r="D56" s="34"/>
      <c r="E56" s="34">
        <v>0.15</v>
      </c>
      <c r="F56" s="158">
        <f t="shared" si="0"/>
        <v>0</v>
      </c>
      <c r="H56" s="215"/>
      <c r="I56" s="62"/>
      <c r="J56" s="62"/>
      <c r="K56" s="216"/>
      <c r="M56" s="215"/>
      <c r="N56" s="62"/>
      <c r="O56" s="62"/>
      <c r="P56" s="216"/>
      <c r="R56" s="215"/>
      <c r="S56" s="122"/>
    </row>
    <row r="57" spans="1:19" outlineLevel="1" x14ac:dyDescent="0.25">
      <c r="A57" s="121" t="s">
        <v>40</v>
      </c>
      <c r="B57" s="97" t="s">
        <v>113</v>
      </c>
      <c r="C57" s="22">
        <v>5</v>
      </c>
      <c r="D57" s="34"/>
      <c r="E57" s="34">
        <v>0.15</v>
      </c>
      <c r="F57" s="158">
        <f t="shared" si="0"/>
        <v>0</v>
      </c>
      <c r="H57" s="215"/>
      <c r="I57" s="62"/>
      <c r="J57" s="62"/>
      <c r="K57" s="216"/>
      <c r="M57" s="215"/>
      <c r="N57" s="62"/>
      <c r="O57" s="62"/>
      <c r="P57" s="216"/>
      <c r="R57" s="215"/>
      <c r="S57" s="122"/>
    </row>
    <row r="58" spans="1:19" outlineLevel="1" x14ac:dyDescent="0.25">
      <c r="A58" s="121" t="s">
        <v>114</v>
      </c>
      <c r="B58" s="97" t="s">
        <v>115</v>
      </c>
      <c r="C58" s="22">
        <v>5</v>
      </c>
      <c r="D58" s="34"/>
      <c r="E58" s="34">
        <v>0.15</v>
      </c>
      <c r="F58" s="158">
        <f t="shared" si="0"/>
        <v>0</v>
      </c>
      <c r="H58" s="215"/>
      <c r="I58" s="62"/>
      <c r="J58" s="62"/>
      <c r="K58" s="216"/>
      <c r="M58" s="215"/>
      <c r="N58" s="62"/>
      <c r="O58" s="62"/>
      <c r="P58" s="216"/>
      <c r="R58" s="215"/>
      <c r="S58" s="122"/>
    </row>
    <row r="59" spans="1:19" ht="15.75" outlineLevel="1" thickBot="1" x14ac:dyDescent="0.3">
      <c r="A59" s="121" t="s">
        <v>116</v>
      </c>
      <c r="B59" s="200" t="s">
        <v>117</v>
      </c>
      <c r="C59" s="87">
        <v>5</v>
      </c>
      <c r="D59" s="88"/>
      <c r="E59" s="88">
        <v>0.2</v>
      </c>
      <c r="F59" s="161">
        <f t="shared" si="0"/>
        <v>0</v>
      </c>
      <c r="H59" s="215"/>
      <c r="I59" s="62"/>
      <c r="J59" s="62"/>
      <c r="K59" s="216"/>
      <c r="M59" s="215"/>
      <c r="N59" s="62"/>
      <c r="O59" s="62"/>
      <c r="P59" s="216"/>
      <c r="R59" s="215"/>
      <c r="S59" s="122"/>
    </row>
    <row r="60" spans="1:19" s="85" customFormat="1" ht="15.75" outlineLevel="1" thickBot="1" x14ac:dyDescent="0.3">
      <c r="A60" s="102" t="s">
        <v>39</v>
      </c>
      <c r="B60" s="103" t="s">
        <v>28</v>
      </c>
      <c r="C60" s="115"/>
      <c r="D60" s="105"/>
      <c r="E60" s="105"/>
      <c r="F60" s="204"/>
      <c r="G60" s="109"/>
      <c r="H60" s="115"/>
      <c r="I60" s="105"/>
      <c r="J60" s="105"/>
      <c r="K60" s="204"/>
      <c r="L60" s="109"/>
      <c r="M60" s="110">
        <v>5</v>
      </c>
      <c r="N60" s="168">
        <f>SUM(F61:F66)</f>
        <v>0</v>
      </c>
      <c r="O60" s="107">
        <v>1</v>
      </c>
      <c r="P60" s="232">
        <f>ROUND(N60*O60,2)</f>
        <v>0</v>
      </c>
      <c r="R60" s="215"/>
      <c r="S60" s="122"/>
    </row>
    <row r="61" spans="1:19" outlineLevel="1" x14ac:dyDescent="0.25">
      <c r="A61" s="121" t="s">
        <v>41</v>
      </c>
      <c r="B61" s="201" t="s">
        <v>110</v>
      </c>
      <c r="C61" s="91">
        <v>5</v>
      </c>
      <c r="D61" s="92"/>
      <c r="E61" s="92">
        <v>0.1</v>
      </c>
      <c r="F61" s="160">
        <f t="shared" ref="F61:F66" si="1">ROUND(D61*E61,2)</f>
        <v>0</v>
      </c>
      <c r="H61" s="215"/>
      <c r="I61" s="62"/>
      <c r="J61" s="62"/>
      <c r="K61" s="216"/>
      <c r="M61" s="215"/>
      <c r="N61" s="62"/>
      <c r="O61" s="62"/>
      <c r="P61" s="216"/>
      <c r="R61" s="215"/>
      <c r="S61" s="122"/>
    </row>
    <row r="62" spans="1:19" outlineLevel="1" x14ac:dyDescent="0.25">
      <c r="A62" s="121" t="s">
        <v>42</v>
      </c>
      <c r="B62" s="97" t="s">
        <v>111</v>
      </c>
      <c r="C62" s="22">
        <v>5</v>
      </c>
      <c r="D62" s="34"/>
      <c r="E62" s="34">
        <v>0.25</v>
      </c>
      <c r="F62" s="158">
        <f t="shared" si="1"/>
        <v>0</v>
      </c>
      <c r="H62" s="215"/>
      <c r="I62" s="62"/>
      <c r="J62" s="62"/>
      <c r="K62" s="216"/>
      <c r="M62" s="215"/>
      <c r="N62" s="62"/>
      <c r="O62" s="62"/>
      <c r="P62" s="216"/>
      <c r="R62" s="215"/>
      <c r="S62" s="122"/>
    </row>
    <row r="63" spans="1:19" outlineLevel="1" x14ac:dyDescent="0.25">
      <c r="A63" s="121" t="s">
        <v>43</v>
      </c>
      <c r="B63" s="97" t="s">
        <v>112</v>
      </c>
      <c r="C63" s="22">
        <v>5</v>
      </c>
      <c r="D63" s="34"/>
      <c r="E63" s="34">
        <v>0.15</v>
      </c>
      <c r="F63" s="158">
        <f t="shared" si="1"/>
        <v>0</v>
      </c>
      <c r="H63" s="215"/>
      <c r="I63" s="62"/>
      <c r="J63" s="62"/>
      <c r="K63" s="216"/>
      <c r="M63" s="215"/>
      <c r="N63" s="62"/>
      <c r="O63" s="62"/>
      <c r="P63" s="216"/>
      <c r="R63" s="215"/>
      <c r="S63" s="122"/>
    </row>
    <row r="64" spans="1:19" outlineLevel="1" x14ac:dyDescent="0.25">
      <c r="A64" s="121" t="s">
        <v>44</v>
      </c>
      <c r="B64" s="97" t="s">
        <v>113</v>
      </c>
      <c r="C64" s="22">
        <v>5</v>
      </c>
      <c r="D64" s="34"/>
      <c r="E64" s="34">
        <v>0.15</v>
      </c>
      <c r="F64" s="158">
        <f t="shared" si="1"/>
        <v>0</v>
      </c>
      <c r="H64" s="215"/>
      <c r="I64" s="62"/>
      <c r="J64" s="62"/>
      <c r="K64" s="216"/>
      <c r="M64" s="215"/>
      <c r="N64" s="62"/>
      <c r="O64" s="62"/>
      <c r="P64" s="216"/>
      <c r="R64" s="215"/>
      <c r="S64" s="122"/>
    </row>
    <row r="65" spans="1:19" outlineLevel="1" x14ac:dyDescent="0.25">
      <c r="A65" s="121" t="s">
        <v>118</v>
      </c>
      <c r="B65" s="97" t="s">
        <v>115</v>
      </c>
      <c r="C65" s="22">
        <v>5</v>
      </c>
      <c r="D65" s="34"/>
      <c r="E65" s="34">
        <v>0.15</v>
      </c>
      <c r="F65" s="158">
        <f t="shared" si="1"/>
        <v>0</v>
      </c>
      <c r="H65" s="215"/>
      <c r="I65" s="62"/>
      <c r="J65" s="62"/>
      <c r="K65" s="216"/>
      <c r="M65" s="215"/>
      <c r="N65" s="62"/>
      <c r="O65" s="62"/>
      <c r="P65" s="216"/>
      <c r="R65" s="215"/>
      <c r="S65" s="122"/>
    </row>
    <row r="66" spans="1:19" ht="15.75" outlineLevel="1" thickBot="1" x14ac:dyDescent="0.3">
      <c r="A66" s="121" t="s">
        <v>119</v>
      </c>
      <c r="B66" s="200" t="s">
        <v>117</v>
      </c>
      <c r="C66" s="87">
        <v>5</v>
      </c>
      <c r="D66" s="88"/>
      <c r="E66" s="88">
        <v>0.2</v>
      </c>
      <c r="F66" s="161">
        <f t="shared" si="1"/>
        <v>0</v>
      </c>
      <c r="H66" s="215"/>
      <c r="I66" s="62"/>
      <c r="J66" s="62"/>
      <c r="K66" s="216"/>
      <c r="M66" s="215"/>
      <c r="N66" s="62"/>
      <c r="O66" s="62"/>
      <c r="P66" s="216"/>
      <c r="R66" s="215"/>
      <c r="S66" s="122"/>
    </row>
    <row r="67" spans="1:19" s="85" customFormat="1" ht="15.75" outlineLevel="1" thickBot="1" x14ac:dyDescent="0.3">
      <c r="A67" s="102" t="s">
        <v>45</v>
      </c>
      <c r="B67" s="103" t="s">
        <v>166</v>
      </c>
      <c r="C67" s="115"/>
      <c r="D67" s="105"/>
      <c r="E67" s="105"/>
      <c r="F67" s="204"/>
      <c r="G67" s="109"/>
      <c r="H67" s="115"/>
      <c r="I67" s="105"/>
      <c r="J67" s="105"/>
      <c r="K67" s="204"/>
      <c r="L67" s="109"/>
      <c r="M67" s="110">
        <v>5</v>
      </c>
      <c r="N67" s="168">
        <f>SUM(F68:F73)</f>
        <v>0</v>
      </c>
      <c r="O67" s="107">
        <v>1</v>
      </c>
      <c r="P67" s="232">
        <f>ROUND(N67*O67,2)</f>
        <v>0</v>
      </c>
      <c r="R67" s="215"/>
      <c r="S67" s="122"/>
    </row>
    <row r="68" spans="1:19" outlineLevel="1" x14ac:dyDescent="0.25">
      <c r="A68" s="121" t="s">
        <v>46</v>
      </c>
      <c r="B68" s="201" t="s">
        <v>110</v>
      </c>
      <c r="C68" s="99">
        <v>5</v>
      </c>
      <c r="D68" s="95"/>
      <c r="E68" s="95">
        <v>0.1</v>
      </c>
      <c r="F68" s="160">
        <f t="shared" ref="F68:F73" si="2">ROUND(D68*E68,2)</f>
        <v>0</v>
      </c>
      <c r="H68" s="215"/>
      <c r="I68" s="62"/>
      <c r="J68" s="62"/>
      <c r="K68" s="216"/>
      <c r="M68" s="215"/>
      <c r="N68" s="62"/>
      <c r="O68" s="62"/>
      <c r="P68" s="216"/>
      <c r="R68" s="215"/>
      <c r="S68" s="122"/>
    </row>
    <row r="69" spans="1:19" outlineLevel="1" x14ac:dyDescent="0.25">
      <c r="A69" s="121" t="s">
        <v>47</v>
      </c>
      <c r="B69" s="97" t="s">
        <v>111</v>
      </c>
      <c r="C69" s="22">
        <v>5</v>
      </c>
      <c r="D69" s="34"/>
      <c r="E69" s="34">
        <v>0.25</v>
      </c>
      <c r="F69" s="158">
        <f t="shared" si="2"/>
        <v>0</v>
      </c>
      <c r="H69" s="215"/>
      <c r="I69" s="62"/>
      <c r="J69" s="62"/>
      <c r="K69" s="229"/>
      <c r="M69" s="215"/>
      <c r="N69" s="62"/>
      <c r="O69" s="62"/>
      <c r="P69" s="229"/>
      <c r="R69" s="215"/>
      <c r="S69" s="122"/>
    </row>
    <row r="70" spans="1:19" outlineLevel="1" x14ac:dyDescent="0.25">
      <c r="A70" s="121" t="s">
        <v>48</v>
      </c>
      <c r="B70" s="97" t="s">
        <v>112</v>
      </c>
      <c r="C70" s="22">
        <v>5</v>
      </c>
      <c r="D70" s="34"/>
      <c r="E70" s="34">
        <v>0.15</v>
      </c>
      <c r="F70" s="158">
        <f t="shared" si="2"/>
        <v>0</v>
      </c>
      <c r="H70" s="215"/>
      <c r="I70" s="62"/>
      <c r="J70" s="62"/>
      <c r="K70" s="216"/>
      <c r="M70" s="215"/>
      <c r="N70" s="62"/>
      <c r="O70" s="62"/>
      <c r="P70" s="216"/>
      <c r="R70" s="215"/>
      <c r="S70" s="122"/>
    </row>
    <row r="71" spans="1:19" outlineLevel="1" x14ac:dyDescent="0.25">
      <c r="A71" s="121" t="s">
        <v>49</v>
      </c>
      <c r="B71" s="97" t="s">
        <v>113</v>
      </c>
      <c r="C71" s="22">
        <v>5</v>
      </c>
      <c r="D71" s="34"/>
      <c r="E71" s="34">
        <v>0.15</v>
      </c>
      <c r="F71" s="158">
        <f t="shared" si="2"/>
        <v>0</v>
      </c>
      <c r="H71" s="215"/>
      <c r="I71" s="62"/>
      <c r="J71" s="62"/>
      <c r="K71" s="216"/>
      <c r="M71" s="215"/>
      <c r="N71" s="62"/>
      <c r="O71" s="62"/>
      <c r="P71" s="216"/>
      <c r="R71" s="215"/>
      <c r="S71" s="122"/>
    </row>
    <row r="72" spans="1:19" outlineLevel="1" x14ac:dyDescent="0.25">
      <c r="A72" s="121" t="s">
        <v>121</v>
      </c>
      <c r="B72" s="97" t="s">
        <v>115</v>
      </c>
      <c r="C72" s="22">
        <v>5</v>
      </c>
      <c r="D72" s="34"/>
      <c r="E72" s="34">
        <v>0.15</v>
      </c>
      <c r="F72" s="158">
        <f t="shared" si="2"/>
        <v>0</v>
      </c>
      <c r="H72" s="215"/>
      <c r="I72" s="62"/>
      <c r="J72" s="62"/>
      <c r="K72" s="216"/>
      <c r="M72" s="215"/>
      <c r="N72" s="62"/>
      <c r="O72" s="62"/>
      <c r="P72" s="216"/>
      <c r="R72" s="215"/>
      <c r="S72" s="122"/>
    </row>
    <row r="73" spans="1:19" ht="15.75" outlineLevel="1" thickBot="1" x14ac:dyDescent="0.3">
      <c r="A73" s="121" t="s">
        <v>122</v>
      </c>
      <c r="B73" s="200" t="s">
        <v>117</v>
      </c>
      <c r="C73" s="87">
        <v>5</v>
      </c>
      <c r="D73" s="88"/>
      <c r="E73" s="88">
        <v>0.2</v>
      </c>
      <c r="F73" s="161">
        <f t="shared" si="2"/>
        <v>0</v>
      </c>
      <c r="H73" s="215"/>
      <c r="I73" s="62"/>
      <c r="J73" s="62"/>
      <c r="K73" s="216"/>
      <c r="M73" s="215"/>
      <c r="N73" s="62"/>
      <c r="O73" s="62"/>
      <c r="P73" s="216"/>
      <c r="R73" s="215"/>
      <c r="S73" s="122"/>
    </row>
    <row r="74" spans="1:19" s="85" customFormat="1" ht="15.75" outlineLevel="1" thickBot="1" x14ac:dyDescent="0.3">
      <c r="A74" s="102" t="s">
        <v>50</v>
      </c>
      <c r="B74" s="103" t="s">
        <v>167</v>
      </c>
      <c r="C74" s="115"/>
      <c r="D74" s="105"/>
      <c r="E74" s="105"/>
      <c r="F74" s="204"/>
      <c r="G74" s="109"/>
      <c r="H74" s="115"/>
      <c r="I74" s="105"/>
      <c r="J74" s="105"/>
      <c r="K74" s="204"/>
      <c r="L74" s="109"/>
      <c r="M74" s="110">
        <v>5</v>
      </c>
      <c r="N74" s="168">
        <f>SUM(F75:F80)</f>
        <v>0</v>
      </c>
      <c r="O74" s="107">
        <v>1</v>
      </c>
      <c r="P74" s="232">
        <f>ROUND(N74*O74,2)</f>
        <v>0</v>
      </c>
      <c r="R74" s="215"/>
      <c r="S74" s="122"/>
    </row>
    <row r="75" spans="1:19" outlineLevel="1" x14ac:dyDescent="0.25">
      <c r="A75" s="121" t="s">
        <v>61</v>
      </c>
      <c r="B75" s="201" t="s">
        <v>110</v>
      </c>
      <c r="C75" s="99">
        <v>5</v>
      </c>
      <c r="D75" s="95"/>
      <c r="E75" s="95">
        <v>0.1</v>
      </c>
      <c r="F75" s="160">
        <f t="shared" ref="F75:F80" si="3">ROUND(D75*E75,2)</f>
        <v>0</v>
      </c>
      <c r="H75" s="215"/>
      <c r="I75" s="62"/>
      <c r="J75" s="62"/>
      <c r="K75" s="216"/>
      <c r="M75" s="215"/>
      <c r="N75" s="62"/>
      <c r="O75" s="62"/>
      <c r="P75" s="216"/>
      <c r="R75" s="215"/>
      <c r="S75" s="122"/>
    </row>
    <row r="76" spans="1:19" outlineLevel="1" x14ac:dyDescent="0.25">
      <c r="A76" s="121" t="s">
        <v>62</v>
      </c>
      <c r="B76" s="97" t="s">
        <v>111</v>
      </c>
      <c r="C76" s="22">
        <v>5</v>
      </c>
      <c r="D76" s="34"/>
      <c r="E76" s="34">
        <v>0.25</v>
      </c>
      <c r="F76" s="158">
        <f t="shared" si="3"/>
        <v>0</v>
      </c>
      <c r="H76" s="215"/>
      <c r="I76" s="62"/>
      <c r="J76" s="62"/>
      <c r="K76" s="216"/>
      <c r="M76" s="215"/>
      <c r="N76" s="62"/>
      <c r="O76" s="62"/>
      <c r="P76" s="216"/>
      <c r="R76" s="215"/>
      <c r="S76" s="122"/>
    </row>
    <row r="77" spans="1:19" outlineLevel="1" x14ac:dyDescent="0.25">
      <c r="A77" s="121" t="s">
        <v>63</v>
      </c>
      <c r="B77" s="97" t="s">
        <v>112</v>
      </c>
      <c r="C77" s="22">
        <v>5</v>
      </c>
      <c r="D77" s="34"/>
      <c r="E77" s="34">
        <v>0.15</v>
      </c>
      <c r="F77" s="158">
        <f t="shared" si="3"/>
        <v>0</v>
      </c>
      <c r="H77" s="215"/>
      <c r="I77" s="62"/>
      <c r="J77" s="62"/>
      <c r="K77" s="216"/>
      <c r="M77" s="215"/>
      <c r="N77" s="62"/>
      <c r="O77" s="62"/>
      <c r="P77" s="216"/>
      <c r="R77" s="215"/>
      <c r="S77" s="122"/>
    </row>
    <row r="78" spans="1:19" outlineLevel="1" x14ac:dyDescent="0.25">
      <c r="A78" s="121" t="s">
        <v>64</v>
      </c>
      <c r="B78" s="97" t="s">
        <v>113</v>
      </c>
      <c r="C78" s="22">
        <v>5</v>
      </c>
      <c r="D78" s="34"/>
      <c r="E78" s="34">
        <v>0.15</v>
      </c>
      <c r="F78" s="158">
        <f t="shared" si="3"/>
        <v>0</v>
      </c>
      <c r="H78" s="215"/>
      <c r="I78" s="62"/>
      <c r="J78" s="62"/>
      <c r="K78" s="216"/>
      <c r="M78" s="215"/>
      <c r="N78" s="62"/>
      <c r="O78" s="62"/>
      <c r="P78" s="216"/>
      <c r="R78" s="215"/>
      <c r="S78" s="122"/>
    </row>
    <row r="79" spans="1:19" outlineLevel="1" x14ac:dyDescent="0.25">
      <c r="A79" s="121" t="s">
        <v>123</v>
      </c>
      <c r="B79" s="97" t="s">
        <v>115</v>
      </c>
      <c r="C79" s="22">
        <v>5</v>
      </c>
      <c r="D79" s="34"/>
      <c r="E79" s="34">
        <v>0.15</v>
      </c>
      <c r="F79" s="158">
        <f t="shared" si="3"/>
        <v>0</v>
      </c>
      <c r="H79" s="215"/>
      <c r="I79" s="62"/>
      <c r="J79" s="62"/>
      <c r="K79" s="216"/>
      <c r="M79" s="215"/>
      <c r="N79" s="62"/>
      <c r="O79" s="62"/>
      <c r="P79" s="216"/>
      <c r="R79" s="215"/>
      <c r="S79" s="122"/>
    </row>
    <row r="80" spans="1:19" ht="15.75" outlineLevel="1" thickBot="1" x14ac:dyDescent="0.3">
      <c r="A80" s="123" t="s">
        <v>124</v>
      </c>
      <c r="B80" s="202" t="s">
        <v>117</v>
      </c>
      <c r="C80" s="125">
        <v>5</v>
      </c>
      <c r="D80" s="126"/>
      <c r="E80" s="126">
        <v>0.2</v>
      </c>
      <c r="F80" s="159">
        <f t="shared" si="3"/>
        <v>0</v>
      </c>
      <c r="G80" s="118"/>
      <c r="H80" s="221"/>
      <c r="I80" s="127"/>
      <c r="J80" s="127"/>
      <c r="K80" s="222"/>
      <c r="L80" s="118"/>
      <c r="M80" s="221"/>
      <c r="N80" s="127"/>
      <c r="O80" s="127"/>
      <c r="P80" s="222"/>
      <c r="Q80" s="118"/>
      <c r="R80" s="221"/>
      <c r="S80" s="128"/>
    </row>
    <row r="81" spans="1:19" ht="39" outlineLevel="1" thickBot="1" x14ac:dyDescent="0.3">
      <c r="A81" s="278" t="s">
        <v>6</v>
      </c>
      <c r="B81" s="279"/>
      <c r="C81" s="194" t="s">
        <v>11</v>
      </c>
      <c r="D81" s="194" t="s">
        <v>12</v>
      </c>
      <c r="E81" s="194" t="s">
        <v>8</v>
      </c>
      <c r="F81" s="195" t="s">
        <v>127</v>
      </c>
      <c r="G81" s="113"/>
      <c r="H81" s="116"/>
      <c r="I81" s="104"/>
      <c r="J81" s="104"/>
      <c r="K81" s="214"/>
      <c r="L81" s="113"/>
      <c r="M81" s="116"/>
      <c r="N81" s="104"/>
      <c r="O81" s="104"/>
      <c r="P81" s="214"/>
      <c r="Q81" s="113"/>
      <c r="R81" s="196" t="s">
        <v>11</v>
      </c>
      <c r="S81" s="197" t="s">
        <v>12</v>
      </c>
    </row>
    <row r="82" spans="1:19" ht="15.75" outlineLevel="1" thickBot="1" x14ac:dyDescent="0.3">
      <c r="A82" s="112" t="s">
        <v>51</v>
      </c>
      <c r="B82" s="114" t="s">
        <v>162</v>
      </c>
      <c r="C82" s="115">
        <v>5</v>
      </c>
      <c r="D82" s="111"/>
      <c r="E82" s="111">
        <v>1</v>
      </c>
      <c r="F82" s="232">
        <f>ROUND(D82*E82,2)</f>
        <v>0</v>
      </c>
      <c r="G82" s="113"/>
      <c r="H82" s="115"/>
      <c r="I82" s="105"/>
      <c r="J82" s="105"/>
      <c r="K82" s="204"/>
      <c r="L82" s="113"/>
      <c r="M82" s="115"/>
      <c r="N82" s="105"/>
      <c r="O82" s="105"/>
      <c r="P82" s="204"/>
      <c r="Q82" s="113"/>
      <c r="R82" s="115">
        <v>5</v>
      </c>
      <c r="S82" s="237">
        <f>ROUND(F82,2)</f>
        <v>0</v>
      </c>
    </row>
    <row r="83" spans="1:19" ht="29.25" customHeight="1" outlineLevel="1" x14ac:dyDescent="0.25"/>
    <row r="84" spans="1:19" ht="17.25" customHeight="1" x14ac:dyDescent="0.25"/>
  </sheetData>
  <mergeCells count="18">
    <mergeCell ref="A50:B50"/>
    <mergeCell ref="A52:B52"/>
    <mergeCell ref="A81:B81"/>
    <mergeCell ref="A7:B7"/>
    <mergeCell ref="A12:B12"/>
    <mergeCell ref="A15:B15"/>
    <mergeCell ref="H9:K9"/>
    <mergeCell ref="M9:P9"/>
    <mergeCell ref="R9:S9"/>
    <mergeCell ref="A10:B10"/>
    <mergeCell ref="A17:B17"/>
    <mergeCell ref="A1:B1"/>
    <mergeCell ref="C1:F1"/>
    <mergeCell ref="A6:B6"/>
    <mergeCell ref="C6:F6"/>
    <mergeCell ref="A9:B9"/>
    <mergeCell ref="C9:F9"/>
    <mergeCell ref="C7:F7"/>
  </mergeCells>
  <pageMargins left="0.70866141732283472" right="0.70866141732283472" top="0.74803149606299213" bottom="0.74803149606299213" header="0.31496062992125984" footer="0.31496062992125984"/>
  <pageSetup paperSize="9" scale="33" orientation="portrait" r:id="rId1"/>
  <headerFooter>
    <oddFooter>&amp;L&amp;"PT Sans,Standard"&amp;8Allgeier Management Beratung GmbH&amp;C&amp;"PT Sans,Standard"&amp;8&amp;F&amp;R&amp;"PT Sans,Standard"&amp;8Seite &amp;P von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B108D-CD8D-4B53-B740-F944572EBB58}">
  <sheetPr>
    <pageSetUpPr fitToPage="1"/>
  </sheetPr>
  <dimension ref="A1:S84"/>
  <sheetViews>
    <sheetView tabSelected="1" topLeftCell="A56" zoomScaleNormal="100" workbookViewId="0">
      <selection activeCell="B67" sqref="B67"/>
    </sheetView>
  </sheetViews>
  <sheetFormatPr baseColWidth="10" defaultColWidth="9.140625" defaultRowHeight="15" outlineLevelRow="1" outlineLevelCol="1" x14ac:dyDescent="0.25"/>
  <cols>
    <col min="1" max="1" width="5.5703125" style="11" customWidth="1"/>
    <col min="2" max="2" width="78.140625" customWidth="1"/>
    <col min="3" max="3" width="12" customWidth="1" outlineLevel="1"/>
    <col min="4" max="4" width="14.5703125" customWidth="1" outlineLevel="1"/>
    <col min="5" max="5" width="11.5703125" customWidth="1" outlineLevel="1"/>
    <col min="6" max="6" width="11.140625" customWidth="1" outlineLevel="1"/>
    <col min="7" max="7" width="4.85546875" customWidth="1"/>
    <col min="12" max="12" width="4.85546875" customWidth="1"/>
    <col min="17" max="17" width="4.85546875" customWidth="1"/>
  </cols>
  <sheetData>
    <row r="1" spans="1:19" s="2" customFormat="1" ht="97.9" customHeight="1" x14ac:dyDescent="0.25">
      <c r="A1" s="256" t="s">
        <v>165</v>
      </c>
      <c r="B1" s="256"/>
      <c r="C1" s="257" t="s">
        <v>161</v>
      </c>
      <c r="D1" s="258"/>
      <c r="E1" s="258"/>
      <c r="F1" s="258"/>
    </row>
    <row r="2" spans="1:19" s="4" customFormat="1" ht="12.75" x14ac:dyDescent="0.2">
      <c r="A2" s="10"/>
      <c r="B2" s="3"/>
    </row>
    <row r="3" spans="1:19" s="4" customFormat="1" ht="12.75" x14ac:dyDescent="0.2">
      <c r="A3" s="10"/>
      <c r="B3" s="5"/>
    </row>
    <row r="4" spans="1:19" s="4" customFormat="1" ht="12.75" x14ac:dyDescent="0.2">
      <c r="A4" s="10"/>
      <c r="B4" s="5"/>
    </row>
    <row r="5" spans="1:19" s="4" customFormat="1" ht="21.95" customHeight="1" thickBot="1" x14ac:dyDescent="0.25">
      <c r="A5" s="10"/>
      <c r="B5" s="5"/>
    </row>
    <row r="6" spans="1:19" s="4" customFormat="1" ht="18.600000000000001" customHeight="1" x14ac:dyDescent="0.2">
      <c r="A6" s="259" t="s">
        <v>52</v>
      </c>
      <c r="B6" s="260"/>
      <c r="C6" s="261" t="s">
        <v>53</v>
      </c>
      <c r="D6" s="261"/>
      <c r="E6" s="261"/>
      <c r="F6" s="262"/>
      <c r="G6" s="238"/>
      <c r="H6" s="238"/>
      <c r="I6" s="238"/>
      <c r="J6" s="238"/>
      <c r="K6" s="238"/>
      <c r="L6" s="238"/>
      <c r="M6" s="238"/>
      <c r="N6" s="238"/>
      <c r="O6" s="238"/>
      <c r="P6" s="238"/>
      <c r="Q6" s="238"/>
      <c r="R6" s="238"/>
      <c r="S6" s="239"/>
    </row>
    <row r="7" spans="1:19" ht="56.45" customHeight="1" thickBot="1" x14ac:dyDescent="0.3">
      <c r="A7" s="280" t="s">
        <v>156</v>
      </c>
      <c r="B7" s="281"/>
      <c r="C7" s="266"/>
      <c r="D7" s="266"/>
      <c r="E7" s="266"/>
      <c r="F7" s="267"/>
      <c r="S7" s="240"/>
    </row>
    <row r="8" spans="1:19" s="6" customFormat="1" ht="20.100000000000001" customHeight="1" x14ac:dyDescent="0.25">
      <c r="A8" s="241"/>
      <c r="C8" s="19"/>
      <c r="D8" s="19"/>
      <c r="E8" s="18"/>
      <c r="F8" s="18"/>
      <c r="S8" s="242"/>
    </row>
    <row r="9" spans="1:19" ht="16.350000000000001" customHeight="1" thickBot="1" x14ac:dyDescent="0.3">
      <c r="A9" s="263" t="s">
        <v>16</v>
      </c>
      <c r="B9" s="264"/>
      <c r="C9" s="265" t="s">
        <v>0</v>
      </c>
      <c r="D9" s="265"/>
      <c r="E9" s="265"/>
      <c r="F9" s="265"/>
      <c r="H9" s="268" t="s">
        <v>136</v>
      </c>
      <c r="I9" s="265"/>
      <c r="J9" s="265"/>
      <c r="K9" s="265"/>
      <c r="M9" s="268" t="s">
        <v>136</v>
      </c>
      <c r="N9" s="265"/>
      <c r="O9" s="265"/>
      <c r="P9" s="265"/>
      <c r="R9" s="268" t="s">
        <v>136</v>
      </c>
      <c r="S9" s="269"/>
    </row>
    <row r="10" spans="1:19" ht="111" customHeight="1" thickBot="1" x14ac:dyDescent="0.3">
      <c r="A10" s="270" t="s">
        <v>6</v>
      </c>
      <c r="B10" s="271"/>
      <c r="C10" s="116"/>
      <c r="D10" s="104"/>
      <c r="E10" s="104"/>
      <c r="F10" s="203"/>
      <c r="G10" s="113"/>
      <c r="H10" s="116"/>
      <c r="I10" s="104"/>
      <c r="J10" s="104"/>
      <c r="K10" s="203"/>
      <c r="L10" s="113"/>
      <c r="M10" s="116"/>
      <c r="N10" s="104"/>
      <c r="O10" s="104"/>
      <c r="P10" s="203"/>
      <c r="Q10" s="113"/>
      <c r="R10" s="234" t="s">
        <v>11</v>
      </c>
      <c r="S10" s="192" t="s">
        <v>128</v>
      </c>
    </row>
    <row r="11" spans="1:19" ht="26.25" outlineLevel="1" thickBot="1" x14ac:dyDescent="0.3">
      <c r="A11" s="112" t="s">
        <v>5</v>
      </c>
      <c r="B11" s="114" t="s">
        <v>151</v>
      </c>
      <c r="C11" s="115"/>
      <c r="D11" s="105"/>
      <c r="E11" s="105"/>
      <c r="F11" s="204"/>
      <c r="G11" s="113"/>
      <c r="H11" s="115"/>
      <c r="I11" s="105"/>
      <c r="J11" s="105"/>
      <c r="K11" s="204"/>
      <c r="L11" s="113"/>
      <c r="M11" s="115"/>
      <c r="N11" s="105"/>
      <c r="O11" s="105"/>
      <c r="P11" s="204"/>
      <c r="Q11" s="113"/>
      <c r="R11" s="115">
        <v>5</v>
      </c>
      <c r="S11" s="193">
        <f>ROUND((D13+D14)/2,2)</f>
        <v>0</v>
      </c>
    </row>
    <row r="12" spans="1:19" ht="63.75" outlineLevel="1" x14ac:dyDescent="0.25">
      <c r="A12" s="276" t="s">
        <v>9</v>
      </c>
      <c r="B12" s="277"/>
      <c r="C12" s="205" t="s">
        <v>126</v>
      </c>
      <c r="D12" s="50" t="s">
        <v>125</v>
      </c>
      <c r="E12" s="169"/>
      <c r="F12" s="170"/>
      <c r="G12" s="78"/>
      <c r="H12" s="212"/>
      <c r="I12" s="206"/>
      <c r="J12" s="206"/>
      <c r="K12" s="220"/>
      <c r="L12" s="78"/>
      <c r="M12" s="212"/>
      <c r="N12" s="206"/>
      <c r="O12" s="206"/>
      <c r="P12" s="220"/>
      <c r="Q12" s="78"/>
      <c r="R12" s="212"/>
      <c r="S12" s="129"/>
    </row>
    <row r="13" spans="1:19" outlineLevel="1" x14ac:dyDescent="0.25">
      <c r="A13" s="121" t="s">
        <v>10</v>
      </c>
      <c r="B13" s="37" t="s">
        <v>72</v>
      </c>
      <c r="C13" s="22">
        <v>5</v>
      </c>
      <c r="D13" s="34"/>
      <c r="E13" s="206"/>
      <c r="F13" s="207"/>
      <c r="H13" s="215"/>
      <c r="I13" s="62"/>
      <c r="J13" s="62"/>
      <c r="K13" s="216"/>
      <c r="M13" s="215"/>
      <c r="N13" s="62"/>
      <c r="O13" s="62"/>
      <c r="P13" s="216"/>
      <c r="R13" s="215"/>
      <c r="S13" s="122"/>
    </row>
    <row r="14" spans="1:19" ht="15.75" outlineLevel="1" thickBot="1" x14ac:dyDescent="0.3">
      <c r="A14" s="123" t="s">
        <v>13</v>
      </c>
      <c r="B14" s="124" t="s">
        <v>78</v>
      </c>
      <c r="C14" s="125">
        <v>5</v>
      </c>
      <c r="D14" s="126"/>
      <c r="E14" s="206"/>
      <c r="F14" s="207"/>
      <c r="G14" s="118"/>
      <c r="H14" s="221"/>
      <c r="I14" s="127"/>
      <c r="J14" s="127"/>
      <c r="K14" s="222"/>
      <c r="L14" s="118"/>
      <c r="M14" s="221"/>
      <c r="N14" s="127"/>
      <c r="O14" s="127"/>
      <c r="P14" s="222"/>
      <c r="Q14" s="118"/>
      <c r="R14" s="221"/>
      <c r="S14" s="128"/>
    </row>
    <row r="15" spans="1:19" ht="77.25" thickBot="1" x14ac:dyDescent="0.3">
      <c r="A15" s="282" t="s">
        <v>6</v>
      </c>
      <c r="B15" s="283"/>
      <c r="C15" s="116"/>
      <c r="D15" s="104"/>
      <c r="E15" s="104"/>
      <c r="F15" s="203"/>
      <c r="G15" s="113"/>
      <c r="H15" s="116"/>
      <c r="I15" s="104"/>
      <c r="J15" s="104"/>
      <c r="K15" s="203"/>
      <c r="L15" s="113"/>
      <c r="M15" s="116"/>
      <c r="N15" s="104"/>
      <c r="O15" s="104"/>
      <c r="P15" s="203"/>
      <c r="Q15" s="119"/>
      <c r="R15" s="235" t="s">
        <v>11</v>
      </c>
      <c r="S15" s="197" t="s">
        <v>81</v>
      </c>
    </row>
    <row r="16" spans="1:19" ht="15.75" outlineLevel="1" thickBot="1" x14ac:dyDescent="0.3">
      <c r="A16" s="184" t="s">
        <v>3</v>
      </c>
      <c r="B16" s="185" t="s">
        <v>20</v>
      </c>
      <c r="C16" s="208"/>
      <c r="D16" s="130"/>
      <c r="E16" s="130"/>
      <c r="F16" s="209"/>
      <c r="G16" s="119"/>
      <c r="H16" s="208"/>
      <c r="I16" s="130"/>
      <c r="J16" s="130"/>
      <c r="K16" s="209"/>
      <c r="L16" s="119"/>
      <c r="M16" s="208"/>
      <c r="N16" s="130"/>
      <c r="O16" s="130"/>
      <c r="P16" s="209"/>
      <c r="Q16" s="113"/>
      <c r="R16" s="115">
        <v>20</v>
      </c>
      <c r="S16" s="237">
        <f>ROUND((P18+P23+P32+P41)/4,2)</f>
        <v>0</v>
      </c>
    </row>
    <row r="17" spans="1:19" ht="39" outlineLevel="1" thickBot="1" x14ac:dyDescent="0.3">
      <c r="A17" s="272" t="s">
        <v>9</v>
      </c>
      <c r="B17" s="273"/>
      <c r="C17" s="210" t="s">
        <v>11</v>
      </c>
      <c r="D17" s="186" t="s">
        <v>12</v>
      </c>
      <c r="E17" s="187" t="s">
        <v>18</v>
      </c>
      <c r="F17" s="188" t="s">
        <v>127</v>
      </c>
      <c r="G17" s="189"/>
      <c r="H17" s="190" t="s">
        <v>11</v>
      </c>
      <c r="I17" s="190" t="s">
        <v>12</v>
      </c>
      <c r="J17" s="190" t="s">
        <v>18</v>
      </c>
      <c r="K17" s="191"/>
      <c r="L17" s="230"/>
      <c r="M17" s="190" t="s">
        <v>11</v>
      </c>
      <c r="N17" s="190" t="s">
        <v>12</v>
      </c>
      <c r="O17" s="190" t="s">
        <v>18</v>
      </c>
      <c r="P17" s="191"/>
      <c r="Q17" s="78"/>
      <c r="R17" s="212"/>
      <c r="S17" s="129"/>
    </row>
    <row r="18" spans="1:19" ht="27.75" customHeight="1" outlineLevel="1" thickBot="1" x14ac:dyDescent="0.3">
      <c r="A18" s="102" t="s">
        <v>74</v>
      </c>
      <c r="B18" s="108" t="s">
        <v>22</v>
      </c>
      <c r="C18" s="116"/>
      <c r="D18" s="104"/>
      <c r="E18" s="104"/>
      <c r="F18" s="211"/>
      <c r="G18" s="105"/>
      <c r="H18" s="223"/>
      <c r="I18" s="117"/>
      <c r="J18" s="117"/>
      <c r="K18" s="224"/>
      <c r="L18" s="127"/>
      <c r="M18" s="131">
        <v>5</v>
      </c>
      <c r="N18" s="166">
        <f>SUM(K19:K20)</f>
        <v>0</v>
      </c>
      <c r="O18" s="132">
        <v>1</v>
      </c>
      <c r="P18" s="231">
        <f>ROUND(N18*O18,2)</f>
        <v>0</v>
      </c>
      <c r="Q18" s="62"/>
      <c r="R18" s="212"/>
      <c r="S18" s="129"/>
    </row>
    <row r="19" spans="1:19" outlineLevel="1" x14ac:dyDescent="0.25">
      <c r="A19" s="121" t="s">
        <v>21</v>
      </c>
      <c r="B19" s="198" t="s">
        <v>73</v>
      </c>
      <c r="C19" s="177">
        <v>5</v>
      </c>
      <c r="D19" s="178"/>
      <c r="E19" s="178">
        <v>0.4</v>
      </c>
      <c r="F19" s="179">
        <f>ROUND(D19*E19,2)</f>
        <v>0</v>
      </c>
      <c r="G19" s="180"/>
      <c r="H19" s="225"/>
      <c r="I19" s="181"/>
      <c r="J19" s="181"/>
      <c r="K19" s="182">
        <f>+F19</f>
        <v>0</v>
      </c>
      <c r="L19" s="180"/>
      <c r="M19" s="225"/>
      <c r="N19" s="181"/>
      <c r="O19" s="181"/>
      <c r="P19" s="183"/>
      <c r="Q19" s="62"/>
      <c r="R19" s="212"/>
      <c r="S19" s="129"/>
    </row>
    <row r="20" spans="1:19" ht="25.5" outlineLevel="1" x14ac:dyDescent="0.25">
      <c r="A20" s="121" t="s">
        <v>27</v>
      </c>
      <c r="B20" s="171" t="s">
        <v>129</v>
      </c>
      <c r="C20" s="212"/>
      <c r="D20" s="206"/>
      <c r="E20" s="206"/>
      <c r="F20" s="213"/>
      <c r="G20" s="62"/>
      <c r="H20" s="94">
        <v>5</v>
      </c>
      <c r="I20" s="86">
        <f>+(D21+D22)/2</f>
        <v>0</v>
      </c>
      <c r="J20" s="86">
        <v>0.6</v>
      </c>
      <c r="K20" s="162">
        <f>ROUND(I20*J20,2)</f>
        <v>0</v>
      </c>
      <c r="L20" s="62"/>
      <c r="M20" s="212"/>
      <c r="N20" s="206"/>
      <c r="O20" s="206"/>
      <c r="P20" s="213"/>
      <c r="Q20" s="62"/>
      <c r="R20" s="212"/>
      <c r="S20" s="129"/>
    </row>
    <row r="21" spans="1:19" outlineLevel="1" x14ac:dyDescent="0.25">
      <c r="A21" s="121" t="s">
        <v>60</v>
      </c>
      <c r="B21" s="96" t="s">
        <v>24</v>
      </c>
      <c r="C21" s="64">
        <v>5</v>
      </c>
      <c r="D21" s="67"/>
      <c r="E21" s="206"/>
      <c r="F21" s="207"/>
      <c r="G21" s="62"/>
      <c r="H21" s="212"/>
      <c r="I21" s="206"/>
      <c r="J21" s="206"/>
      <c r="K21" s="207"/>
      <c r="L21" s="62"/>
      <c r="M21" s="212"/>
      <c r="N21" s="206"/>
      <c r="O21" s="206"/>
      <c r="P21" s="207"/>
      <c r="Q21" s="62"/>
      <c r="R21" s="212"/>
      <c r="S21" s="129"/>
    </row>
    <row r="22" spans="1:19" ht="15.75" outlineLevel="1" thickBot="1" x14ac:dyDescent="0.3">
      <c r="A22" s="121" t="s">
        <v>25</v>
      </c>
      <c r="B22" s="199" t="s">
        <v>26</v>
      </c>
      <c r="C22" s="89">
        <v>5</v>
      </c>
      <c r="D22" s="90"/>
      <c r="E22" s="206"/>
      <c r="F22" s="207"/>
      <c r="G22" s="62"/>
      <c r="H22" s="212"/>
      <c r="I22" s="206"/>
      <c r="J22" s="206"/>
      <c r="K22" s="207"/>
      <c r="L22" s="62"/>
      <c r="M22" s="212"/>
      <c r="N22" s="206"/>
      <c r="O22" s="206"/>
      <c r="P22" s="207"/>
      <c r="Q22" s="62"/>
      <c r="R22" s="212"/>
      <c r="S22" s="129"/>
    </row>
    <row r="23" spans="1:19" s="85" customFormat="1" ht="27.75" customHeight="1" outlineLevel="1" thickBot="1" x14ac:dyDescent="0.3">
      <c r="A23" s="102" t="s">
        <v>84</v>
      </c>
      <c r="B23" s="103" t="s">
        <v>28</v>
      </c>
      <c r="C23" s="116"/>
      <c r="D23" s="104"/>
      <c r="E23" s="104"/>
      <c r="F23" s="214"/>
      <c r="G23" s="105"/>
      <c r="H23" s="116"/>
      <c r="I23" s="104"/>
      <c r="J23" s="104"/>
      <c r="K23" s="214"/>
      <c r="L23" s="105"/>
      <c r="M23" s="106">
        <v>5</v>
      </c>
      <c r="N23" s="167">
        <f>SUM(K24:K31)</f>
        <v>0</v>
      </c>
      <c r="O23" s="107">
        <v>1</v>
      </c>
      <c r="P23" s="232">
        <f>ROUND(N23*O23,2)</f>
        <v>0</v>
      </c>
      <c r="Q23" s="62"/>
      <c r="R23" s="212"/>
      <c r="S23" s="129"/>
    </row>
    <row r="24" spans="1:19" outlineLevel="1" x14ac:dyDescent="0.25">
      <c r="A24" s="121" t="s">
        <v>29</v>
      </c>
      <c r="B24" s="101" t="s">
        <v>73</v>
      </c>
      <c r="C24" s="94">
        <v>5</v>
      </c>
      <c r="D24" s="86"/>
      <c r="E24" s="86">
        <v>0.3</v>
      </c>
      <c r="F24" s="162">
        <f>ROUND(D24*E24,2)</f>
        <v>0</v>
      </c>
      <c r="G24" s="62"/>
      <c r="H24" s="212"/>
      <c r="I24" s="206"/>
      <c r="J24" s="62"/>
      <c r="K24" s="160">
        <f>+F24</f>
        <v>0</v>
      </c>
      <c r="L24" s="62"/>
      <c r="M24" s="212"/>
      <c r="N24" s="206"/>
      <c r="O24" s="206"/>
      <c r="P24" s="213"/>
      <c r="Q24" s="62"/>
      <c r="R24" s="212"/>
      <c r="S24" s="129"/>
    </row>
    <row r="25" spans="1:19" ht="25.5" outlineLevel="1" x14ac:dyDescent="0.25">
      <c r="A25" s="121" t="s">
        <v>30</v>
      </c>
      <c r="B25" s="172" t="s">
        <v>130</v>
      </c>
      <c r="C25" s="212"/>
      <c r="D25" s="206"/>
      <c r="E25" s="206"/>
      <c r="F25" s="213"/>
      <c r="G25" s="62"/>
      <c r="H25" s="64">
        <v>5</v>
      </c>
      <c r="I25" s="67">
        <f>+(D26+D27)/2</f>
        <v>0</v>
      </c>
      <c r="J25" s="67">
        <v>0.2</v>
      </c>
      <c r="K25" s="165">
        <f>ROUND(I25*J25,2)</f>
        <v>0</v>
      </c>
      <c r="L25" s="62"/>
      <c r="M25" s="212"/>
      <c r="N25" s="206"/>
      <c r="O25" s="206"/>
      <c r="P25" s="213"/>
      <c r="Q25" s="62"/>
      <c r="R25" s="212"/>
      <c r="S25" s="129"/>
    </row>
    <row r="26" spans="1:19" outlineLevel="1" x14ac:dyDescent="0.25">
      <c r="A26" s="121" t="s">
        <v>60</v>
      </c>
      <c r="B26" s="96" t="s">
        <v>24</v>
      </c>
      <c r="C26" s="64">
        <v>5</v>
      </c>
      <c r="D26" s="67"/>
      <c r="E26" s="70"/>
      <c r="F26" s="207"/>
      <c r="G26" s="62"/>
      <c r="H26" s="212"/>
      <c r="I26" s="206"/>
      <c r="J26" s="226"/>
      <c r="K26" s="227"/>
      <c r="L26" s="62"/>
      <c r="M26" s="212"/>
      <c r="N26" s="206"/>
      <c r="O26" s="226"/>
      <c r="P26" s="207"/>
      <c r="Q26" s="62"/>
      <c r="R26" s="212"/>
      <c r="S26" s="129"/>
    </row>
    <row r="27" spans="1:19" outlineLevel="1" x14ac:dyDescent="0.25">
      <c r="A27" s="121" t="s">
        <v>25</v>
      </c>
      <c r="B27" s="96" t="s">
        <v>26</v>
      </c>
      <c r="C27" s="64">
        <v>5</v>
      </c>
      <c r="D27" s="67"/>
      <c r="E27" s="70"/>
      <c r="F27" s="207"/>
      <c r="G27" s="62"/>
      <c r="H27" s="212"/>
      <c r="I27" s="206"/>
      <c r="J27" s="226"/>
      <c r="K27" s="227"/>
      <c r="L27" s="62"/>
      <c r="M27" s="212"/>
      <c r="N27" s="206"/>
      <c r="O27" s="226"/>
      <c r="P27" s="207"/>
      <c r="Q27" s="62"/>
      <c r="R27" s="212"/>
      <c r="S27" s="129"/>
    </row>
    <row r="28" spans="1:19" ht="25.5" outlineLevel="1" x14ac:dyDescent="0.25">
      <c r="A28" s="121" t="s">
        <v>31</v>
      </c>
      <c r="B28" s="97" t="s">
        <v>131</v>
      </c>
      <c r="C28" s="212"/>
      <c r="D28" s="206"/>
      <c r="E28" s="206"/>
      <c r="F28" s="213"/>
      <c r="G28" s="62"/>
      <c r="H28" s="64">
        <v>5</v>
      </c>
      <c r="I28" s="67">
        <f>+(D29+D30)/2</f>
        <v>0</v>
      </c>
      <c r="J28" s="67">
        <v>0.2</v>
      </c>
      <c r="K28" s="165">
        <f>+I28*J28</f>
        <v>0</v>
      </c>
      <c r="L28" s="62"/>
      <c r="M28" s="212"/>
      <c r="N28" s="206"/>
      <c r="O28" s="206"/>
      <c r="P28" s="213"/>
      <c r="Q28" s="62"/>
      <c r="R28" s="212"/>
      <c r="S28" s="129"/>
    </row>
    <row r="29" spans="1:19" outlineLevel="1" x14ac:dyDescent="0.25">
      <c r="A29" s="121" t="s">
        <v>60</v>
      </c>
      <c r="B29" s="96" t="s">
        <v>24</v>
      </c>
      <c r="C29" s="64">
        <v>5</v>
      </c>
      <c r="D29" s="67"/>
      <c r="E29" s="70"/>
      <c r="F29" s="207"/>
      <c r="G29" s="62"/>
      <c r="H29" s="212"/>
      <c r="I29" s="206"/>
      <c r="J29" s="226"/>
      <c r="K29" s="227"/>
      <c r="L29" s="62"/>
      <c r="M29" s="212"/>
      <c r="N29" s="206"/>
      <c r="O29" s="226"/>
      <c r="P29" s="207"/>
      <c r="Q29" s="62"/>
      <c r="R29" s="212"/>
      <c r="S29" s="129"/>
    </row>
    <row r="30" spans="1:19" outlineLevel="1" x14ac:dyDescent="0.25">
      <c r="A30" s="121" t="s">
        <v>25</v>
      </c>
      <c r="B30" s="96" t="s">
        <v>26</v>
      </c>
      <c r="C30" s="89">
        <v>5</v>
      </c>
      <c r="D30" s="90"/>
      <c r="E30" s="98"/>
      <c r="F30" s="207"/>
      <c r="G30" s="62"/>
      <c r="H30" s="212"/>
      <c r="I30" s="206"/>
      <c r="J30" s="226"/>
      <c r="K30" s="227"/>
      <c r="L30" s="62"/>
      <c r="M30" s="212"/>
      <c r="N30" s="206"/>
      <c r="O30" s="226"/>
      <c r="P30" s="207"/>
      <c r="Q30" s="62"/>
      <c r="R30" s="212"/>
      <c r="S30" s="129"/>
    </row>
    <row r="31" spans="1:19" ht="15.75" outlineLevel="1" thickBot="1" x14ac:dyDescent="0.3">
      <c r="A31" s="121" t="s">
        <v>93</v>
      </c>
      <c r="B31" s="200" t="s">
        <v>94</v>
      </c>
      <c r="C31" s="89">
        <v>5</v>
      </c>
      <c r="D31" s="90"/>
      <c r="E31" s="90">
        <v>0.3</v>
      </c>
      <c r="F31" s="163">
        <f>ROUND(D31*E31,2)</f>
        <v>0</v>
      </c>
      <c r="G31" s="62"/>
      <c r="H31" s="212"/>
      <c r="I31" s="206"/>
      <c r="J31" s="62"/>
      <c r="K31" s="161">
        <f>+F31</f>
        <v>0</v>
      </c>
      <c r="L31" s="62"/>
      <c r="M31" s="212"/>
      <c r="N31" s="206"/>
      <c r="O31" s="206"/>
      <c r="P31" s="213"/>
      <c r="Q31" s="62"/>
      <c r="R31" s="212"/>
      <c r="S31" s="129"/>
    </row>
    <row r="32" spans="1:19" s="85" customFormat="1" ht="27.75" customHeight="1" outlineLevel="1" thickBot="1" x14ac:dyDescent="0.3">
      <c r="A32" s="102" t="s">
        <v>96</v>
      </c>
      <c r="B32" s="173" t="s">
        <v>166</v>
      </c>
      <c r="C32" s="116"/>
      <c r="D32" s="104"/>
      <c r="E32" s="104"/>
      <c r="F32" s="214"/>
      <c r="G32" s="105"/>
      <c r="H32" s="116"/>
      <c r="I32" s="104"/>
      <c r="J32" s="104"/>
      <c r="K32" s="214"/>
      <c r="L32" s="105"/>
      <c r="M32" s="106">
        <v>5</v>
      </c>
      <c r="N32" s="167">
        <f>SUM(K33:K40)</f>
        <v>0</v>
      </c>
      <c r="O32" s="107">
        <v>1</v>
      </c>
      <c r="P32" s="232">
        <f>ROUND(N32*O32,2)</f>
        <v>0</v>
      </c>
      <c r="Q32" s="62"/>
      <c r="R32" s="212"/>
      <c r="S32" s="129"/>
    </row>
    <row r="33" spans="1:19" outlineLevel="1" x14ac:dyDescent="0.25">
      <c r="A33" s="121" t="s">
        <v>32</v>
      </c>
      <c r="B33" s="201" t="s">
        <v>73</v>
      </c>
      <c r="C33" s="94">
        <v>5</v>
      </c>
      <c r="D33" s="86"/>
      <c r="E33" s="86">
        <v>0.2</v>
      </c>
      <c r="F33" s="162">
        <f>ROUND(D33*E33,2)</f>
        <v>0</v>
      </c>
      <c r="G33" s="62"/>
      <c r="H33" s="212"/>
      <c r="I33" s="206"/>
      <c r="J33" s="62"/>
      <c r="K33" s="164">
        <f>+F33</f>
        <v>0</v>
      </c>
      <c r="L33" s="62"/>
      <c r="M33" s="212"/>
      <c r="N33" s="206"/>
      <c r="O33" s="206"/>
      <c r="P33" s="213"/>
      <c r="Q33" s="62"/>
      <c r="R33" s="212"/>
      <c r="S33" s="129"/>
    </row>
    <row r="34" spans="1:19" ht="25.5" outlineLevel="1" x14ac:dyDescent="0.25">
      <c r="A34" s="121" t="s">
        <v>33</v>
      </c>
      <c r="B34" s="174" t="s">
        <v>132</v>
      </c>
      <c r="C34" s="215"/>
      <c r="D34" s="62"/>
      <c r="E34" s="62"/>
      <c r="F34" s="216"/>
      <c r="H34" s="22">
        <v>5</v>
      </c>
      <c r="I34" s="34">
        <f>+(D35+D36)/2</f>
        <v>0</v>
      </c>
      <c r="J34" s="34">
        <v>0.25</v>
      </c>
      <c r="K34" s="32">
        <f>ROUND(I34*J34,2)</f>
        <v>0</v>
      </c>
      <c r="M34" s="215"/>
      <c r="N34" s="62"/>
      <c r="O34" s="62"/>
      <c r="P34" s="216"/>
      <c r="R34" s="215"/>
      <c r="S34" s="122"/>
    </row>
    <row r="35" spans="1:19" outlineLevel="1" x14ac:dyDescent="0.25">
      <c r="A35" s="121" t="s">
        <v>60</v>
      </c>
      <c r="B35" s="96" t="s">
        <v>24</v>
      </c>
      <c r="C35" s="22">
        <v>5</v>
      </c>
      <c r="D35" s="34"/>
      <c r="E35" s="62"/>
      <c r="F35" s="216"/>
      <c r="H35" s="215"/>
      <c r="I35" s="62"/>
      <c r="J35" s="62"/>
      <c r="K35" s="228"/>
      <c r="M35" s="215"/>
      <c r="N35" s="62"/>
      <c r="O35" s="62"/>
      <c r="P35" s="216"/>
      <c r="R35" s="215"/>
      <c r="S35" s="122"/>
    </row>
    <row r="36" spans="1:19" outlineLevel="1" x14ac:dyDescent="0.25">
      <c r="A36" s="121" t="s">
        <v>25</v>
      </c>
      <c r="B36" s="96" t="s">
        <v>26</v>
      </c>
      <c r="C36" s="22">
        <v>5</v>
      </c>
      <c r="D36" s="34"/>
      <c r="E36" s="62"/>
      <c r="F36" s="216"/>
      <c r="H36" s="215"/>
      <c r="I36" s="62"/>
      <c r="J36" s="62"/>
      <c r="K36" s="228"/>
      <c r="M36" s="215"/>
      <c r="N36" s="62"/>
      <c r="O36" s="62"/>
      <c r="P36" s="216"/>
      <c r="R36" s="215"/>
      <c r="S36" s="122"/>
    </row>
    <row r="37" spans="1:19" ht="25.5" outlineLevel="1" x14ac:dyDescent="0.25">
      <c r="A37" s="121" t="s">
        <v>34</v>
      </c>
      <c r="B37" s="174" t="s">
        <v>133</v>
      </c>
      <c r="C37" s="215"/>
      <c r="D37" s="62"/>
      <c r="E37" s="62"/>
      <c r="F37" s="216"/>
      <c r="H37" s="22">
        <v>5</v>
      </c>
      <c r="I37" s="34">
        <f>+(D38+D39)/2</f>
        <v>0</v>
      </c>
      <c r="J37" s="34">
        <v>0.25</v>
      </c>
      <c r="K37" s="32">
        <f>ROUND(I37*J37,2)</f>
        <v>0</v>
      </c>
      <c r="M37" s="215"/>
      <c r="N37" s="62"/>
      <c r="O37" s="62"/>
      <c r="P37" s="216"/>
      <c r="R37" s="215"/>
      <c r="S37" s="122"/>
    </row>
    <row r="38" spans="1:19" outlineLevel="1" x14ac:dyDescent="0.25">
      <c r="A38" s="121" t="s">
        <v>23</v>
      </c>
      <c r="B38" s="96" t="s">
        <v>24</v>
      </c>
      <c r="C38" s="22">
        <v>5</v>
      </c>
      <c r="D38" s="34"/>
      <c r="E38" s="77"/>
      <c r="F38" s="79"/>
      <c r="H38" s="215"/>
      <c r="I38" s="62"/>
      <c r="J38" s="78"/>
      <c r="K38" s="79"/>
      <c r="M38" s="215"/>
      <c r="N38" s="62"/>
      <c r="O38" s="78"/>
      <c r="P38" s="79"/>
      <c r="R38" s="215"/>
      <c r="S38" s="122"/>
    </row>
    <row r="39" spans="1:19" outlineLevel="1" x14ac:dyDescent="0.25">
      <c r="A39" s="121" t="s">
        <v>25</v>
      </c>
      <c r="B39" s="96" t="s">
        <v>26</v>
      </c>
      <c r="C39" s="22">
        <v>5</v>
      </c>
      <c r="D39" s="34"/>
      <c r="E39" s="77"/>
      <c r="F39" s="79"/>
      <c r="H39" s="215"/>
      <c r="I39" s="62"/>
      <c r="J39" s="78"/>
      <c r="K39" s="79"/>
      <c r="M39" s="215"/>
      <c r="N39" s="62"/>
      <c r="O39" s="78"/>
      <c r="P39" s="79"/>
      <c r="R39" s="215"/>
      <c r="S39" s="122"/>
    </row>
    <row r="40" spans="1:19" ht="15.75" outlineLevel="1" thickBot="1" x14ac:dyDescent="0.3">
      <c r="A40" s="121" t="s">
        <v>97</v>
      </c>
      <c r="B40" s="200" t="s">
        <v>94</v>
      </c>
      <c r="C40" s="87">
        <v>5</v>
      </c>
      <c r="D40" s="88"/>
      <c r="E40" s="88">
        <v>0.3</v>
      </c>
      <c r="F40" s="161">
        <f>ROUND(D40*E40,2)</f>
        <v>0</v>
      </c>
      <c r="H40" s="215"/>
      <c r="I40" s="62"/>
      <c r="J40" s="62"/>
      <c r="K40" s="161">
        <f>+F40</f>
        <v>0</v>
      </c>
      <c r="M40" s="215"/>
      <c r="N40" s="62"/>
      <c r="O40" s="62"/>
      <c r="P40" s="216"/>
      <c r="R40" s="215"/>
      <c r="S40" s="122"/>
    </row>
    <row r="41" spans="1:19" s="85" customFormat="1" ht="27.75" customHeight="1" outlineLevel="1" thickBot="1" x14ac:dyDescent="0.3">
      <c r="A41" s="102" t="s">
        <v>57</v>
      </c>
      <c r="B41" s="103" t="s">
        <v>167</v>
      </c>
      <c r="C41" s="115"/>
      <c r="D41" s="105"/>
      <c r="E41" s="105"/>
      <c r="F41" s="204"/>
      <c r="G41" s="109"/>
      <c r="H41" s="115"/>
      <c r="I41" s="105"/>
      <c r="J41" s="105"/>
      <c r="K41" s="204"/>
      <c r="L41" s="109"/>
      <c r="M41" s="110">
        <v>5</v>
      </c>
      <c r="N41" s="168">
        <f>SUM(K42:K49)</f>
        <v>0</v>
      </c>
      <c r="O41" s="111">
        <v>1</v>
      </c>
      <c r="P41" s="232">
        <f>ROUND(N41*O41,2)</f>
        <v>0</v>
      </c>
      <c r="R41" s="215"/>
      <c r="S41" s="122"/>
    </row>
    <row r="42" spans="1:19" outlineLevel="1" x14ac:dyDescent="0.25">
      <c r="A42" s="121" t="s">
        <v>58</v>
      </c>
      <c r="B42" s="201" t="s">
        <v>73</v>
      </c>
      <c r="C42" s="99">
        <v>5</v>
      </c>
      <c r="D42" s="95"/>
      <c r="E42" s="95">
        <v>0.2</v>
      </c>
      <c r="F42" s="160">
        <f>ROUND(D42*E42,2)</f>
        <v>0</v>
      </c>
      <c r="H42" s="215"/>
      <c r="I42" s="62"/>
      <c r="J42" s="62"/>
      <c r="K42" s="164">
        <f>+F42</f>
        <v>0</v>
      </c>
      <c r="M42" s="215"/>
      <c r="N42" s="62"/>
      <c r="O42" s="62"/>
      <c r="P42" s="216"/>
      <c r="R42" s="215"/>
      <c r="S42" s="122"/>
    </row>
    <row r="43" spans="1:19" ht="25.5" outlineLevel="1" x14ac:dyDescent="0.25">
      <c r="A43" s="121" t="s">
        <v>98</v>
      </c>
      <c r="B43" s="174" t="s">
        <v>134</v>
      </c>
      <c r="C43" s="217"/>
      <c r="D43" s="176"/>
      <c r="E43" s="175"/>
      <c r="F43" s="218"/>
      <c r="H43" s="22">
        <v>5</v>
      </c>
      <c r="I43" s="34">
        <f>+(D44+D45)/2</f>
        <v>0</v>
      </c>
      <c r="J43" s="34">
        <v>0.25</v>
      </c>
      <c r="K43" s="32">
        <f>ROUND(I43*J43,2)</f>
        <v>0</v>
      </c>
      <c r="M43" s="215"/>
      <c r="N43" s="62"/>
      <c r="O43" s="62"/>
      <c r="P43" s="216"/>
      <c r="R43" s="215"/>
      <c r="S43" s="122"/>
    </row>
    <row r="44" spans="1:19" outlineLevel="1" x14ac:dyDescent="0.25">
      <c r="A44" s="121" t="s">
        <v>23</v>
      </c>
      <c r="B44" s="96" t="s">
        <v>24</v>
      </c>
      <c r="C44" s="22">
        <v>5</v>
      </c>
      <c r="D44" s="34"/>
      <c r="E44" s="77"/>
      <c r="F44" s="79"/>
      <c r="H44" s="215"/>
      <c r="I44" s="62"/>
      <c r="J44" s="78"/>
      <c r="K44" s="79"/>
      <c r="M44" s="215"/>
      <c r="N44" s="62"/>
      <c r="O44" s="78"/>
      <c r="P44" s="79"/>
      <c r="R44" s="215"/>
      <c r="S44" s="122"/>
    </row>
    <row r="45" spans="1:19" outlineLevel="1" x14ac:dyDescent="0.25">
      <c r="A45" s="121" t="s">
        <v>25</v>
      </c>
      <c r="B45" s="96" t="s">
        <v>26</v>
      </c>
      <c r="C45" s="22">
        <v>5</v>
      </c>
      <c r="D45" s="34"/>
      <c r="E45" s="77"/>
      <c r="F45" s="79"/>
      <c r="H45" s="215"/>
      <c r="I45" s="62"/>
      <c r="J45" s="78"/>
      <c r="K45" s="79"/>
      <c r="M45" s="215"/>
      <c r="N45" s="62"/>
      <c r="O45" s="78"/>
      <c r="P45" s="79"/>
      <c r="R45" s="215"/>
      <c r="S45" s="122"/>
    </row>
    <row r="46" spans="1:19" ht="25.5" outlineLevel="1" x14ac:dyDescent="0.25">
      <c r="A46" s="121" t="s">
        <v>59</v>
      </c>
      <c r="B46" s="174" t="s">
        <v>135</v>
      </c>
      <c r="C46" s="215"/>
      <c r="D46" s="62"/>
      <c r="E46" s="62"/>
      <c r="F46" s="216"/>
      <c r="H46" s="22">
        <v>5</v>
      </c>
      <c r="I46" s="34">
        <f>+(D47+D48)/2</f>
        <v>0</v>
      </c>
      <c r="J46" s="34">
        <v>0.25</v>
      </c>
      <c r="K46" s="158">
        <f>ROUND(I46*J46,2)</f>
        <v>0</v>
      </c>
      <c r="M46" s="215"/>
      <c r="N46" s="62"/>
      <c r="O46" s="62"/>
      <c r="P46" s="216"/>
      <c r="R46" s="215"/>
      <c r="S46" s="122"/>
    </row>
    <row r="47" spans="1:19" outlineLevel="1" x14ac:dyDescent="0.25">
      <c r="A47" s="121" t="s">
        <v>23</v>
      </c>
      <c r="B47" s="96" t="s">
        <v>24</v>
      </c>
      <c r="C47" s="22">
        <v>5</v>
      </c>
      <c r="D47" s="34"/>
      <c r="E47" s="77"/>
      <c r="F47" s="79"/>
      <c r="H47" s="215"/>
      <c r="I47" s="62"/>
      <c r="J47" s="78"/>
      <c r="K47" s="79"/>
      <c r="M47" s="215"/>
      <c r="N47" s="62"/>
      <c r="O47" s="78"/>
      <c r="P47" s="79"/>
      <c r="R47" s="215"/>
      <c r="S47" s="122"/>
    </row>
    <row r="48" spans="1:19" outlineLevel="1" x14ac:dyDescent="0.25">
      <c r="A48" s="121" t="s">
        <v>25</v>
      </c>
      <c r="B48" s="96" t="s">
        <v>26</v>
      </c>
      <c r="C48" s="87">
        <v>5</v>
      </c>
      <c r="D48" s="88"/>
      <c r="E48" s="77"/>
      <c r="F48" s="79"/>
      <c r="H48" s="215"/>
      <c r="I48" s="62"/>
      <c r="J48" s="78"/>
      <c r="K48" s="79"/>
      <c r="M48" s="215"/>
      <c r="N48" s="62"/>
      <c r="O48" s="78"/>
      <c r="P48" s="79"/>
      <c r="R48" s="215"/>
      <c r="S48" s="122"/>
    </row>
    <row r="49" spans="1:19" ht="15.75" outlineLevel="1" thickBot="1" x14ac:dyDescent="0.3">
      <c r="A49" s="123" t="s">
        <v>99</v>
      </c>
      <c r="B49" s="202" t="s">
        <v>94</v>
      </c>
      <c r="C49" s="125">
        <v>5</v>
      </c>
      <c r="D49" s="126"/>
      <c r="E49" s="126">
        <v>0.3</v>
      </c>
      <c r="F49" s="159">
        <f>ROUND(D49*E49,2)</f>
        <v>0</v>
      </c>
      <c r="G49" s="118"/>
      <c r="H49" s="221"/>
      <c r="I49" s="127"/>
      <c r="J49" s="127"/>
      <c r="K49" s="159">
        <f>+F49</f>
        <v>0</v>
      </c>
      <c r="L49" s="118"/>
      <c r="M49" s="221"/>
      <c r="N49" s="127"/>
      <c r="O49" s="127"/>
      <c r="P49" s="222"/>
      <c r="Q49" s="118"/>
      <c r="R49" s="221"/>
      <c r="S49" s="128"/>
    </row>
    <row r="50" spans="1:19" ht="77.25" outlineLevel="1" thickBot="1" x14ac:dyDescent="0.3">
      <c r="A50" s="274" t="s">
        <v>6</v>
      </c>
      <c r="B50" s="275"/>
      <c r="C50" s="116"/>
      <c r="D50" s="104"/>
      <c r="E50" s="104"/>
      <c r="F50" s="214"/>
      <c r="G50" s="119"/>
      <c r="H50" s="116"/>
      <c r="I50" s="104"/>
      <c r="J50" s="104"/>
      <c r="K50" s="214"/>
      <c r="L50" s="119"/>
      <c r="M50" s="116"/>
      <c r="N50" s="104"/>
      <c r="O50" s="104"/>
      <c r="P50" s="214"/>
      <c r="Q50" s="119"/>
      <c r="R50" s="120" t="s">
        <v>11</v>
      </c>
      <c r="S50" s="197" t="s">
        <v>81</v>
      </c>
    </row>
    <row r="51" spans="1:19" ht="15.75" outlineLevel="1" thickBot="1" x14ac:dyDescent="0.3">
      <c r="A51" s="112" t="s">
        <v>4</v>
      </c>
      <c r="B51" s="114" t="s">
        <v>159</v>
      </c>
      <c r="C51" s="115"/>
      <c r="D51" s="105"/>
      <c r="E51" s="105"/>
      <c r="F51" s="214"/>
      <c r="G51" s="113"/>
      <c r="H51" s="115"/>
      <c r="I51" s="105"/>
      <c r="J51" s="105"/>
      <c r="K51" s="214"/>
      <c r="L51" s="113"/>
      <c r="M51" s="115"/>
      <c r="N51" s="105"/>
      <c r="O51" s="105"/>
      <c r="P51" s="214"/>
      <c r="Q51" s="113"/>
      <c r="R51" s="236">
        <v>20</v>
      </c>
      <c r="S51" s="237">
        <f>ROUND((P53+P60+P67+P74)/4,2)</f>
        <v>0</v>
      </c>
    </row>
    <row r="52" spans="1:19" ht="51.75" outlineLevel="1" thickBot="1" x14ac:dyDescent="0.3">
      <c r="A52" s="276" t="s">
        <v>9</v>
      </c>
      <c r="B52" s="277"/>
      <c r="C52" s="219" t="s">
        <v>11</v>
      </c>
      <c r="D52" s="100" t="s">
        <v>80</v>
      </c>
      <c r="E52" s="54" t="s">
        <v>8</v>
      </c>
      <c r="F52" s="93" t="s">
        <v>127</v>
      </c>
      <c r="G52" s="78"/>
      <c r="H52" s="212"/>
      <c r="I52" s="206"/>
      <c r="J52" s="206"/>
      <c r="K52" s="220"/>
      <c r="L52" s="78"/>
      <c r="M52" s="219" t="s">
        <v>11</v>
      </c>
      <c r="N52" s="100" t="s">
        <v>138</v>
      </c>
      <c r="O52" s="54" t="s">
        <v>8</v>
      </c>
      <c r="P52" s="233" t="s">
        <v>137</v>
      </c>
      <c r="Q52" s="78"/>
      <c r="R52" s="212"/>
      <c r="S52" s="129"/>
    </row>
    <row r="53" spans="1:19" s="85" customFormat="1" ht="15.75" outlineLevel="1" thickBot="1" x14ac:dyDescent="0.3">
      <c r="A53" s="102" t="s">
        <v>35</v>
      </c>
      <c r="B53" s="103" t="s">
        <v>22</v>
      </c>
      <c r="C53" s="115"/>
      <c r="D53" s="105"/>
      <c r="E53" s="104"/>
      <c r="F53" s="204"/>
      <c r="G53" s="109"/>
      <c r="H53" s="115"/>
      <c r="I53" s="105"/>
      <c r="J53" s="104"/>
      <c r="K53" s="204"/>
      <c r="L53" s="109"/>
      <c r="M53" s="110">
        <v>5</v>
      </c>
      <c r="N53" s="168">
        <f>SUM(F54:F59)</f>
        <v>0</v>
      </c>
      <c r="O53" s="107">
        <v>1</v>
      </c>
      <c r="P53" s="232">
        <f>ROUND(N53*O53,2)</f>
        <v>0</v>
      </c>
      <c r="R53" s="215"/>
      <c r="S53" s="122"/>
    </row>
    <row r="54" spans="1:19" outlineLevel="1" x14ac:dyDescent="0.25">
      <c r="A54" s="121" t="s">
        <v>36</v>
      </c>
      <c r="B54" s="201" t="s">
        <v>110</v>
      </c>
      <c r="C54" s="99">
        <v>5</v>
      </c>
      <c r="D54" s="95"/>
      <c r="E54" s="95">
        <v>0.1</v>
      </c>
      <c r="F54" s="160">
        <f t="shared" ref="F54:F59" si="0">ROUND(D54*E54,2)</f>
        <v>0</v>
      </c>
      <c r="H54" s="215"/>
      <c r="I54" s="62"/>
      <c r="J54" s="62"/>
      <c r="K54" s="216"/>
      <c r="M54" s="215"/>
      <c r="N54" s="62"/>
      <c r="O54" s="62"/>
      <c r="P54" s="216"/>
      <c r="R54" s="215"/>
      <c r="S54" s="122"/>
    </row>
    <row r="55" spans="1:19" outlineLevel="1" x14ac:dyDescent="0.25">
      <c r="A55" s="121" t="s">
        <v>37</v>
      </c>
      <c r="B55" s="97" t="s">
        <v>111</v>
      </c>
      <c r="C55" s="22">
        <v>5</v>
      </c>
      <c r="D55" s="34"/>
      <c r="E55" s="34">
        <v>0.25</v>
      </c>
      <c r="F55" s="158">
        <f t="shared" si="0"/>
        <v>0</v>
      </c>
      <c r="H55" s="215"/>
      <c r="I55" s="62"/>
      <c r="J55" s="62"/>
      <c r="K55" s="216"/>
      <c r="M55" s="215"/>
      <c r="N55" s="62"/>
      <c r="O55" s="62"/>
      <c r="P55" s="216"/>
      <c r="R55" s="215"/>
      <c r="S55" s="122"/>
    </row>
    <row r="56" spans="1:19" outlineLevel="1" x14ac:dyDescent="0.25">
      <c r="A56" s="121" t="s">
        <v>38</v>
      </c>
      <c r="B56" s="97" t="s">
        <v>112</v>
      </c>
      <c r="C56" s="22">
        <v>5</v>
      </c>
      <c r="D56" s="34"/>
      <c r="E56" s="34">
        <v>0.15</v>
      </c>
      <c r="F56" s="158">
        <f t="shared" si="0"/>
        <v>0</v>
      </c>
      <c r="H56" s="215"/>
      <c r="I56" s="62"/>
      <c r="J56" s="62"/>
      <c r="K56" s="216"/>
      <c r="M56" s="215"/>
      <c r="N56" s="62"/>
      <c r="O56" s="62"/>
      <c r="P56" s="216"/>
      <c r="R56" s="215"/>
      <c r="S56" s="122"/>
    </row>
    <row r="57" spans="1:19" outlineLevel="1" x14ac:dyDescent="0.25">
      <c r="A57" s="121" t="s">
        <v>40</v>
      </c>
      <c r="B57" s="97" t="s">
        <v>113</v>
      </c>
      <c r="C57" s="22">
        <v>5</v>
      </c>
      <c r="D57" s="34"/>
      <c r="E57" s="34">
        <v>0.15</v>
      </c>
      <c r="F57" s="158">
        <f t="shared" si="0"/>
        <v>0</v>
      </c>
      <c r="H57" s="215"/>
      <c r="I57" s="62"/>
      <c r="J57" s="62"/>
      <c r="K57" s="216"/>
      <c r="M57" s="215"/>
      <c r="N57" s="62"/>
      <c r="O57" s="62"/>
      <c r="P57" s="216"/>
      <c r="R57" s="215"/>
      <c r="S57" s="122"/>
    </row>
    <row r="58" spans="1:19" outlineLevel="1" x14ac:dyDescent="0.25">
      <c r="A58" s="121" t="s">
        <v>114</v>
      </c>
      <c r="B58" s="97" t="s">
        <v>115</v>
      </c>
      <c r="C58" s="22">
        <v>5</v>
      </c>
      <c r="D58" s="34"/>
      <c r="E58" s="34">
        <v>0.15</v>
      </c>
      <c r="F58" s="158">
        <f t="shared" si="0"/>
        <v>0</v>
      </c>
      <c r="H58" s="215"/>
      <c r="I58" s="62"/>
      <c r="J58" s="62"/>
      <c r="K58" s="216"/>
      <c r="M58" s="215"/>
      <c r="N58" s="62"/>
      <c r="O58" s="62"/>
      <c r="P58" s="216"/>
      <c r="R58" s="215"/>
      <c r="S58" s="122"/>
    </row>
    <row r="59" spans="1:19" ht="15.75" outlineLevel="1" thickBot="1" x14ac:dyDescent="0.3">
      <c r="A59" s="121" t="s">
        <v>116</v>
      </c>
      <c r="B59" s="200" t="s">
        <v>117</v>
      </c>
      <c r="C59" s="87">
        <v>5</v>
      </c>
      <c r="D59" s="88"/>
      <c r="E59" s="88">
        <v>0.2</v>
      </c>
      <c r="F59" s="161">
        <f t="shared" si="0"/>
        <v>0</v>
      </c>
      <c r="H59" s="215"/>
      <c r="I59" s="62"/>
      <c r="J59" s="62"/>
      <c r="K59" s="216"/>
      <c r="M59" s="215"/>
      <c r="N59" s="62"/>
      <c r="O59" s="62"/>
      <c r="P59" s="216"/>
      <c r="R59" s="215"/>
      <c r="S59" s="122"/>
    </row>
    <row r="60" spans="1:19" s="85" customFormat="1" ht="15.75" outlineLevel="1" thickBot="1" x14ac:dyDescent="0.3">
      <c r="A60" s="102" t="s">
        <v>39</v>
      </c>
      <c r="B60" s="103" t="s">
        <v>28</v>
      </c>
      <c r="C60" s="115"/>
      <c r="D60" s="105"/>
      <c r="E60" s="105"/>
      <c r="F60" s="204"/>
      <c r="G60" s="109"/>
      <c r="H60" s="115"/>
      <c r="I60" s="105"/>
      <c r="J60" s="105"/>
      <c r="K60" s="204"/>
      <c r="L60" s="109"/>
      <c r="M60" s="110">
        <v>5</v>
      </c>
      <c r="N60" s="168">
        <f>SUM(F61:F66)</f>
        <v>0</v>
      </c>
      <c r="O60" s="107">
        <v>1</v>
      </c>
      <c r="P60" s="232">
        <f>ROUND(N60*O60,2)</f>
        <v>0</v>
      </c>
      <c r="R60" s="215"/>
      <c r="S60" s="122"/>
    </row>
    <row r="61" spans="1:19" outlineLevel="1" x14ac:dyDescent="0.25">
      <c r="A61" s="121" t="s">
        <v>41</v>
      </c>
      <c r="B61" s="201" t="s">
        <v>110</v>
      </c>
      <c r="C61" s="91">
        <v>5</v>
      </c>
      <c r="D61" s="92"/>
      <c r="E61" s="92">
        <v>0.1</v>
      </c>
      <c r="F61" s="160">
        <f t="shared" ref="F61:F66" si="1">ROUND(D61*E61,2)</f>
        <v>0</v>
      </c>
      <c r="H61" s="215"/>
      <c r="I61" s="62"/>
      <c r="J61" s="62"/>
      <c r="K61" s="216"/>
      <c r="M61" s="215"/>
      <c r="N61" s="62"/>
      <c r="O61" s="62"/>
      <c r="P61" s="216"/>
      <c r="R61" s="215"/>
      <c r="S61" s="122"/>
    </row>
    <row r="62" spans="1:19" outlineLevel="1" x14ac:dyDescent="0.25">
      <c r="A62" s="121" t="s">
        <v>42</v>
      </c>
      <c r="B62" s="97" t="s">
        <v>111</v>
      </c>
      <c r="C62" s="22">
        <v>5</v>
      </c>
      <c r="D62" s="34"/>
      <c r="E62" s="34">
        <v>0.25</v>
      </c>
      <c r="F62" s="158">
        <f t="shared" si="1"/>
        <v>0</v>
      </c>
      <c r="H62" s="215"/>
      <c r="I62" s="62"/>
      <c r="J62" s="62"/>
      <c r="K62" s="216"/>
      <c r="M62" s="215"/>
      <c r="N62" s="62"/>
      <c r="O62" s="62"/>
      <c r="P62" s="216"/>
      <c r="R62" s="215"/>
      <c r="S62" s="122"/>
    </row>
    <row r="63" spans="1:19" outlineLevel="1" x14ac:dyDescent="0.25">
      <c r="A63" s="121" t="s">
        <v>43</v>
      </c>
      <c r="B63" s="97" t="s">
        <v>112</v>
      </c>
      <c r="C63" s="22">
        <v>5</v>
      </c>
      <c r="D63" s="34"/>
      <c r="E63" s="34">
        <v>0.15</v>
      </c>
      <c r="F63" s="158">
        <f t="shared" si="1"/>
        <v>0</v>
      </c>
      <c r="H63" s="215"/>
      <c r="I63" s="62"/>
      <c r="J63" s="62"/>
      <c r="K63" s="216"/>
      <c r="M63" s="215"/>
      <c r="N63" s="62"/>
      <c r="O63" s="62"/>
      <c r="P63" s="216"/>
      <c r="R63" s="215"/>
      <c r="S63" s="122"/>
    </row>
    <row r="64" spans="1:19" outlineLevel="1" x14ac:dyDescent="0.25">
      <c r="A64" s="121" t="s">
        <v>44</v>
      </c>
      <c r="B64" s="97" t="s">
        <v>113</v>
      </c>
      <c r="C64" s="22">
        <v>5</v>
      </c>
      <c r="D64" s="34"/>
      <c r="E64" s="34">
        <v>0.15</v>
      </c>
      <c r="F64" s="158">
        <f t="shared" si="1"/>
        <v>0</v>
      </c>
      <c r="H64" s="215"/>
      <c r="I64" s="62"/>
      <c r="J64" s="62"/>
      <c r="K64" s="216"/>
      <c r="M64" s="215"/>
      <c r="N64" s="62"/>
      <c r="O64" s="62"/>
      <c r="P64" s="216"/>
      <c r="R64" s="215"/>
      <c r="S64" s="122"/>
    </row>
    <row r="65" spans="1:19" outlineLevel="1" x14ac:dyDescent="0.25">
      <c r="A65" s="121" t="s">
        <v>118</v>
      </c>
      <c r="B65" s="97" t="s">
        <v>115</v>
      </c>
      <c r="C65" s="22">
        <v>5</v>
      </c>
      <c r="D65" s="34"/>
      <c r="E65" s="34">
        <v>0.15</v>
      </c>
      <c r="F65" s="158">
        <f t="shared" si="1"/>
        <v>0</v>
      </c>
      <c r="H65" s="215"/>
      <c r="I65" s="62"/>
      <c r="J65" s="62"/>
      <c r="K65" s="216"/>
      <c r="M65" s="215"/>
      <c r="N65" s="62"/>
      <c r="O65" s="62"/>
      <c r="P65" s="216"/>
      <c r="R65" s="215"/>
      <c r="S65" s="122"/>
    </row>
    <row r="66" spans="1:19" ht="15.75" outlineLevel="1" thickBot="1" x14ac:dyDescent="0.3">
      <c r="A66" s="121" t="s">
        <v>119</v>
      </c>
      <c r="B66" s="200" t="s">
        <v>117</v>
      </c>
      <c r="C66" s="87">
        <v>5</v>
      </c>
      <c r="D66" s="88"/>
      <c r="E66" s="88">
        <v>0.2</v>
      </c>
      <c r="F66" s="161">
        <f t="shared" si="1"/>
        <v>0</v>
      </c>
      <c r="H66" s="215"/>
      <c r="I66" s="62"/>
      <c r="J66" s="62"/>
      <c r="K66" s="216"/>
      <c r="M66" s="215"/>
      <c r="N66" s="62"/>
      <c r="O66" s="62"/>
      <c r="P66" s="216"/>
      <c r="R66" s="215"/>
      <c r="S66" s="122"/>
    </row>
    <row r="67" spans="1:19" s="85" customFormat="1" ht="15.75" outlineLevel="1" thickBot="1" x14ac:dyDescent="0.3">
      <c r="A67" s="102" t="s">
        <v>45</v>
      </c>
      <c r="B67" s="103" t="s">
        <v>166</v>
      </c>
      <c r="C67" s="115"/>
      <c r="D67" s="105"/>
      <c r="E67" s="105"/>
      <c r="F67" s="204"/>
      <c r="G67" s="109"/>
      <c r="H67" s="115"/>
      <c r="I67" s="105"/>
      <c r="J67" s="105"/>
      <c r="K67" s="204"/>
      <c r="L67" s="109"/>
      <c r="M67" s="110">
        <v>5</v>
      </c>
      <c r="N67" s="168">
        <f>SUM(F68:F73)</f>
        <v>0</v>
      </c>
      <c r="O67" s="107">
        <v>1</v>
      </c>
      <c r="P67" s="232">
        <f>ROUND(N67*O67,2)</f>
        <v>0</v>
      </c>
      <c r="R67" s="215"/>
      <c r="S67" s="122"/>
    </row>
    <row r="68" spans="1:19" outlineLevel="1" x14ac:dyDescent="0.25">
      <c r="A68" s="121" t="s">
        <v>46</v>
      </c>
      <c r="B68" s="201" t="s">
        <v>110</v>
      </c>
      <c r="C68" s="99">
        <v>5</v>
      </c>
      <c r="D68" s="95"/>
      <c r="E68" s="95">
        <v>0.1</v>
      </c>
      <c r="F68" s="160">
        <f t="shared" ref="F68:F73" si="2">ROUND(D68*E68,2)</f>
        <v>0</v>
      </c>
      <c r="H68" s="215"/>
      <c r="I68" s="62"/>
      <c r="J68" s="62"/>
      <c r="K68" s="216"/>
      <c r="M68" s="215"/>
      <c r="N68" s="62"/>
      <c r="O68" s="62"/>
      <c r="P68" s="216"/>
      <c r="R68" s="215"/>
      <c r="S68" s="122"/>
    </row>
    <row r="69" spans="1:19" outlineLevel="1" x14ac:dyDescent="0.25">
      <c r="A69" s="121" t="s">
        <v>47</v>
      </c>
      <c r="B69" s="97" t="s">
        <v>111</v>
      </c>
      <c r="C69" s="22">
        <v>5</v>
      </c>
      <c r="D69" s="34"/>
      <c r="E69" s="34">
        <v>0.25</v>
      </c>
      <c r="F69" s="158">
        <f t="shared" si="2"/>
        <v>0</v>
      </c>
      <c r="H69" s="215"/>
      <c r="I69" s="62"/>
      <c r="J69" s="62"/>
      <c r="K69" s="229"/>
      <c r="M69" s="215"/>
      <c r="N69" s="62"/>
      <c r="O69" s="62"/>
      <c r="P69" s="229"/>
      <c r="R69" s="215"/>
      <c r="S69" s="122"/>
    </row>
    <row r="70" spans="1:19" outlineLevel="1" x14ac:dyDescent="0.25">
      <c r="A70" s="121" t="s">
        <v>48</v>
      </c>
      <c r="B70" s="97" t="s">
        <v>112</v>
      </c>
      <c r="C70" s="22">
        <v>5</v>
      </c>
      <c r="D70" s="34"/>
      <c r="E70" s="34">
        <v>0.15</v>
      </c>
      <c r="F70" s="158">
        <f t="shared" si="2"/>
        <v>0</v>
      </c>
      <c r="H70" s="215"/>
      <c r="I70" s="62"/>
      <c r="J70" s="62"/>
      <c r="K70" s="216"/>
      <c r="M70" s="215"/>
      <c r="N70" s="62"/>
      <c r="O70" s="62"/>
      <c r="P70" s="216"/>
      <c r="R70" s="215"/>
      <c r="S70" s="122"/>
    </row>
    <row r="71" spans="1:19" outlineLevel="1" x14ac:dyDescent="0.25">
      <c r="A71" s="121" t="s">
        <v>49</v>
      </c>
      <c r="B71" s="97" t="s">
        <v>113</v>
      </c>
      <c r="C71" s="22">
        <v>5</v>
      </c>
      <c r="D71" s="34"/>
      <c r="E71" s="34">
        <v>0.15</v>
      </c>
      <c r="F71" s="158">
        <f t="shared" si="2"/>
        <v>0</v>
      </c>
      <c r="H71" s="215"/>
      <c r="I71" s="62"/>
      <c r="J71" s="62"/>
      <c r="K71" s="216"/>
      <c r="M71" s="215"/>
      <c r="N71" s="62"/>
      <c r="O71" s="62"/>
      <c r="P71" s="216"/>
      <c r="R71" s="215"/>
      <c r="S71" s="122"/>
    </row>
    <row r="72" spans="1:19" outlineLevel="1" x14ac:dyDescent="0.25">
      <c r="A72" s="121" t="s">
        <v>121</v>
      </c>
      <c r="B72" s="97" t="s">
        <v>115</v>
      </c>
      <c r="C72" s="22">
        <v>5</v>
      </c>
      <c r="D72" s="34"/>
      <c r="E72" s="34">
        <v>0.15</v>
      </c>
      <c r="F72" s="158">
        <f t="shared" si="2"/>
        <v>0</v>
      </c>
      <c r="H72" s="215"/>
      <c r="I72" s="62"/>
      <c r="J72" s="62"/>
      <c r="K72" s="216"/>
      <c r="M72" s="215"/>
      <c r="N72" s="62"/>
      <c r="O72" s="62"/>
      <c r="P72" s="216"/>
      <c r="R72" s="215"/>
      <c r="S72" s="122"/>
    </row>
    <row r="73" spans="1:19" ht="15.75" outlineLevel="1" thickBot="1" x14ac:dyDescent="0.3">
      <c r="A73" s="121" t="s">
        <v>122</v>
      </c>
      <c r="B73" s="200" t="s">
        <v>117</v>
      </c>
      <c r="C73" s="87">
        <v>5</v>
      </c>
      <c r="D73" s="88"/>
      <c r="E73" s="88">
        <v>0.2</v>
      </c>
      <c r="F73" s="161">
        <f t="shared" si="2"/>
        <v>0</v>
      </c>
      <c r="H73" s="215"/>
      <c r="I73" s="62"/>
      <c r="J73" s="62"/>
      <c r="K73" s="216"/>
      <c r="M73" s="215"/>
      <c r="N73" s="62"/>
      <c r="O73" s="62"/>
      <c r="P73" s="216"/>
      <c r="R73" s="215"/>
      <c r="S73" s="122"/>
    </row>
    <row r="74" spans="1:19" s="85" customFormat="1" ht="15.75" outlineLevel="1" thickBot="1" x14ac:dyDescent="0.3">
      <c r="A74" s="102" t="s">
        <v>50</v>
      </c>
      <c r="B74" s="103" t="s">
        <v>167</v>
      </c>
      <c r="C74" s="115"/>
      <c r="D74" s="105"/>
      <c r="E74" s="105"/>
      <c r="F74" s="204"/>
      <c r="G74" s="109"/>
      <c r="H74" s="115"/>
      <c r="I74" s="105"/>
      <c r="J74" s="105"/>
      <c r="K74" s="204"/>
      <c r="L74" s="109"/>
      <c r="M74" s="110">
        <v>5</v>
      </c>
      <c r="N74" s="168">
        <f>SUM(F75:F80)</f>
        <v>0</v>
      </c>
      <c r="O74" s="107">
        <v>1</v>
      </c>
      <c r="P74" s="232">
        <f>ROUND(N74*O74,2)</f>
        <v>0</v>
      </c>
      <c r="R74" s="215"/>
      <c r="S74" s="122"/>
    </row>
    <row r="75" spans="1:19" outlineLevel="1" x14ac:dyDescent="0.25">
      <c r="A75" s="121" t="s">
        <v>61</v>
      </c>
      <c r="B75" s="201" t="s">
        <v>110</v>
      </c>
      <c r="C75" s="99">
        <v>5</v>
      </c>
      <c r="D75" s="95"/>
      <c r="E75" s="95">
        <v>0.1</v>
      </c>
      <c r="F75" s="160">
        <f t="shared" ref="F75:F80" si="3">ROUND(D75*E75,2)</f>
        <v>0</v>
      </c>
      <c r="H75" s="215"/>
      <c r="I75" s="62"/>
      <c r="J75" s="62"/>
      <c r="K75" s="216"/>
      <c r="M75" s="215"/>
      <c r="N75" s="62"/>
      <c r="O75" s="62"/>
      <c r="P75" s="216"/>
      <c r="R75" s="215"/>
      <c r="S75" s="122"/>
    </row>
    <row r="76" spans="1:19" outlineLevel="1" x14ac:dyDescent="0.25">
      <c r="A76" s="121" t="s">
        <v>62</v>
      </c>
      <c r="B76" s="97" t="s">
        <v>111</v>
      </c>
      <c r="C76" s="22">
        <v>5</v>
      </c>
      <c r="D76" s="34"/>
      <c r="E76" s="34">
        <v>0.25</v>
      </c>
      <c r="F76" s="158">
        <f t="shared" si="3"/>
        <v>0</v>
      </c>
      <c r="H76" s="215"/>
      <c r="I76" s="62"/>
      <c r="J76" s="62"/>
      <c r="K76" s="216"/>
      <c r="M76" s="215"/>
      <c r="N76" s="62"/>
      <c r="O76" s="62"/>
      <c r="P76" s="216"/>
      <c r="R76" s="215"/>
      <c r="S76" s="122"/>
    </row>
    <row r="77" spans="1:19" outlineLevel="1" x14ac:dyDescent="0.25">
      <c r="A77" s="121" t="s">
        <v>63</v>
      </c>
      <c r="B77" s="97" t="s">
        <v>112</v>
      </c>
      <c r="C77" s="22">
        <v>5</v>
      </c>
      <c r="D77" s="34"/>
      <c r="E77" s="34">
        <v>0.15</v>
      </c>
      <c r="F77" s="158">
        <f t="shared" si="3"/>
        <v>0</v>
      </c>
      <c r="H77" s="215"/>
      <c r="I77" s="62"/>
      <c r="J77" s="62"/>
      <c r="K77" s="216"/>
      <c r="M77" s="215"/>
      <c r="N77" s="62"/>
      <c r="O77" s="62"/>
      <c r="P77" s="216"/>
      <c r="R77" s="215"/>
      <c r="S77" s="122"/>
    </row>
    <row r="78" spans="1:19" outlineLevel="1" x14ac:dyDescent="0.25">
      <c r="A78" s="121" t="s">
        <v>64</v>
      </c>
      <c r="B78" s="97" t="s">
        <v>113</v>
      </c>
      <c r="C78" s="22">
        <v>5</v>
      </c>
      <c r="D78" s="34"/>
      <c r="E78" s="34">
        <v>0.15</v>
      </c>
      <c r="F78" s="158">
        <f t="shared" si="3"/>
        <v>0</v>
      </c>
      <c r="H78" s="215"/>
      <c r="I78" s="62"/>
      <c r="J78" s="62"/>
      <c r="K78" s="216"/>
      <c r="M78" s="215"/>
      <c r="N78" s="62"/>
      <c r="O78" s="62"/>
      <c r="P78" s="216"/>
      <c r="R78" s="215"/>
      <c r="S78" s="122"/>
    </row>
    <row r="79" spans="1:19" outlineLevel="1" x14ac:dyDescent="0.25">
      <c r="A79" s="121" t="s">
        <v>123</v>
      </c>
      <c r="B79" s="97" t="s">
        <v>115</v>
      </c>
      <c r="C79" s="22">
        <v>5</v>
      </c>
      <c r="D79" s="34"/>
      <c r="E79" s="34">
        <v>0.15</v>
      </c>
      <c r="F79" s="158">
        <f t="shared" si="3"/>
        <v>0</v>
      </c>
      <c r="H79" s="215"/>
      <c r="I79" s="62"/>
      <c r="J79" s="62"/>
      <c r="K79" s="216"/>
      <c r="M79" s="215"/>
      <c r="N79" s="62"/>
      <c r="O79" s="62"/>
      <c r="P79" s="216"/>
      <c r="R79" s="215"/>
      <c r="S79" s="122"/>
    </row>
    <row r="80" spans="1:19" ht="15.75" outlineLevel="1" thickBot="1" x14ac:dyDescent="0.3">
      <c r="A80" s="123" t="s">
        <v>124</v>
      </c>
      <c r="B80" s="202" t="s">
        <v>117</v>
      </c>
      <c r="C80" s="125">
        <v>5</v>
      </c>
      <c r="D80" s="126"/>
      <c r="E80" s="126">
        <v>0.2</v>
      </c>
      <c r="F80" s="159">
        <f t="shared" si="3"/>
        <v>0</v>
      </c>
      <c r="G80" s="118"/>
      <c r="H80" s="221"/>
      <c r="I80" s="127"/>
      <c r="J80" s="127"/>
      <c r="K80" s="222"/>
      <c r="L80" s="118"/>
      <c r="M80" s="221"/>
      <c r="N80" s="127"/>
      <c r="O80" s="127"/>
      <c r="P80" s="222"/>
      <c r="Q80" s="118"/>
      <c r="R80" s="221"/>
      <c r="S80" s="128"/>
    </row>
    <row r="81" spans="1:19" ht="39" outlineLevel="1" thickBot="1" x14ac:dyDescent="0.3">
      <c r="A81" s="278" t="s">
        <v>6</v>
      </c>
      <c r="B81" s="279"/>
      <c r="C81" s="194" t="s">
        <v>11</v>
      </c>
      <c r="D81" s="194" t="s">
        <v>12</v>
      </c>
      <c r="E81" s="194" t="s">
        <v>8</v>
      </c>
      <c r="F81" s="195" t="s">
        <v>127</v>
      </c>
      <c r="G81" s="113"/>
      <c r="H81" s="116"/>
      <c r="I81" s="104"/>
      <c r="J81" s="104"/>
      <c r="K81" s="214"/>
      <c r="L81" s="113"/>
      <c r="M81" s="116"/>
      <c r="N81" s="104"/>
      <c r="O81" s="104"/>
      <c r="P81" s="214"/>
      <c r="Q81" s="113"/>
      <c r="R81" s="196" t="s">
        <v>11</v>
      </c>
      <c r="S81" s="197" t="s">
        <v>12</v>
      </c>
    </row>
    <row r="82" spans="1:19" ht="15.75" outlineLevel="1" thickBot="1" x14ac:dyDescent="0.3">
      <c r="A82" s="112" t="s">
        <v>51</v>
      </c>
      <c r="B82" s="114" t="s">
        <v>162</v>
      </c>
      <c r="C82" s="115">
        <v>5</v>
      </c>
      <c r="D82" s="111"/>
      <c r="E82" s="111">
        <v>1</v>
      </c>
      <c r="F82" s="232">
        <f>ROUND(D82*E82,2)</f>
        <v>0</v>
      </c>
      <c r="G82" s="113"/>
      <c r="H82" s="115"/>
      <c r="I82" s="105"/>
      <c r="J82" s="105"/>
      <c r="K82" s="204"/>
      <c r="L82" s="113"/>
      <c r="M82" s="115"/>
      <c r="N82" s="105"/>
      <c r="O82" s="105"/>
      <c r="P82" s="204"/>
      <c r="Q82" s="113"/>
      <c r="R82" s="115">
        <v>5</v>
      </c>
      <c r="S82" s="237">
        <f>ROUND(F82,2)</f>
        <v>0</v>
      </c>
    </row>
    <row r="83" spans="1:19" ht="29.25" customHeight="1" outlineLevel="1" x14ac:dyDescent="0.25"/>
    <row r="84" spans="1:19" ht="17.25" customHeight="1" x14ac:dyDescent="0.25"/>
  </sheetData>
  <mergeCells count="18">
    <mergeCell ref="A50:B50"/>
    <mergeCell ref="A52:B52"/>
    <mergeCell ref="A81:B81"/>
    <mergeCell ref="A7:B7"/>
    <mergeCell ref="A12:B12"/>
    <mergeCell ref="A15:B15"/>
    <mergeCell ref="H9:K9"/>
    <mergeCell ref="M9:P9"/>
    <mergeCell ref="R9:S9"/>
    <mergeCell ref="A10:B10"/>
    <mergeCell ref="A17:B17"/>
    <mergeCell ref="A1:B1"/>
    <mergeCell ref="C1:F1"/>
    <mergeCell ref="A6:B6"/>
    <mergeCell ref="C6:F6"/>
    <mergeCell ref="A9:B9"/>
    <mergeCell ref="C9:F9"/>
    <mergeCell ref="C7:F7"/>
  </mergeCells>
  <pageMargins left="0.70866141732283472" right="0.70866141732283472" top="0.74803149606299213" bottom="0.74803149606299213" header="0.31496062992125984" footer="0.31496062992125984"/>
  <pageSetup paperSize="9" scale="33" orientation="portrait" r:id="rId1"/>
  <headerFooter>
    <oddFooter>&amp;L&amp;"PT Sans,Standard"&amp;8Allgeier Management Beratung GmbH&amp;C&amp;"PT Sans,Standard"&amp;8&amp;F&amp;R&amp;"PT Sans,Standard"&amp;8Seite &amp;P von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97272-E7DA-4870-96B4-1D49FBEB1E75}">
  <sheetPr>
    <pageSetUpPr fitToPage="1"/>
  </sheetPr>
  <dimension ref="A1:V13"/>
  <sheetViews>
    <sheetView workbookViewId="0">
      <selection activeCell="B11" sqref="B11"/>
    </sheetView>
  </sheetViews>
  <sheetFormatPr baseColWidth="10" defaultRowHeight="15" x14ac:dyDescent="0.25"/>
  <cols>
    <col min="2" max="2" width="66.28515625" customWidth="1"/>
    <col min="3" max="3" width="2.140625" customWidth="1"/>
    <col min="4" max="8" width="15.140625" customWidth="1"/>
    <col min="9" max="9" width="8.7109375" customWidth="1"/>
    <col min="10" max="10" width="2.140625" customWidth="1"/>
    <col min="11" max="15" width="15.140625" customWidth="1"/>
    <col min="16" max="16" width="2.140625" customWidth="1"/>
    <col min="17" max="17" width="8.7109375" customWidth="1"/>
    <col min="18" max="22" width="15.140625" customWidth="1"/>
  </cols>
  <sheetData>
    <row r="1" spans="1:22" ht="18.75" x14ac:dyDescent="0.3">
      <c r="A1" s="139" t="s">
        <v>139</v>
      </c>
    </row>
    <row r="3" spans="1:22" ht="15.75" thickBot="1" x14ac:dyDescent="0.3"/>
    <row r="4" spans="1:22" x14ac:dyDescent="0.25">
      <c r="A4" s="143"/>
      <c r="B4" s="144"/>
      <c r="C4" s="119"/>
      <c r="D4" s="338" t="s">
        <v>7</v>
      </c>
      <c r="E4" s="338"/>
      <c r="F4" s="338"/>
      <c r="G4" s="338"/>
      <c r="H4" s="338"/>
      <c r="I4" s="144"/>
      <c r="J4" s="119"/>
      <c r="K4" s="338" t="s">
        <v>146</v>
      </c>
      <c r="L4" s="338"/>
      <c r="M4" s="338"/>
      <c r="N4" s="338"/>
      <c r="O4" s="338"/>
      <c r="P4" s="119"/>
      <c r="Q4" s="144"/>
      <c r="R4" s="338" t="s">
        <v>147</v>
      </c>
      <c r="S4" s="338"/>
      <c r="T4" s="338"/>
      <c r="U4" s="338"/>
      <c r="V4" s="339"/>
    </row>
    <row r="5" spans="1:22" x14ac:dyDescent="0.25">
      <c r="A5" s="145"/>
      <c r="B5" s="135"/>
      <c r="D5" s="133" t="s">
        <v>141</v>
      </c>
      <c r="E5" s="133" t="s">
        <v>142</v>
      </c>
      <c r="F5" s="133" t="s">
        <v>143</v>
      </c>
      <c r="G5" s="133" t="s">
        <v>144</v>
      </c>
      <c r="H5" s="133" t="s">
        <v>145</v>
      </c>
      <c r="I5" s="135"/>
      <c r="K5" s="136" t="str">
        <f t="shared" ref="K5:O6" si="0">+D5</f>
        <v>Bieter 1</v>
      </c>
      <c r="L5" s="136" t="str">
        <f t="shared" si="0"/>
        <v>Bieter 2</v>
      </c>
      <c r="M5" s="136" t="str">
        <f t="shared" si="0"/>
        <v>Bieter 3</v>
      </c>
      <c r="N5" s="136" t="str">
        <f t="shared" si="0"/>
        <v>Bieter 4</v>
      </c>
      <c r="O5" s="136" t="str">
        <f t="shared" si="0"/>
        <v>Bieter 5</v>
      </c>
      <c r="Q5" s="137"/>
      <c r="R5" s="136" t="str">
        <f t="shared" ref="R5:V6" si="1">+K5</f>
        <v>Bieter 1</v>
      </c>
      <c r="S5" s="136" t="str">
        <f t="shared" si="1"/>
        <v>Bieter 2</v>
      </c>
      <c r="T5" s="136" t="str">
        <f t="shared" si="1"/>
        <v>Bieter 3</v>
      </c>
      <c r="U5" s="136" t="str">
        <f t="shared" si="1"/>
        <v>Bieter 4</v>
      </c>
      <c r="V5" s="146" t="str">
        <f t="shared" si="1"/>
        <v>Bieter 5</v>
      </c>
    </row>
    <row r="6" spans="1:22" ht="36.75" x14ac:dyDescent="0.25">
      <c r="A6" s="145"/>
      <c r="B6" s="142" t="s">
        <v>149</v>
      </c>
      <c r="D6" s="134" t="str">
        <f>+'Zuschlag Bieter 1'!$A$7</f>
        <v>Bietername 1</v>
      </c>
      <c r="E6" s="134" t="str">
        <f>+'Zuschlag Bieter 2'!$A$7</f>
        <v>Bietername 2</v>
      </c>
      <c r="F6" s="134" t="str">
        <f>+'Zuschlag Bieter 3'!$A$7</f>
        <v>Bietername 3</v>
      </c>
      <c r="G6" s="134" t="str">
        <f>+'Zuschlag Bieter 4'!$A$7</f>
        <v>Bietername 4</v>
      </c>
      <c r="H6" s="134" t="str">
        <f>+'Zuschlag Bieter 5'!$A$7</f>
        <v>Bietername 5</v>
      </c>
      <c r="I6" s="254" t="s">
        <v>150</v>
      </c>
      <c r="K6" s="136" t="str">
        <f t="shared" si="0"/>
        <v>Bietername 1</v>
      </c>
      <c r="L6" s="136" t="str">
        <f t="shared" si="0"/>
        <v>Bietername 2</v>
      </c>
      <c r="M6" s="136" t="str">
        <f t="shared" si="0"/>
        <v>Bietername 3</v>
      </c>
      <c r="N6" s="136" t="str">
        <f t="shared" si="0"/>
        <v>Bietername 4</v>
      </c>
      <c r="O6" s="136" t="str">
        <f t="shared" si="0"/>
        <v>Bietername 5</v>
      </c>
      <c r="Q6" s="250" t="s">
        <v>8</v>
      </c>
      <c r="R6" s="136" t="str">
        <f t="shared" si="1"/>
        <v>Bietername 1</v>
      </c>
      <c r="S6" s="136" t="str">
        <f t="shared" si="1"/>
        <v>Bietername 2</v>
      </c>
      <c r="T6" s="136" t="str">
        <f t="shared" si="1"/>
        <v>Bietername 3</v>
      </c>
      <c r="U6" s="136" t="str">
        <f t="shared" si="1"/>
        <v>Bietername 4</v>
      </c>
      <c r="V6" s="146" t="str">
        <f t="shared" si="1"/>
        <v>Bietername 5</v>
      </c>
    </row>
    <row r="7" spans="1:22" ht="15.75" x14ac:dyDescent="0.25">
      <c r="A7" s="145"/>
      <c r="B7" s="151" t="s">
        <v>6</v>
      </c>
      <c r="D7" s="135"/>
      <c r="E7" s="135"/>
      <c r="F7" s="135"/>
      <c r="G7" s="135"/>
      <c r="H7" s="135"/>
      <c r="I7" s="251"/>
      <c r="K7" s="135"/>
      <c r="L7" s="135"/>
      <c r="M7" s="135"/>
      <c r="N7" s="135"/>
      <c r="O7" s="135"/>
      <c r="Q7" s="251"/>
      <c r="R7" s="135"/>
      <c r="S7" s="135"/>
      <c r="T7" s="135"/>
      <c r="U7" s="135"/>
      <c r="V7" s="147"/>
    </row>
    <row r="8" spans="1:22" x14ac:dyDescent="0.25">
      <c r="A8" s="148" t="s">
        <v>5</v>
      </c>
      <c r="B8" s="140" t="s">
        <v>17</v>
      </c>
      <c r="D8" s="152">
        <f>+'Zuschlag Bieter 1'!$S$11</f>
        <v>0</v>
      </c>
      <c r="E8" s="152">
        <f>+'Zuschlag Bieter 2'!$S$11</f>
        <v>0</v>
      </c>
      <c r="F8" s="152">
        <f>+'Zuschlag Bieter 3'!$S$11</f>
        <v>0</v>
      </c>
      <c r="G8" s="152">
        <f>+'Zuschlag Bieter 4'!$S$11</f>
        <v>0</v>
      </c>
      <c r="H8" s="152">
        <f>+'Zuschlag Bieter 5'!$S$11</f>
        <v>0</v>
      </c>
      <c r="I8" s="255">
        <f>MAX(D8:H8)</f>
        <v>0</v>
      </c>
      <c r="K8" s="152" t="e">
        <f>ROUND(D8/$I8*5,2)</f>
        <v>#DIV/0!</v>
      </c>
      <c r="L8" s="152" t="e">
        <f>ROUND(E8/$I8*5,2)</f>
        <v>#DIV/0!</v>
      </c>
      <c r="M8" s="152" t="e">
        <f t="shared" ref="M8:O8" si="2">ROUND(F8/$I8*5,2)</f>
        <v>#DIV/0!</v>
      </c>
      <c r="N8" s="152" t="e">
        <f t="shared" si="2"/>
        <v>#DIV/0!</v>
      </c>
      <c r="O8" s="152" t="e">
        <f t="shared" si="2"/>
        <v>#DIV/0!</v>
      </c>
      <c r="Q8" s="252">
        <v>3</v>
      </c>
      <c r="R8" s="152" t="e">
        <f>+K8*$Q8</f>
        <v>#DIV/0!</v>
      </c>
      <c r="S8" s="152" t="e">
        <f t="shared" ref="S8:V11" si="3">+L8*$Q8</f>
        <v>#DIV/0!</v>
      </c>
      <c r="T8" s="152" t="e">
        <f t="shared" si="3"/>
        <v>#DIV/0!</v>
      </c>
      <c r="U8" s="152" t="e">
        <f t="shared" si="3"/>
        <v>#DIV/0!</v>
      </c>
      <c r="V8" s="155" t="e">
        <f t="shared" si="3"/>
        <v>#DIV/0!</v>
      </c>
    </row>
    <row r="9" spans="1:22" x14ac:dyDescent="0.25">
      <c r="A9" s="148" t="s">
        <v>3</v>
      </c>
      <c r="B9" s="84" t="s">
        <v>20</v>
      </c>
      <c r="D9" s="152">
        <f>+'Zuschlag Bieter 1'!$S$16</f>
        <v>0</v>
      </c>
      <c r="E9" s="152">
        <f>+'Zuschlag Bieter 1'!$S$16</f>
        <v>0</v>
      </c>
      <c r="F9" s="152">
        <f>+'Zuschlag Bieter 1'!$S$16</f>
        <v>0</v>
      </c>
      <c r="G9" s="152">
        <f>+'Zuschlag Bieter 1'!$S$16</f>
        <v>0</v>
      </c>
      <c r="H9" s="152">
        <f>+'Zuschlag Bieter 1'!$S$16</f>
        <v>0</v>
      </c>
      <c r="I9" s="255">
        <f>MAX(D9:H9)</f>
        <v>0</v>
      </c>
      <c r="K9" s="152" t="e">
        <f t="shared" ref="K9:K10" si="4">ROUND(D9/$I9*5,2)</f>
        <v>#DIV/0!</v>
      </c>
      <c r="L9" s="152" t="e">
        <f t="shared" ref="L9:L10" si="5">ROUND(E9/$I9*5,2)</f>
        <v>#DIV/0!</v>
      </c>
      <c r="M9" s="152" t="e">
        <f t="shared" ref="M9:M10" si="6">ROUND(F9/$I9*5,2)</f>
        <v>#DIV/0!</v>
      </c>
      <c r="N9" s="152" t="e">
        <f t="shared" ref="N9:N10" si="7">ROUND(G9/$I9*5,2)</f>
        <v>#DIV/0!</v>
      </c>
      <c r="O9" s="152" t="e">
        <f t="shared" ref="O9:O10" si="8">ROUND(H9/$I9*5,2)</f>
        <v>#DIV/0!</v>
      </c>
      <c r="Q9" s="252">
        <v>5</v>
      </c>
      <c r="R9" s="152" t="e">
        <f t="shared" ref="R9:R10" si="9">+K9*$Q9</f>
        <v>#DIV/0!</v>
      </c>
      <c r="S9" s="152" t="e">
        <f t="shared" si="3"/>
        <v>#DIV/0!</v>
      </c>
      <c r="T9" s="152" t="e">
        <f t="shared" si="3"/>
        <v>#DIV/0!</v>
      </c>
      <c r="U9" s="152" t="e">
        <f t="shared" si="3"/>
        <v>#DIV/0!</v>
      </c>
      <c r="V9" s="155" t="e">
        <f t="shared" si="3"/>
        <v>#DIV/0!</v>
      </c>
    </row>
    <row r="10" spans="1:22" x14ac:dyDescent="0.25">
      <c r="A10" s="148" t="s">
        <v>4</v>
      </c>
      <c r="B10" s="140" t="s">
        <v>159</v>
      </c>
      <c r="D10" s="152">
        <f>+'Zuschlag Bieter 1'!$S$51</f>
        <v>0</v>
      </c>
      <c r="E10" s="152">
        <f>+'Zuschlag Bieter 1'!$S$51</f>
        <v>0</v>
      </c>
      <c r="F10" s="152">
        <f>+'Zuschlag Bieter 1'!$S$51</f>
        <v>0</v>
      </c>
      <c r="G10" s="152">
        <f>+'Zuschlag Bieter 1'!$S$51</f>
        <v>0</v>
      </c>
      <c r="H10" s="152">
        <f>+'Zuschlag Bieter 1'!$S$51</f>
        <v>0</v>
      </c>
      <c r="I10" s="255">
        <f>MAX(D10:H10)</f>
        <v>0</v>
      </c>
      <c r="K10" s="152" t="e">
        <f t="shared" si="4"/>
        <v>#DIV/0!</v>
      </c>
      <c r="L10" s="152" t="e">
        <f t="shared" si="5"/>
        <v>#DIV/0!</v>
      </c>
      <c r="M10" s="152" t="e">
        <f t="shared" si="6"/>
        <v>#DIV/0!</v>
      </c>
      <c r="N10" s="152" t="e">
        <f t="shared" si="7"/>
        <v>#DIV/0!</v>
      </c>
      <c r="O10" s="152" t="e">
        <f t="shared" si="8"/>
        <v>#DIV/0!</v>
      </c>
      <c r="Q10" s="252">
        <v>8</v>
      </c>
      <c r="R10" s="152" t="e">
        <f t="shared" si="9"/>
        <v>#DIV/0!</v>
      </c>
      <c r="S10" s="152" t="e">
        <f t="shared" si="3"/>
        <v>#DIV/0!</v>
      </c>
      <c r="T10" s="152" t="e">
        <f t="shared" si="3"/>
        <v>#DIV/0!</v>
      </c>
      <c r="U10" s="152" t="e">
        <f t="shared" si="3"/>
        <v>#DIV/0!</v>
      </c>
      <c r="V10" s="155" t="e">
        <f t="shared" si="3"/>
        <v>#DIV/0!</v>
      </c>
    </row>
    <row r="11" spans="1:22" ht="25.5" x14ac:dyDescent="0.25">
      <c r="A11" s="149" t="s">
        <v>51</v>
      </c>
      <c r="B11" s="141" t="s">
        <v>109</v>
      </c>
      <c r="D11" s="153">
        <f>+'Zuschlag Bieter 1'!$S$82</f>
        <v>0</v>
      </c>
      <c r="E11" s="153">
        <f>+'Zuschlag Bieter 1'!$S$82</f>
        <v>0</v>
      </c>
      <c r="F11" s="153">
        <f>+'Zuschlag Bieter 1'!$S$82</f>
        <v>0</v>
      </c>
      <c r="G11" s="153">
        <f>+'Zuschlag Bieter 1'!$S$82</f>
        <v>0</v>
      </c>
      <c r="H11" s="153">
        <f>+'Zuschlag Bieter 1'!$S$82</f>
        <v>0</v>
      </c>
      <c r="I11" s="153"/>
      <c r="K11" s="153">
        <f>+D11</f>
        <v>0</v>
      </c>
      <c r="L11" s="153">
        <f t="shared" ref="L11:O11" si="10">+E11</f>
        <v>0</v>
      </c>
      <c r="M11" s="153">
        <f t="shared" si="10"/>
        <v>0</v>
      </c>
      <c r="N11" s="153">
        <f t="shared" si="10"/>
        <v>0</v>
      </c>
      <c r="O11" s="153">
        <f t="shared" si="10"/>
        <v>0</v>
      </c>
      <c r="Q11" s="253">
        <v>4</v>
      </c>
      <c r="R11" s="153">
        <f>+K11*$Q11</f>
        <v>0</v>
      </c>
      <c r="S11" s="153">
        <f t="shared" si="3"/>
        <v>0</v>
      </c>
      <c r="T11" s="153">
        <f t="shared" si="3"/>
        <v>0</v>
      </c>
      <c r="U11" s="153">
        <f t="shared" si="3"/>
        <v>0</v>
      </c>
      <c r="V11" s="156">
        <f t="shared" si="3"/>
        <v>0</v>
      </c>
    </row>
    <row r="12" spans="1:22" s="85" customFormat="1" ht="30.75" customHeight="1" x14ac:dyDescent="0.25">
      <c r="A12" s="150" t="s">
        <v>140</v>
      </c>
      <c r="B12" s="142"/>
      <c r="C12" s="247"/>
      <c r="D12" s="154">
        <f t="shared" ref="D12:H12" si="11">SUM(D8:D11)</f>
        <v>0</v>
      </c>
      <c r="E12" s="154">
        <f t="shared" si="11"/>
        <v>0</v>
      </c>
      <c r="F12" s="154">
        <f t="shared" si="11"/>
        <v>0</v>
      </c>
      <c r="G12" s="154">
        <f t="shared" si="11"/>
        <v>0</v>
      </c>
      <c r="H12" s="154">
        <f t="shared" si="11"/>
        <v>0</v>
      </c>
      <c r="I12" s="154"/>
      <c r="J12" s="248"/>
      <c r="K12" s="154" t="e">
        <f>SUM(K8:K11)</f>
        <v>#DIV/0!</v>
      </c>
      <c r="L12" s="154" t="e">
        <f>SUM(L8:L11)</f>
        <v>#DIV/0!</v>
      </c>
      <c r="M12" s="154" t="e">
        <f>SUM(M8:M11)</f>
        <v>#DIV/0!</v>
      </c>
      <c r="N12" s="154" t="e">
        <f>SUM(N8:N11)</f>
        <v>#DIV/0!</v>
      </c>
      <c r="O12" s="154" t="e">
        <f t="shared" ref="O12" si="12">SUM(O8:O11)</f>
        <v>#DIV/0!</v>
      </c>
      <c r="P12" s="248"/>
      <c r="Q12" s="138"/>
      <c r="R12" s="154" t="e">
        <f>SUM(R8:R11)</f>
        <v>#DIV/0!</v>
      </c>
      <c r="S12" s="154" t="e">
        <f t="shared" ref="S12:V12" si="13">SUM(S8:S11)</f>
        <v>#DIV/0!</v>
      </c>
      <c r="T12" s="154" t="e">
        <f t="shared" si="13"/>
        <v>#DIV/0!</v>
      </c>
      <c r="U12" s="154" t="e">
        <f t="shared" si="13"/>
        <v>#DIV/0!</v>
      </c>
      <c r="V12" s="157" t="e">
        <f t="shared" si="13"/>
        <v>#DIV/0!</v>
      </c>
    </row>
    <row r="13" spans="1:22" ht="15.75" thickBot="1" x14ac:dyDescent="0.3">
      <c r="A13" s="243" t="s">
        <v>148</v>
      </c>
      <c r="B13" s="244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249"/>
      <c r="R13" s="245" t="e">
        <f>_xlfn.RANK.EQ(R12,$R$12:$V$12,0)</f>
        <v>#DIV/0!</v>
      </c>
      <c r="S13" s="245" t="e">
        <f>_xlfn.RANK.EQ(S12,$R$12:$V$12,0)</f>
        <v>#DIV/0!</v>
      </c>
      <c r="T13" s="245" t="e">
        <f>_xlfn.RANK.EQ(T12,$R$12:$V$12,0)</f>
        <v>#DIV/0!</v>
      </c>
      <c r="U13" s="245" t="e">
        <f>_xlfn.RANK.EQ(U12,$R$12:$V$12,0)</f>
        <v>#DIV/0!</v>
      </c>
      <c r="V13" s="246" t="e">
        <f>_xlfn.RANK.EQ(V12,$R$12:$V$12,0)</f>
        <v>#DIV/0!</v>
      </c>
    </row>
  </sheetData>
  <mergeCells count="3">
    <mergeCell ref="D4:H4"/>
    <mergeCell ref="K4:O4"/>
    <mergeCell ref="R4:V4"/>
  </mergeCells>
  <phoneticPr fontId="29" type="noConversion"/>
  <pageMargins left="0.70866141732283472" right="0.70866141732283472" top="0.78740157480314965" bottom="0.78740157480314965" header="0.31496062992125984" footer="0.31496062992125984"/>
  <pageSetup scale="3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f377bb6-5589-42aa-93a6-9fd0676ed00f">
      <Terms xmlns="http://schemas.microsoft.com/office/infopath/2007/PartnerControls"/>
    </lcf76f155ced4ddcb4097134ff3c332f>
    <TaxCatchAll xmlns="29c513d6-e99f-4a37-8099-b833a00752d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63060755A69784AB94B3F565A05FEE4" ma:contentTypeVersion="12" ma:contentTypeDescription="Ein neues Dokument erstellen." ma:contentTypeScope="" ma:versionID="7bae922de6bf7fcbccb8b6d071d28840">
  <xsd:schema xmlns:xsd="http://www.w3.org/2001/XMLSchema" xmlns:xs="http://www.w3.org/2001/XMLSchema" xmlns:p="http://schemas.microsoft.com/office/2006/metadata/properties" xmlns:ns2="df377bb6-5589-42aa-93a6-9fd0676ed00f" xmlns:ns3="29c513d6-e99f-4a37-8099-b833a00752d7" targetNamespace="http://schemas.microsoft.com/office/2006/metadata/properties" ma:root="true" ma:fieldsID="60a738adee908719378b6f0a7db4049a" ns2:_="" ns3:_="">
    <xsd:import namespace="df377bb6-5589-42aa-93a6-9fd0676ed00f"/>
    <xsd:import namespace="29c513d6-e99f-4a37-8099-b833a00752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77bb6-5589-42aa-93a6-9fd0676ed0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d1e0df64-af7b-4ff0-b944-059d79ee88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c513d6-e99f-4a37-8099-b833a00752d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7768848-52b6-4d57-beed-fdabf9fe609c}" ma:internalName="TaxCatchAll" ma:showField="CatchAllData" ma:web="29c513d6-e99f-4a37-8099-b833a00752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56A378-F49C-4213-A909-469B078AA793}">
  <ds:schemaRefs>
    <ds:schemaRef ds:uri="http://schemas.microsoft.com/office/2006/metadata/properties"/>
    <ds:schemaRef ds:uri="http://schemas.microsoft.com/office/infopath/2007/PartnerControls"/>
    <ds:schemaRef ds:uri="df377bb6-5589-42aa-93a6-9fd0676ed00f"/>
    <ds:schemaRef ds:uri="29c513d6-e99f-4a37-8099-b833a00752d7"/>
  </ds:schemaRefs>
</ds:datastoreItem>
</file>

<file path=customXml/itemProps2.xml><?xml version="1.0" encoding="utf-8"?>
<ds:datastoreItem xmlns:ds="http://schemas.openxmlformats.org/officeDocument/2006/customXml" ds:itemID="{488A91AC-DB5C-4AFA-93AC-2C547B91E1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8487BC-E5E3-440D-BF5A-3B5957ABD3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77bb6-5589-42aa-93a6-9fd0676ed00f"/>
    <ds:schemaRef ds:uri="29c513d6-e99f-4a37-8099-b833a00752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Zuschlag</vt:lpstr>
      <vt:lpstr>Zuschlag Bieter 1</vt:lpstr>
      <vt:lpstr>Zuschlag Bieter 2</vt:lpstr>
      <vt:lpstr>Zuschlag Bieter 3</vt:lpstr>
      <vt:lpstr>Zuschlag Bieter 4</vt:lpstr>
      <vt:lpstr>Zuschlag Bieter 5</vt:lpstr>
      <vt:lpstr>Zusammenfassung</vt:lpstr>
      <vt:lpstr>Zuschlag!Drucktitel</vt:lpstr>
      <vt:lpstr>'Zuschlag Bieter 1'!Drucktitel</vt:lpstr>
      <vt:lpstr>'Zuschlag Bieter 2'!Drucktitel</vt:lpstr>
      <vt:lpstr>'Zuschlag Bieter 3'!Drucktitel</vt:lpstr>
      <vt:lpstr>'Zuschlag Bieter 4'!Drucktitel</vt:lpstr>
      <vt:lpstr>'Zuschlag Bieter 5'!Drucktitel</vt:lpstr>
    </vt:vector>
  </TitlesOfParts>
  <Company>Allgeier Management Beratung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Teilnahmewettbewerb SektVO/VGV/uVgO</dc:title>
  <dc:subject>Eignungskriterien</dc:subject>
  <dc:creator>Allgeier Management Beratung</dc:creator>
  <cp:lastModifiedBy>Mario Verdugo Morales</cp:lastModifiedBy>
  <cp:lastPrinted>2026-04-28T12:14:20Z</cp:lastPrinted>
  <dcterms:created xsi:type="dcterms:W3CDTF">2022-07-09T10:31:50Z</dcterms:created>
  <dcterms:modified xsi:type="dcterms:W3CDTF">2026-10-27T09:38:18Z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0x010100363060755A69784AB94B3F565A05FEE4</vt:lpwstr>
  </property>
</Properties>
</file>