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TC Sebastian\Desktop\AWI Oldenburg\Ausschreibung\"/>
    </mc:Choice>
  </mc:AlternateContent>
  <xr:revisionPtr revIDLastSave="0" documentId="13_ncr:1_{C3EA4A20-9DE4-4388-AEF9-0C23150BDFDA}" xr6:coauthVersionLast="47" xr6:coauthVersionMax="47" xr10:uidLastSave="{00000000-0000-0000-0000-000000000000}"/>
  <bookViews>
    <workbookView xWindow="-120" yWindow="-120" windowWidth="29040" windowHeight="15720" tabRatio="950" xr2:uid="{00000000-000D-0000-FFFF-FFFF00000000}"/>
  </bookViews>
  <sheets>
    <sheet name="SVS_UR" sheetId="54" r:id="rId1"/>
  </sheets>
  <definedNames>
    <definedName name="BSTL" localSheetId="0">SVS_UR!#REF!</definedName>
    <definedName name="BSTLGL" localSheetId="0">SVS_UR!#REF!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0" i="54" l="1"/>
  <c r="H80" i="54"/>
  <c r="E44" i="54"/>
  <c r="E74" i="54"/>
  <c r="I74" i="54"/>
  <c r="G74" i="54"/>
  <c r="G75" i="54"/>
  <c r="I80" i="54"/>
  <c r="I79" i="54"/>
  <c r="I78" i="54"/>
  <c r="I77" i="54"/>
  <c r="I76" i="54"/>
  <c r="I75" i="54"/>
  <c r="G80" i="54"/>
  <c r="G79" i="54"/>
  <c r="G78" i="54"/>
  <c r="G77" i="54"/>
  <c r="G76" i="54"/>
  <c r="E80" i="54"/>
  <c r="E79" i="54"/>
  <c r="E78" i="54"/>
  <c r="E77" i="54"/>
  <c r="E76" i="54"/>
  <c r="E75" i="54"/>
  <c r="F80" i="54" l="1"/>
  <c r="J85" i="54" l="1"/>
  <c r="H85" i="54"/>
  <c r="E84" i="54" l="1"/>
  <c r="I84" i="54" l="1"/>
  <c r="G84" i="54"/>
  <c r="I58" i="54"/>
  <c r="G58" i="54"/>
  <c r="E58" i="54"/>
  <c r="J57" i="54"/>
  <c r="H57" i="54"/>
  <c r="F57" i="54"/>
  <c r="J56" i="54"/>
  <c r="H56" i="54"/>
  <c r="F56" i="54"/>
  <c r="J55" i="54"/>
  <c r="H55" i="54"/>
  <c r="F55" i="54"/>
  <c r="J54" i="54"/>
  <c r="H54" i="54"/>
  <c r="F54" i="54"/>
  <c r="J53" i="54"/>
  <c r="H53" i="54"/>
  <c r="F53" i="54"/>
  <c r="J52" i="54"/>
  <c r="H52" i="54"/>
  <c r="F52" i="54"/>
  <c r="J51" i="54"/>
  <c r="H51" i="54"/>
  <c r="F51" i="54"/>
  <c r="J49" i="54"/>
  <c r="H49" i="54"/>
  <c r="F49" i="54"/>
  <c r="J48" i="54"/>
  <c r="H48" i="54"/>
  <c r="F48" i="54"/>
  <c r="J47" i="54"/>
  <c r="H47" i="54"/>
  <c r="F47" i="54"/>
  <c r="I44" i="54"/>
  <c r="G44" i="54"/>
  <c r="J43" i="54"/>
  <c r="H43" i="54"/>
  <c r="F43" i="54"/>
  <c r="J42" i="54"/>
  <c r="H42" i="54"/>
  <c r="F42" i="54"/>
  <c r="J41" i="54"/>
  <c r="H41" i="54"/>
  <c r="F41" i="54"/>
  <c r="J40" i="54"/>
  <c r="H40" i="54"/>
  <c r="F40" i="54"/>
  <c r="I37" i="54"/>
  <c r="G37" i="54"/>
  <c r="E37" i="54"/>
  <c r="J36" i="54"/>
  <c r="H36" i="54"/>
  <c r="F36" i="54"/>
  <c r="J35" i="54"/>
  <c r="H35" i="54"/>
  <c r="F35" i="54"/>
  <c r="I33" i="54"/>
  <c r="G33" i="54"/>
  <c r="E33" i="54"/>
  <c r="J32" i="54"/>
  <c r="H32" i="54"/>
  <c r="F32" i="54"/>
  <c r="J31" i="54"/>
  <c r="H31" i="54"/>
  <c r="F31" i="54"/>
  <c r="J30" i="54"/>
  <c r="H30" i="54"/>
  <c r="F30" i="54"/>
  <c r="J29" i="54"/>
  <c r="H29" i="54"/>
  <c r="F29" i="54"/>
  <c r="J28" i="54"/>
  <c r="H28" i="54"/>
  <c r="F28" i="54"/>
  <c r="J27" i="54"/>
  <c r="H27" i="54"/>
  <c r="F27" i="54"/>
  <c r="J26" i="54"/>
  <c r="H26" i="54"/>
  <c r="F26" i="54"/>
  <c r="J25" i="54"/>
  <c r="H25" i="54"/>
  <c r="F25" i="54"/>
  <c r="J24" i="54"/>
  <c r="H24" i="54"/>
  <c r="F24" i="54"/>
  <c r="J23" i="54"/>
  <c r="H23" i="54"/>
  <c r="F23" i="54"/>
  <c r="I21" i="54"/>
  <c r="G21" i="54"/>
  <c r="E21" i="54"/>
  <c r="J20" i="54"/>
  <c r="H20" i="54"/>
  <c r="F20" i="54"/>
  <c r="J19" i="54"/>
  <c r="H19" i="54"/>
  <c r="F19" i="54"/>
  <c r="J18" i="54"/>
  <c r="H18" i="54"/>
  <c r="F18" i="54"/>
  <c r="J17" i="54"/>
  <c r="H17" i="54"/>
  <c r="F17" i="54"/>
  <c r="J16" i="54"/>
  <c r="H16" i="54"/>
  <c r="F16" i="54"/>
  <c r="J15" i="54"/>
  <c r="H15" i="54"/>
  <c r="F15" i="54"/>
  <c r="J14" i="54"/>
  <c r="H14" i="54"/>
  <c r="F14" i="54"/>
  <c r="E38" i="54" l="1"/>
  <c r="E59" i="54" s="1"/>
  <c r="J37" i="54"/>
  <c r="H37" i="54"/>
  <c r="G38" i="54"/>
  <c r="G59" i="54" s="1"/>
  <c r="H21" i="54"/>
  <c r="H33" i="54"/>
  <c r="H58" i="54"/>
  <c r="H44" i="54"/>
  <c r="I38" i="54"/>
  <c r="I59" i="54" s="1"/>
  <c r="J44" i="54"/>
  <c r="J58" i="54"/>
  <c r="J33" i="54"/>
  <c r="J21" i="54"/>
  <c r="F33" i="54"/>
  <c r="F37" i="54"/>
  <c r="F44" i="54"/>
  <c r="F58" i="54"/>
  <c r="F21" i="54"/>
  <c r="F38" i="54" l="1"/>
  <c r="F59" i="54" s="1"/>
  <c r="F60" i="54" s="1"/>
  <c r="J38" i="54"/>
  <c r="J59" i="54" s="1"/>
  <c r="J61" i="54" s="1"/>
  <c r="H38" i="54"/>
  <c r="H59" i="54" s="1"/>
  <c r="F61" i="54" l="1"/>
  <c r="F81" i="54" s="1"/>
  <c r="J60" i="54"/>
  <c r="J62" i="54" s="1"/>
  <c r="I85" i="54" s="1"/>
  <c r="H60" i="54"/>
  <c r="H61" i="54"/>
  <c r="H81" i="54" s="1"/>
  <c r="J81" i="54" l="1"/>
  <c r="F62" i="54"/>
  <c r="E63" i="54" s="1"/>
  <c r="E64" i="54" s="1"/>
  <c r="E81" i="54" s="1"/>
  <c r="H62" i="54"/>
  <c r="I63" i="54"/>
  <c r="I64" i="54" s="1"/>
  <c r="I81" i="54" s="1"/>
  <c r="F85" i="54" l="1"/>
  <c r="E85" i="54" s="1"/>
  <c r="E66" i="54"/>
  <c r="G63" i="54"/>
  <c r="G64" i="54" s="1"/>
  <c r="G81" i="54" s="1"/>
  <c r="G85" i="54"/>
  <c r="E86" i="54" l="1"/>
</calcChain>
</file>

<file path=xl/sharedStrings.xml><?xml version="1.0" encoding="utf-8"?>
<sst xmlns="http://schemas.openxmlformats.org/spreadsheetml/2006/main" count="148" uniqueCount="137">
  <si>
    <t>Pos.</t>
  </si>
  <si>
    <t>Bezeichnung</t>
  </si>
  <si>
    <t>%</t>
  </si>
  <si>
    <t>€</t>
  </si>
  <si>
    <t>Zusätzliches Urlaubsgeld</t>
  </si>
  <si>
    <t>Produktiver Stundenlohn</t>
  </si>
  <si>
    <t xml:space="preserve"> 2.10</t>
  </si>
  <si>
    <t xml:space="preserve"> 2.00</t>
  </si>
  <si>
    <t>Lohngebundene Kosten</t>
  </si>
  <si>
    <t>Sozialversicherungsbeiträge (Arbeitgeberanteil)</t>
  </si>
  <si>
    <t xml:space="preserve"> 2.11</t>
  </si>
  <si>
    <t>Krankenversicherung</t>
  </si>
  <si>
    <t xml:space="preserve"> 2.12</t>
  </si>
  <si>
    <t xml:space="preserve"> 2.13</t>
  </si>
  <si>
    <t xml:space="preserve"> 2.15</t>
  </si>
  <si>
    <t xml:space="preserve"> 2.16</t>
  </si>
  <si>
    <t xml:space="preserve"> 2.17</t>
  </si>
  <si>
    <t>Rentenversicherung</t>
  </si>
  <si>
    <t>Arbeitslosenversicherung</t>
  </si>
  <si>
    <t>Pflegeversicherung</t>
  </si>
  <si>
    <t>U2 Mutterschaftsaufwendung</t>
  </si>
  <si>
    <t>U3 Insolvenzgeldumlage</t>
  </si>
  <si>
    <t xml:space="preserve">Gesetzliche Unfallversicherung </t>
  </si>
  <si>
    <t>Zwischensumme der Positionen unter 2.10</t>
  </si>
  <si>
    <t>Soziallöhne</t>
  </si>
  <si>
    <t>Gesetzliche Feiertage</t>
  </si>
  <si>
    <t>Sozialversicherung auf Pos. 2.21</t>
  </si>
  <si>
    <t>Sozialversicherung auf Pos. 2.22</t>
  </si>
  <si>
    <t>Arbeitsfreistellung</t>
  </si>
  <si>
    <t>Sozialversicherung auf Pos. 2.23</t>
  </si>
  <si>
    <t>Lohnfortzahlung im Krankheitsfall</t>
  </si>
  <si>
    <t>Sozialversicherung auf Pos. 2.25</t>
  </si>
  <si>
    <t>Zwischensumme Soziallöhne inkl. SV-Beiträge auf Soziallöhne</t>
  </si>
  <si>
    <t>Zusätzliche lohngebundene Kosten</t>
  </si>
  <si>
    <t xml:space="preserve"> 2.21</t>
  </si>
  <si>
    <t xml:space="preserve"> 2.22</t>
  </si>
  <si>
    <t xml:space="preserve"> 2.23</t>
  </si>
  <si>
    <t xml:space="preserve"> 2.24</t>
  </si>
  <si>
    <t xml:space="preserve"> </t>
  </si>
  <si>
    <t>Sozialversicherung  auf Pos. 2.24</t>
  </si>
  <si>
    <t xml:space="preserve"> 2.25</t>
  </si>
  <si>
    <t xml:space="preserve"> 2.30</t>
  </si>
  <si>
    <t xml:space="preserve"> 2.31</t>
  </si>
  <si>
    <t xml:space="preserve"> 2.32</t>
  </si>
  <si>
    <t>Sonstige Personalkosten</t>
  </si>
  <si>
    <t>Summe lohngebundene Kosten (Σ 2.10-2.30)</t>
  </si>
  <si>
    <t xml:space="preserve">Sonstige auftragsbezogene Kosten </t>
  </si>
  <si>
    <t xml:space="preserve"> 3.10</t>
  </si>
  <si>
    <t xml:space="preserve"> 3.00</t>
  </si>
  <si>
    <t>Fahrtkostenzuschuss</t>
  </si>
  <si>
    <t xml:space="preserve"> 3.40</t>
  </si>
  <si>
    <t>Sondereinzelkosten</t>
  </si>
  <si>
    <t>Unternehmensbezogene Kosten</t>
  </si>
  <si>
    <t xml:space="preserve"> 4.10</t>
  </si>
  <si>
    <t xml:space="preserve"> 4.00</t>
  </si>
  <si>
    <t>Gehälter</t>
  </si>
  <si>
    <t xml:space="preserve"> 4.20</t>
  </si>
  <si>
    <t xml:space="preserve"> 4.30</t>
  </si>
  <si>
    <t xml:space="preserve"> 4.31</t>
  </si>
  <si>
    <t xml:space="preserve"> 4.32</t>
  </si>
  <si>
    <t xml:space="preserve"> 4.40</t>
  </si>
  <si>
    <t>Fuhrparkkosten</t>
  </si>
  <si>
    <t>Fertigungshilfskosten</t>
  </si>
  <si>
    <t>Schwerbehindertenabgabe</t>
  </si>
  <si>
    <t>Betriebsratskosten</t>
  </si>
  <si>
    <t>Sonstige Verwaltungskosten</t>
  </si>
  <si>
    <t>Vorfinanzierung Sozialversicherungsbeiträge</t>
  </si>
  <si>
    <t xml:space="preserve"> 5.00</t>
  </si>
  <si>
    <t xml:space="preserve"> 7.00</t>
  </si>
  <si>
    <t xml:space="preserve"> 1.00</t>
  </si>
  <si>
    <t>Sonstige Kosten (Verbandsbeiträge, Zertifizierung etc.)</t>
  </si>
  <si>
    <t>Sonstige Betriebskosten</t>
  </si>
  <si>
    <t>Haftpflichtversicherung</t>
  </si>
  <si>
    <t>Selbstkosten (Σ 1.00-4.80)</t>
  </si>
  <si>
    <t>Fertigungsmaterial, Maschinen und Geräte, Afa etc.</t>
  </si>
  <si>
    <t xml:space="preserve"> 2.14</t>
  </si>
  <si>
    <t xml:space="preserve"> 3.20</t>
  </si>
  <si>
    <t xml:space="preserve"> 3.30</t>
  </si>
  <si>
    <t xml:space="preserve"> 4.11</t>
  </si>
  <si>
    <t xml:space="preserve"> 4.12</t>
  </si>
  <si>
    <t xml:space="preserve"> 4.50</t>
  </si>
  <si>
    <t xml:space="preserve"> 4.60</t>
  </si>
  <si>
    <t xml:space="preserve"> 4.70</t>
  </si>
  <si>
    <t xml:space="preserve"> 4.80</t>
  </si>
  <si>
    <t xml:space="preserve"> 6.00</t>
  </si>
  <si>
    <t>Löhne für Aufsichten / Vorarbeiter inkl. sozialer Folgekosten
(soweit nicht gesondert berechnet; dann separat im Preisblatt ausweisen)</t>
  </si>
  <si>
    <t>Gehälter Technische Angestellte inkl. Lohnfolgekosten</t>
  </si>
  <si>
    <t>Gehälter Kaufmännische Angestellte inkl. Lohnfolgekosten</t>
  </si>
  <si>
    <t>Summe sonstige auftragsbezogene Kosten (Σ 3.10-3.40)</t>
  </si>
  <si>
    <t>Löhne Hilfsdienste inkl. Lohnfolgekosten</t>
  </si>
  <si>
    <t>Zwischensumme der Positionen unter 2.30</t>
  </si>
  <si>
    <t>Summe unternehmensbezogene Kosten (Σ 4.10-4.80)</t>
  </si>
  <si>
    <t xml:space="preserve"> 2.20</t>
  </si>
  <si>
    <t>Gewerbesteuer auf die Selbstkosten</t>
  </si>
  <si>
    <t>Wagnis- / Gewinnzuschlag auf die Selbstkosten</t>
  </si>
  <si>
    <t>Stundenverrechnungssatz in  € = Summe (Σ 5.00-7.00)</t>
  </si>
  <si>
    <t xml:space="preserve">Bearbeitungshinweise: </t>
  </si>
  <si>
    <t>Minijobber</t>
  </si>
  <si>
    <t>Sozialversicherungspfl. Beschäftigte</t>
  </si>
  <si>
    <t>Stundenverrechnungssatz für den Übertrag ins Preisblatt</t>
  </si>
  <si>
    <t>Produktiver Stundenlohn nach Tarifanpassung</t>
  </si>
  <si>
    <t>Stundenverrechnungssatz nach Tarifanpassung</t>
  </si>
  <si>
    <t>Stundenverrechnungssatz nach Tarifanpassung zur Vertragslaufzeit</t>
  </si>
  <si>
    <t>neuer Stundenverrechnungssatz nach Tarifanpassung</t>
  </si>
  <si>
    <t>Die folgenden Zeilen sind nur zur Vertragslaufzeit relevant und müssen zur Angebotsabgabe vom Bieter nicht ausgefüllt werden.</t>
  </si>
  <si>
    <t>Der neue Stundenverrechnungssatz nach Tarifanpassungen aus Pos. 11 ist dann in die Preisblätter einzutragen.</t>
  </si>
  <si>
    <t>Der neue produktive Stundenlohn nach Tarifanpassungen ist in Pos. 10 einzugeben.</t>
  </si>
  <si>
    <t xml:space="preserve"> 8.00</t>
  </si>
  <si>
    <t xml:space="preserve"> 9.00</t>
  </si>
  <si>
    <t>11.00</t>
  </si>
  <si>
    <t>- Grundsätzlich sind alle grau hinterlegten Felder auszufüllen</t>
  </si>
  <si>
    <t>Midijobber</t>
  </si>
  <si>
    <t>Aufschlag auf den produktiven Stundenlohn in %</t>
  </si>
  <si>
    <t>Änderungen bei den Sozialabgaben</t>
  </si>
  <si>
    <t>Änderungen der gesetzlichen Sozialversicherungsbeiträge zur Vertragslaufzeit sind in den Positionen 10.11 bis 10.17 vorzunehmen, wodurch der Lohnkostenanteil angepasst wird.</t>
  </si>
  <si>
    <t>Lohnkostenanteil nach Anpassung</t>
  </si>
  <si>
    <t xml:space="preserve"> 10.11</t>
  </si>
  <si>
    <t xml:space="preserve"> 10.12</t>
  </si>
  <si>
    <t xml:space="preserve"> 10.13</t>
  </si>
  <si>
    <t xml:space="preserve"> 10.14</t>
  </si>
  <si>
    <t xml:space="preserve"> 10.15</t>
  </si>
  <si>
    <t xml:space="preserve"> 10.16</t>
  </si>
  <si>
    <t xml:space="preserve"> 10.17</t>
  </si>
  <si>
    <r>
      <t xml:space="preserve">- In den Positionen </t>
    </r>
    <r>
      <rPr>
        <b/>
        <sz val="9"/>
        <rFont val="Aptos"/>
        <family val="2"/>
      </rPr>
      <t>2 bis 4</t>
    </r>
    <r>
      <rPr>
        <sz val="9"/>
        <rFont val="Aptos"/>
        <family val="2"/>
      </rPr>
      <t xml:space="preserve"> sind Prozentsätze vom </t>
    </r>
    <r>
      <rPr>
        <b/>
        <sz val="9"/>
        <rFont val="Aptos"/>
        <family val="2"/>
      </rPr>
      <t>produktiven Stundenlohn</t>
    </r>
    <r>
      <rPr>
        <sz val="9"/>
        <rFont val="Aptos"/>
        <family val="2"/>
      </rPr>
      <t xml:space="preserve"> einzutragen</t>
    </r>
  </si>
  <si>
    <r>
      <t xml:space="preserve">- In den Positionen </t>
    </r>
    <r>
      <rPr>
        <b/>
        <sz val="9"/>
        <rFont val="Aptos"/>
        <family val="2"/>
      </rPr>
      <t>6 bis 7</t>
    </r>
    <r>
      <rPr>
        <sz val="9"/>
        <rFont val="Aptos"/>
        <family val="2"/>
      </rPr>
      <t xml:space="preserve"> sind Prozentsätze von den </t>
    </r>
    <r>
      <rPr>
        <b/>
        <sz val="9"/>
        <rFont val="Aptos"/>
        <family val="2"/>
      </rPr>
      <t>Selbstkosten</t>
    </r>
    <r>
      <rPr>
        <sz val="9"/>
        <rFont val="Aptos"/>
        <family val="2"/>
      </rPr>
      <t xml:space="preserve"> einzutragen</t>
    </r>
  </si>
  <si>
    <r>
      <t xml:space="preserve">Lohnkostenanteil am STVS in % 
</t>
    </r>
    <r>
      <rPr>
        <sz val="9"/>
        <rFont val="Aptos"/>
        <family val="2"/>
      </rPr>
      <t>(Σ 1.00, 2.10-2.30, 3.10, 4.11, 4.12, 4.31)/STVS</t>
    </r>
  </si>
  <si>
    <r>
      <t xml:space="preserve">Anteil Sozialversicherungsbeschäftigte / Midijobber / Minijobber
</t>
    </r>
    <r>
      <rPr>
        <sz val="9"/>
        <rFont val="Aptos"/>
        <family val="2"/>
      </rPr>
      <t>Die Summe muss 100% betragen.</t>
    </r>
  </si>
  <si>
    <r>
      <t>siehe Vertragsbedingungen: S</t>
    </r>
    <r>
      <rPr>
        <vertAlign val="subscript"/>
        <sz val="9"/>
        <color theme="1"/>
        <rFont val="Aptos"/>
        <family val="2"/>
      </rPr>
      <t>neu</t>
    </r>
    <r>
      <rPr>
        <sz val="9"/>
        <color theme="1"/>
        <rFont val="Aptos"/>
        <family val="2"/>
      </rPr>
      <t xml:space="preserve"> = S</t>
    </r>
    <r>
      <rPr>
        <vertAlign val="subscript"/>
        <sz val="9"/>
        <color theme="1"/>
        <rFont val="Aptos"/>
        <family val="2"/>
      </rPr>
      <t>alt</t>
    </r>
    <r>
      <rPr>
        <sz val="9"/>
        <color theme="1"/>
        <rFont val="Aptos"/>
        <family val="2"/>
      </rPr>
      <t xml:space="preserve"> * (l * L</t>
    </r>
    <r>
      <rPr>
        <vertAlign val="subscript"/>
        <sz val="9"/>
        <color theme="1"/>
        <rFont val="Aptos"/>
        <family val="2"/>
      </rPr>
      <t>neu</t>
    </r>
    <r>
      <rPr>
        <sz val="9"/>
        <color theme="1"/>
        <rFont val="Aptos"/>
        <family val="2"/>
      </rPr>
      <t>/L</t>
    </r>
    <r>
      <rPr>
        <vertAlign val="subscript"/>
        <sz val="9"/>
        <color theme="1"/>
        <rFont val="Aptos"/>
        <family val="2"/>
      </rPr>
      <t>alt</t>
    </r>
    <r>
      <rPr>
        <sz val="9"/>
        <color theme="1"/>
        <rFont val="Aptos"/>
        <family val="2"/>
      </rPr>
      <t xml:space="preserve"> + f) </t>
    </r>
  </si>
  <si>
    <t>12.00</t>
  </si>
  <si>
    <t>Bei Abweichungen innerhalb von Gewerken bitte je Gewerk ausfüllen!</t>
  </si>
  <si>
    <t>Gewerk:</t>
  </si>
  <si>
    <r>
      <rPr>
        <b/>
        <sz val="9"/>
        <rFont val="Aptos"/>
        <family val="2"/>
      </rPr>
      <t>Unterhaltsreinigung</t>
    </r>
    <r>
      <rPr>
        <sz val="9"/>
        <rFont val="Aptos"/>
        <family val="2"/>
      </rPr>
      <t xml:space="preserve">
(Montag bis Samstag - 05:00 bis 22:00 Uhr)</t>
    </r>
  </si>
  <si>
    <t>Urlaubsentgelt</t>
  </si>
  <si>
    <t>Bei Abweichungen innerhalb von Losen bitte je Los ausfüllen!</t>
  </si>
  <si>
    <t xml:space="preserve">Los: </t>
  </si>
  <si>
    <t>Aufschlüsselung der kalkulatorischen Stundenverrechnungssätze</t>
  </si>
  <si>
    <t>Krankenversicherung inkl. Zusatzbeitrag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</si>
</sst>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00%"/>
    <numFmt numFmtId="165" formatCode="#,##0.00\ &quot;€&quot;"/>
    <numFmt numFmtId="166" formatCode="_-* #,##0.000\ &quot;€&quot;_-;\-* #,##0.000\ &quot;€&quot;_-;_-* &quot;-&quot;???\ &quot;€&quot;_-;_-@_-"/>
    <numFmt numFmtId="167" formatCode="#,##0.000\ &quot;€&quot;"/>
    <numFmt numFmtId="168" formatCode="_-* #,##0.00\ &quot;€&quot;_-;\-* #,##0.00\ &quot;€&quot;_-;_-* &quot;-&quot;???\ &quot;€&quot;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name val="Aptos"/>
      <family val="2"/>
    </font>
    <font>
      <b/>
      <sz val="1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i/>
      <sz val="9"/>
      <name val="Aptos"/>
      <family val="2"/>
    </font>
    <font>
      <b/>
      <i/>
      <sz val="9"/>
      <name val="Aptos"/>
      <family val="2"/>
    </font>
    <font>
      <sz val="9"/>
      <color rgb="FFFF0000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vertAlign val="subscript"/>
      <sz val="9"/>
      <color theme="1"/>
      <name val="Aptos"/>
      <family val="2"/>
    </font>
    <font>
      <sz val="9"/>
      <color theme="0"/>
      <name val="Aptos"/>
      <family val="2"/>
    </font>
    <font>
      <b/>
      <sz val="12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theme="0" tint="-0.1499679555650502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8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1">
    <xf numFmtId="0" fontId="0" fillId="0" borderId="0" xfId="0"/>
    <xf numFmtId="0" fontId="9" fillId="0" borderId="1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/>
    <xf numFmtId="0" fontId="10" fillId="0" borderId="10" xfId="0" applyFont="1" applyBorder="1"/>
    <xf numFmtId="0" fontId="10" fillId="0" borderId="12" xfId="0" applyFont="1" applyBorder="1"/>
    <xf numFmtId="0" fontId="10" fillId="0" borderId="6" xfId="0" applyFont="1" applyBorder="1"/>
    <xf numFmtId="0" fontId="10" fillId="0" borderId="11" xfId="0" applyFont="1" applyBorder="1"/>
    <xf numFmtId="0" fontId="10" fillId="0" borderId="4" xfId="0" quotePrefix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quotePrefix="1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9" fontId="9" fillId="0" borderId="3" xfId="3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right" vertical="center"/>
    </xf>
    <xf numFmtId="44" fontId="9" fillId="5" borderId="1" xfId="2" applyFont="1" applyFill="1" applyBorder="1" applyAlignment="1" applyProtection="1">
      <alignment horizontal="right" vertical="center"/>
      <protection locked="0"/>
    </xf>
    <xf numFmtId="0" fontId="11" fillId="0" borderId="0" xfId="0" applyFont="1" applyAlignment="1">
      <alignment vertical="top"/>
    </xf>
    <xf numFmtId="0" fontId="9" fillId="0" borderId="5" xfId="0" applyFont="1" applyBorder="1" applyAlignment="1">
      <alignment vertical="center"/>
    </xf>
    <xf numFmtId="164" fontId="9" fillId="2" borderId="2" xfId="0" applyNumberFormat="1" applyFont="1" applyFill="1" applyBorder="1" applyAlignment="1">
      <alignment horizontal="right" vertical="center"/>
    </xf>
    <xf numFmtId="44" fontId="12" fillId="2" borderId="2" xfId="2" applyFont="1" applyFill="1" applyBorder="1" applyAlignment="1" applyProtection="1">
      <alignment horizontal="right" vertical="center"/>
    </xf>
    <xf numFmtId="44" fontId="12" fillId="2" borderId="14" xfId="2" applyFont="1" applyFill="1" applyBorder="1" applyAlignment="1" applyProtection="1">
      <alignment horizontal="right" vertical="center"/>
    </xf>
    <xf numFmtId="0" fontId="10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9" fillId="5" borderId="1" xfId="0" applyNumberFormat="1" applyFont="1" applyFill="1" applyBorder="1" applyAlignment="1" applyProtection="1">
      <alignment horizontal="right" vertical="center"/>
      <protection locked="0"/>
    </xf>
    <xf numFmtId="44" fontId="9" fillId="0" borderId="1" xfId="2" applyFont="1" applyFill="1" applyBorder="1" applyAlignment="1" applyProtection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164" fontId="9" fillId="6" borderId="1" xfId="0" applyNumberFormat="1" applyFont="1" applyFill="1" applyBorder="1" applyAlignment="1">
      <alignment horizontal="right" vertical="center"/>
    </xf>
    <xf numFmtId="44" fontId="9" fillId="6" borderId="1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right" vertical="center"/>
    </xf>
    <xf numFmtId="44" fontId="9" fillId="3" borderId="1" xfId="2" applyFont="1" applyFill="1" applyBorder="1" applyAlignment="1" applyProtection="1">
      <alignment horizontal="righ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3" fillId="3" borderId="1" xfId="0" applyFont="1" applyFill="1" applyBorder="1" applyAlignment="1">
      <alignment vertical="center"/>
    </xf>
    <xf numFmtId="0" fontId="14" fillId="3" borderId="13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44" fontId="9" fillId="3" borderId="1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164" fontId="9" fillId="4" borderId="16" xfId="0" applyNumberFormat="1" applyFont="1" applyFill="1" applyBorder="1" applyAlignment="1">
      <alignment horizontal="right" vertical="center"/>
    </xf>
    <xf numFmtId="44" fontId="9" fillId="4" borderId="1" xfId="2" applyFont="1" applyFill="1" applyBorder="1" applyAlignment="1" applyProtection="1">
      <alignment horizontal="right" vertical="center"/>
    </xf>
    <xf numFmtId="0" fontId="10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vertical="top"/>
    </xf>
    <xf numFmtId="0" fontId="9" fillId="4" borderId="1" xfId="0" applyFont="1" applyFill="1" applyBorder="1" applyAlignment="1">
      <alignment vertical="center"/>
    </xf>
    <xf numFmtId="0" fontId="10" fillId="0" borderId="15" xfId="0" applyFont="1" applyBorder="1"/>
    <xf numFmtId="0" fontId="10" fillId="0" borderId="4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7" borderId="13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vertical="center"/>
    </xf>
    <xf numFmtId="0" fontId="15" fillId="7" borderId="2" xfId="0" applyFont="1" applyFill="1" applyBorder="1" applyAlignment="1">
      <alignment vertical="center"/>
    </xf>
    <xf numFmtId="0" fontId="10" fillId="7" borderId="14" xfId="0" applyFont="1" applyFill="1" applyBorder="1" applyAlignment="1">
      <alignment vertical="center"/>
    </xf>
    <xf numFmtId="164" fontId="10" fillId="5" borderId="1" xfId="0" applyNumberFormat="1" applyFont="1" applyFill="1" applyBorder="1" applyAlignment="1" applyProtection="1">
      <alignment horizontal="right" vertical="center"/>
      <protection locked="0"/>
    </xf>
    <xf numFmtId="164" fontId="10" fillId="0" borderId="1" xfId="0" applyNumberFormat="1" applyFont="1" applyBorder="1" applyAlignment="1">
      <alignment horizontal="right" vertical="center"/>
    </xf>
    <xf numFmtId="0" fontId="10" fillId="7" borderId="13" xfId="0" applyFont="1" applyFill="1" applyBorder="1"/>
    <xf numFmtId="0" fontId="9" fillId="7" borderId="2" xfId="0" applyFont="1" applyFill="1" applyBorder="1" applyAlignment="1">
      <alignment vertical="center"/>
    </xf>
    <xf numFmtId="0" fontId="10" fillId="7" borderId="2" xfId="0" applyFont="1" applyFill="1" applyBorder="1"/>
    <xf numFmtId="0" fontId="10" fillId="7" borderId="14" xfId="0" applyFont="1" applyFill="1" applyBorder="1"/>
    <xf numFmtId="44" fontId="9" fillId="5" borderId="1" xfId="1" applyFont="1" applyFill="1" applyBorder="1" applyAlignment="1" applyProtection="1">
      <alignment horizontal="right" vertical="center"/>
      <protection locked="0"/>
    </xf>
    <xf numFmtId="44" fontId="9" fillId="0" borderId="1" xfId="0" applyNumberFormat="1" applyFont="1" applyBorder="1" applyAlignment="1">
      <alignment horizontal="right" vertical="center"/>
    </xf>
    <xf numFmtId="0" fontId="9" fillId="7" borderId="1" xfId="0" applyFont="1" applyFill="1" applyBorder="1" applyAlignment="1">
      <alignment vertical="center"/>
    </xf>
    <xf numFmtId="166" fontId="10" fillId="0" borderId="0" xfId="0" applyNumberFormat="1" applyFont="1"/>
    <xf numFmtId="167" fontId="10" fillId="0" borderId="0" xfId="0" applyNumberFormat="1" applyFont="1"/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20" fontId="9" fillId="0" borderId="1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18" fillId="0" borderId="15" xfId="0" applyFont="1" applyBorder="1" applyAlignment="1">
      <alignment vertical="center"/>
    </xf>
    <xf numFmtId="10" fontId="10" fillId="0" borderId="0" xfId="0" applyNumberFormat="1" applyFont="1"/>
    <xf numFmtId="0" fontId="13" fillId="0" borderId="17" xfId="0" applyFont="1" applyBorder="1" applyAlignment="1">
      <alignment vertical="center"/>
    </xf>
    <xf numFmtId="168" fontId="17" fillId="0" borderId="17" xfId="0" applyNumberFormat="1" applyFont="1" applyBorder="1" applyAlignment="1">
      <alignment vertical="center"/>
    </xf>
    <xf numFmtId="10" fontId="17" fillId="0" borderId="17" xfId="0" applyNumberFormat="1" applyFont="1" applyBorder="1" applyAlignment="1">
      <alignment vertical="center"/>
    </xf>
    <xf numFmtId="0" fontId="9" fillId="7" borderId="13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 wrapText="1"/>
    </xf>
    <xf numFmtId="165" fontId="9" fillId="7" borderId="13" xfId="0" applyNumberFormat="1" applyFont="1" applyFill="1" applyBorder="1" applyAlignment="1">
      <alignment horizontal="center" vertical="center"/>
    </xf>
    <xf numFmtId="165" fontId="9" fillId="7" borderId="2" xfId="0" applyNumberFormat="1" applyFont="1" applyFill="1" applyBorder="1" applyAlignment="1">
      <alignment horizontal="center" vertical="center"/>
    </xf>
    <xf numFmtId="165" fontId="9" fillId="7" borderId="14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165" fontId="9" fillId="8" borderId="13" xfId="0" applyNumberFormat="1" applyFont="1" applyFill="1" applyBorder="1" applyAlignment="1">
      <alignment horizontal="center" vertical="center"/>
    </xf>
    <xf numFmtId="165" fontId="9" fillId="8" borderId="2" xfId="0" applyNumberFormat="1" applyFont="1" applyFill="1" applyBorder="1" applyAlignment="1">
      <alignment horizontal="center" vertical="center"/>
    </xf>
    <xf numFmtId="165" fontId="9" fillId="8" borderId="14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5" borderId="13" xfId="0" applyFont="1" applyFill="1" applyBorder="1" applyAlignment="1" applyProtection="1">
      <alignment horizontal="left"/>
      <protection locked="0"/>
    </xf>
    <xf numFmtId="0" fontId="9" fillId="5" borderId="2" xfId="0" applyFont="1" applyFill="1" applyBorder="1" applyAlignment="1" applyProtection="1">
      <alignment horizontal="left"/>
      <protection locked="0"/>
    </xf>
    <xf numFmtId="0" fontId="9" fillId="5" borderId="14" xfId="0" applyFont="1" applyFill="1" applyBorder="1" applyAlignment="1" applyProtection="1">
      <alignment horizontal="left"/>
      <protection locked="0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8">
    <cellStyle name="Besuchter Hyperlink" xfId="5" builtinId="9" hidden="1"/>
    <cellStyle name="Besuchter Hyperlink" xfId="7" builtinId="9" hidden="1"/>
    <cellStyle name="Euro" xfId="1" xr:uid="{00000000-0005-0000-0000-000002000000}"/>
    <cellStyle name="Euro 2" xfId="2" xr:uid="{00000000-0005-0000-0000-000003000000}"/>
    <cellStyle name="Link" xfId="4" builtinId="8" hidden="1"/>
    <cellStyle name="Link" xfId="6" builtinId="8" hidden="1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2319-8FF1-488F-B8C5-FB4BFC66F7A7}">
  <sheetPr>
    <tabColor theme="6" tint="0.79998168889431442"/>
    <pageSetUpPr fitToPage="1"/>
  </sheetPr>
  <dimension ref="A1:N89"/>
  <sheetViews>
    <sheetView showGridLines="0" tabSelected="1" zoomScaleNormal="100" workbookViewId="0">
      <selection activeCell="D19" sqref="D19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2" t="s">
        <v>135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09"/>
      <c r="J2" s="110"/>
    </row>
    <row r="3" spans="1:14" ht="17.25" hidden="1" customHeight="1" x14ac:dyDescent="0.2">
      <c r="A3" s="4" t="s">
        <v>133</v>
      </c>
      <c r="D3" s="111" t="s">
        <v>134</v>
      </c>
      <c r="E3" s="134"/>
      <c r="F3" s="135"/>
      <c r="G3" s="135"/>
      <c r="H3" s="136"/>
      <c r="J3" s="6"/>
    </row>
    <row r="4" spans="1:14" ht="17.25" hidden="1" customHeight="1" x14ac:dyDescent="0.2">
      <c r="A4" s="4" t="s">
        <v>129</v>
      </c>
      <c r="D4" s="111" t="s">
        <v>130</v>
      </c>
      <c r="E4" s="134"/>
      <c r="F4" s="135"/>
      <c r="G4" s="135"/>
      <c r="H4" s="136"/>
      <c r="J4" s="6"/>
    </row>
    <row r="5" spans="1:14" s="104" customFormat="1" ht="12" hidden="1" customHeight="1" x14ac:dyDescent="0.25">
      <c r="A5" s="106"/>
      <c r="B5" s="107"/>
      <c r="C5" s="107"/>
      <c r="D5" s="107"/>
      <c r="E5" s="107"/>
      <c r="F5" s="107"/>
      <c r="G5" s="107"/>
      <c r="H5" s="107"/>
      <c r="I5" s="107"/>
      <c r="J5" s="108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38" t="s">
        <v>131</v>
      </c>
      <c r="H6" s="139"/>
      <c r="I6" s="139"/>
      <c r="J6" s="140"/>
    </row>
    <row r="7" spans="1:14" s="3" customFormat="1" ht="15.4" customHeight="1" x14ac:dyDescent="0.25">
      <c r="A7" s="11"/>
      <c r="C7" s="12" t="s">
        <v>123</v>
      </c>
      <c r="G7" s="141"/>
      <c r="H7" s="142"/>
      <c r="I7" s="142"/>
      <c r="J7" s="143"/>
    </row>
    <row r="8" spans="1:14" s="3" customFormat="1" ht="15.4" customHeight="1" x14ac:dyDescent="0.25">
      <c r="A8" s="4"/>
      <c r="C8" s="12" t="s">
        <v>124</v>
      </c>
      <c r="G8" s="144"/>
      <c r="H8" s="145"/>
      <c r="I8" s="145"/>
      <c r="J8" s="146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47" t="s">
        <v>98</v>
      </c>
      <c r="F9" s="148"/>
      <c r="G9" s="149" t="s">
        <v>111</v>
      </c>
      <c r="H9" s="150"/>
      <c r="I9" s="149" t="s">
        <v>97</v>
      </c>
      <c r="J9" s="150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" customHeight="1" x14ac:dyDescent="0.25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32" t="s">
        <v>10</v>
      </c>
      <c r="B14" s="33" t="s">
        <v>136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" customHeight="1" x14ac:dyDescent="0.25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" customHeight="1" x14ac:dyDescent="0.2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" customHeight="1" x14ac:dyDescent="0.2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" customHeight="1" x14ac:dyDescent="0.2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" customHeight="1" x14ac:dyDescent="0.25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" customHeight="1" x14ac:dyDescent="0.25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" customHeight="1" x14ac:dyDescent="0.25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" customHeight="1" x14ac:dyDescent="0.25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" customHeight="1" x14ac:dyDescent="0.25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" customHeight="1" x14ac:dyDescent="0.25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" customHeight="1" x14ac:dyDescent="0.25">
      <c r="A25" s="38" t="s">
        <v>35</v>
      </c>
      <c r="B25" s="30" t="s">
        <v>132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" customHeight="1" x14ac:dyDescent="0.25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" customHeight="1" x14ac:dyDescent="0.25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" customHeight="1" x14ac:dyDescent="0.25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" customHeight="1" x14ac:dyDescent="0.25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" customHeight="1" x14ac:dyDescent="0.25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" customHeight="1" x14ac:dyDescent="0.25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" customHeight="1" x14ac:dyDescent="0.25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" customHeight="1" x14ac:dyDescent="0.25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" customHeight="1" x14ac:dyDescent="0.25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" customHeight="1" x14ac:dyDescent="0.25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" customHeight="1" x14ac:dyDescent="0.25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" customHeight="1" x14ac:dyDescent="0.25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" customHeight="1" x14ac:dyDescent="0.25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" customHeight="1" x14ac:dyDescent="0.25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25">
      <c r="A40" s="29" t="s">
        <v>47</v>
      </c>
      <c r="B40" s="132" t="s">
        <v>85</v>
      </c>
      <c r="C40" s="133"/>
      <c r="D40" s="137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" customHeight="1" x14ac:dyDescent="0.25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" customHeight="1" x14ac:dyDescent="0.25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" customHeight="1" x14ac:dyDescent="0.25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" customHeight="1" x14ac:dyDescent="0.25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" customHeight="1" x14ac:dyDescent="0.25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" customHeight="1" x14ac:dyDescent="0.25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" customHeight="1" x14ac:dyDescent="0.25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" customHeight="1" x14ac:dyDescent="0.25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" customHeight="1" x14ac:dyDescent="0.25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" customHeight="1" x14ac:dyDescent="0.25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" customHeight="1" x14ac:dyDescent="0.25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" customHeight="1" x14ac:dyDescent="0.25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" customHeight="1" x14ac:dyDescent="0.25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" customHeight="1" x14ac:dyDescent="0.25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" customHeight="1" x14ac:dyDescent="0.25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" customHeight="1" x14ac:dyDescent="0.25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" customHeight="1" x14ac:dyDescent="0.25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" customHeight="1" x14ac:dyDescent="0.25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" customHeight="1" x14ac:dyDescent="0.25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" customHeight="1" x14ac:dyDescent="0.25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" customHeight="1" x14ac:dyDescent="0.25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5" customHeight="1" x14ac:dyDescent="0.25">
      <c r="A62" s="76"/>
      <c r="B62" s="123" t="s">
        <v>95</v>
      </c>
      <c r="C62" s="124"/>
      <c r="D62" s="125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25">
      <c r="A63" s="79"/>
      <c r="B63" s="126" t="s">
        <v>112</v>
      </c>
      <c r="C63" s="127"/>
      <c r="D63" s="128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25">
      <c r="A64" s="79"/>
      <c r="B64" s="126" t="s">
        <v>125</v>
      </c>
      <c r="C64" s="127"/>
      <c r="D64" s="127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25">
      <c r="A65" s="74" t="s">
        <v>107</v>
      </c>
      <c r="B65" s="126" t="s">
        <v>126</v>
      </c>
      <c r="C65" s="127"/>
      <c r="D65" s="128"/>
      <c r="E65" s="35"/>
      <c r="F65" s="21"/>
      <c r="G65" s="35"/>
      <c r="H65" s="21"/>
      <c r="I65" s="35"/>
      <c r="J65" s="21"/>
    </row>
    <row r="66" spans="1:11" s="23" customFormat="1" ht="30.2" customHeight="1" x14ac:dyDescent="0.25">
      <c r="A66" s="82" t="s">
        <v>108</v>
      </c>
      <c r="B66" s="123" t="s">
        <v>99</v>
      </c>
      <c r="C66" s="124"/>
      <c r="D66" s="125"/>
      <c r="E66" s="129">
        <f>IF(AND(E65+G65+I65=1,F62&lt;&gt;"",H62&lt;&gt;"",J62&lt;&gt;"",E65&gt;=0,G65&gt;=0,I65&gt;=0),F62*E65+H62*G65+J62*I65,0)</f>
        <v>0</v>
      </c>
      <c r="F66" s="130"/>
      <c r="G66" s="130"/>
      <c r="H66" s="130"/>
      <c r="I66" s="130"/>
      <c r="J66" s="131"/>
    </row>
    <row r="67" spans="1:11" hidden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">
      <c r="A68" s="4" t="s">
        <v>104</v>
      </c>
      <c r="J68" s="6"/>
    </row>
    <row r="69" spans="1:11" hidden="1" x14ac:dyDescent="0.2">
      <c r="A69" s="86" t="s">
        <v>114</v>
      </c>
      <c r="J69" s="6"/>
    </row>
    <row r="70" spans="1:11" hidden="1" x14ac:dyDescent="0.2">
      <c r="A70" s="86" t="s">
        <v>106</v>
      </c>
      <c r="J70" s="6"/>
    </row>
    <row r="71" spans="1:11" hidden="1" x14ac:dyDescent="0.2">
      <c r="A71" s="86" t="s">
        <v>105</v>
      </c>
      <c r="J71" s="6"/>
    </row>
    <row r="72" spans="1:11" hidden="1" x14ac:dyDescent="0.2">
      <c r="A72" s="7"/>
      <c r="B72" s="8"/>
      <c r="C72" s="8"/>
      <c r="D72" s="8"/>
      <c r="E72" s="8"/>
      <c r="F72" s="8"/>
      <c r="G72" s="8"/>
      <c r="H72" s="8"/>
      <c r="I72" s="8"/>
      <c r="J72" s="9"/>
      <c r="K72" s="113"/>
    </row>
    <row r="73" spans="1:11" s="3" customFormat="1" hidden="1" x14ac:dyDescent="0.25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25">
      <c r="A74" s="32" t="s">
        <v>116</v>
      </c>
      <c r="B74" s="33" t="s">
        <v>11</v>
      </c>
      <c r="C74" s="34"/>
      <c r="D74" s="34"/>
      <c r="E74" s="91">
        <f>E14</f>
        <v>0</v>
      </c>
      <c r="F74" s="114"/>
      <c r="G74" s="91">
        <f>G14</f>
        <v>0</v>
      </c>
      <c r="H74" s="114"/>
      <c r="I74" s="91">
        <f>I14</f>
        <v>0</v>
      </c>
      <c r="J74" s="114"/>
    </row>
    <row r="75" spans="1:11" s="3" customFormat="1" hidden="1" x14ac:dyDescent="0.25">
      <c r="A75" s="37" t="s">
        <v>117</v>
      </c>
      <c r="B75" s="30" t="s">
        <v>17</v>
      </c>
      <c r="C75" s="31"/>
      <c r="D75" s="31"/>
      <c r="E75" s="91">
        <f>E15</f>
        <v>0</v>
      </c>
      <c r="F75" s="114"/>
      <c r="G75" s="91">
        <f>G15</f>
        <v>0</v>
      </c>
      <c r="H75" s="114"/>
      <c r="I75" s="91">
        <f>I15</f>
        <v>0</v>
      </c>
      <c r="J75" s="114"/>
    </row>
    <row r="76" spans="1:11" s="3" customFormat="1" hidden="1" x14ac:dyDescent="0.25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14"/>
      <c r="G76" s="91">
        <f t="shared" ref="G76" si="32">G16</f>
        <v>0</v>
      </c>
      <c r="H76" s="114"/>
      <c r="I76" s="91">
        <f t="shared" ref="I76" si="33">I16</f>
        <v>0</v>
      </c>
      <c r="J76" s="114"/>
    </row>
    <row r="77" spans="1:11" s="3" customFormat="1" hidden="1" x14ac:dyDescent="0.25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14"/>
      <c r="G77" s="91">
        <f t="shared" ref="G77" si="34">G17</f>
        <v>0</v>
      </c>
      <c r="H77" s="114"/>
      <c r="I77" s="91">
        <f t="shared" ref="I77" si="35">I17</f>
        <v>0</v>
      </c>
      <c r="J77" s="114"/>
    </row>
    <row r="78" spans="1:11" s="3" customFormat="1" hidden="1" x14ac:dyDescent="0.25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14"/>
      <c r="G78" s="91">
        <f t="shared" ref="G78" si="36">G18</f>
        <v>0</v>
      </c>
      <c r="H78" s="114"/>
      <c r="I78" s="91">
        <f t="shared" ref="I78" si="37">I18</f>
        <v>0</v>
      </c>
      <c r="J78" s="114"/>
    </row>
    <row r="79" spans="1:11" s="3" customFormat="1" hidden="1" x14ac:dyDescent="0.25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14"/>
      <c r="G79" s="91">
        <f t="shared" ref="G79" si="38">G19</f>
        <v>0</v>
      </c>
      <c r="H79" s="114"/>
      <c r="I79" s="91">
        <f t="shared" ref="I79" si="39">I19</f>
        <v>0</v>
      </c>
      <c r="J79" s="114"/>
    </row>
    <row r="80" spans="1:11" s="3" customFormat="1" hidden="1" x14ac:dyDescent="0.25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15">
        <f>SUM(E74:E80,E40,E47,E48,E51)*$F$11</f>
        <v>0</v>
      </c>
      <c r="G80" s="91">
        <f t="shared" ref="G80" si="40">G20</f>
        <v>0</v>
      </c>
      <c r="H80" s="115">
        <f>SUM(G74:G80,G40,G47,G48,G51)*$G$11</f>
        <v>0</v>
      </c>
      <c r="I80" s="91">
        <f t="shared" ref="I80" si="41">I20</f>
        <v>0</v>
      </c>
      <c r="J80" s="115">
        <f>SUM(I74:I80,I40,I47,I48,I51)*$J$11</f>
        <v>0</v>
      </c>
    </row>
    <row r="81" spans="1:10" s="3" customFormat="1" ht="15" hidden="1" customHeight="1" x14ac:dyDescent="0.25">
      <c r="A81" s="79"/>
      <c r="B81" s="132" t="s">
        <v>115</v>
      </c>
      <c r="C81" s="133"/>
      <c r="D81" s="133"/>
      <c r="E81" s="92">
        <f>IF(AND(E74=E14,E75=E15,E16=E76,E77=E17,E18=E78,E79=E19,E20=E80),E64,SUM(E11,SUM(E74:E80),E33,E37,E40,E47,E48,E51)/(F81+1))</f>
        <v>0</v>
      </c>
      <c r="F81" s="116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16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16" t="e">
        <f>((J80+J61+J60+J58+J37+J33+J44+J11-J51-J48-J47-J40)/J$11)-1</f>
        <v>#DIV/0!</v>
      </c>
    </row>
    <row r="82" spans="1:10" ht="4.5" hidden="1" customHeight="1" x14ac:dyDescent="0.2">
      <c r="A82" s="7"/>
      <c r="B82" s="8"/>
      <c r="C82" s="8"/>
      <c r="D82" s="8"/>
      <c r="E82" s="8"/>
      <c r="F82" s="8"/>
      <c r="G82" s="8"/>
      <c r="H82" s="8"/>
      <c r="I82" s="8"/>
      <c r="J82" s="9"/>
    </row>
    <row r="83" spans="1:10" ht="22.5" hidden="1" customHeight="1" x14ac:dyDescent="0.2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899999999999999" hidden="1" customHeight="1" x14ac:dyDescent="0.25">
      <c r="A84" s="105" t="s">
        <v>109</v>
      </c>
      <c r="B84" s="14" t="s">
        <v>100</v>
      </c>
      <c r="C84" s="15"/>
      <c r="D84" s="15"/>
      <c r="E84" s="80">
        <f>IF(F11&lt;&gt;0,F84/F11,0)</f>
        <v>0</v>
      </c>
      <c r="F84" s="97"/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899999999999999" hidden="1" customHeight="1" x14ac:dyDescent="0.25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15" hidden="1" customHeight="1" x14ac:dyDescent="0.25">
      <c r="A86" s="99" t="s">
        <v>128</v>
      </c>
      <c r="B86" s="117" t="s">
        <v>103</v>
      </c>
      <c r="C86" s="118"/>
      <c r="D86" s="119"/>
      <c r="E86" s="120">
        <f>IF(E66&gt;0,F85*E65+H85*G65+J85*I65,0)</f>
        <v>0</v>
      </c>
      <c r="F86" s="121"/>
      <c r="G86" s="121"/>
      <c r="H86" s="121"/>
      <c r="I86" s="121"/>
      <c r="J86" s="122"/>
    </row>
    <row r="88" spans="1:10" x14ac:dyDescent="0.2">
      <c r="I88" s="100"/>
    </row>
    <row r="89" spans="1:10" x14ac:dyDescent="0.2">
      <c r="G89" s="100"/>
      <c r="H89" s="101"/>
    </row>
  </sheetData>
  <sheetProtection algorithmName="SHA-512" hashValue="EU4U8DbJvWGqQXxMwSeHlTTY0j662QusIBNlQtTS2KWcPdkg6XX7zXniUK3T8oxaFGD1UEVFRzes5fWcxBQ8/Q==" saltValue="SHWK5SyOeQKV/6sNRZ64iw==" spinCount="100000" sheet="1" objects="1" scenarios="1" formatColumns="0" formatRows="0" autoFilter="0"/>
  <mergeCells count="16">
    <mergeCell ref="E3:H3"/>
    <mergeCell ref="E4:H4"/>
    <mergeCell ref="B40:D40"/>
    <mergeCell ref="G6:J8"/>
    <mergeCell ref="E9:F9"/>
    <mergeCell ref="G9:H9"/>
    <mergeCell ref="I9:J9"/>
    <mergeCell ref="B86:D86"/>
    <mergeCell ref="E86:J86"/>
    <mergeCell ref="B62:D62"/>
    <mergeCell ref="B63:D63"/>
    <mergeCell ref="B64:D64"/>
    <mergeCell ref="B65:D65"/>
    <mergeCell ref="B66:D66"/>
    <mergeCell ref="E66:J66"/>
    <mergeCell ref="B81:D8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SVS_UR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Sebastian Hannich</cp:lastModifiedBy>
  <cp:lastPrinted>2022-11-30T15:01:17Z</cp:lastPrinted>
  <dcterms:created xsi:type="dcterms:W3CDTF">2013-10-11T08:05:11Z</dcterms:created>
  <dcterms:modified xsi:type="dcterms:W3CDTF">2026-09-24T09:42:30Z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1031</vt:lpwstr>
  </property>
</Properties>
</file>