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Q:\Vergabe\Vergabeverfahren lfd\2026\2026-0023 - Bereitstellung und Betrieb einer Groupware-Lösung 2\Vergabeunterlagen\Versand\"/>
    </mc:Choice>
  </mc:AlternateContent>
  <xr:revisionPtr revIDLastSave="0" documentId="13_ncr:1_{846DC1F0-2C58-4A85-A913-80B1D6A5DFB5}" xr6:coauthVersionLast="47" xr6:coauthVersionMax="47" xr10:uidLastSave="{00000000-0000-0000-0000-000000000000}"/>
  <bookViews>
    <workbookView xWindow="28680" yWindow="-120" windowWidth="29040" windowHeight="17520" tabRatio="500" xr2:uid="{00000000-000D-0000-FFFF-FFFF00000000}"/>
  </bookViews>
  <sheets>
    <sheet name="Lastenheft" sheetId="1" r:id="rId1"/>
    <sheet name="Legende_Bewertung"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58" i="1" l="1"/>
  <c r="G157" i="1"/>
  <c r="D155" i="1"/>
  <c r="D156" i="1" s="1"/>
  <c r="G156" i="1" s="1"/>
  <c r="D153" i="1"/>
  <c r="D154" i="1" s="1"/>
  <c r="G152" i="1"/>
  <c r="D152" i="1"/>
  <c r="D160" i="1" l="1"/>
  <c r="D151" i="1"/>
  <c r="G154" i="1"/>
</calcChain>
</file>

<file path=xl/sharedStrings.xml><?xml version="1.0" encoding="utf-8"?>
<sst xmlns="http://schemas.openxmlformats.org/spreadsheetml/2006/main" count="1025" uniqueCount="558">
  <si>
    <t>Vergabeverfahren: ZLB-2026-0023_ Bereitstellung und Betrieb einer Open-Source-Groupware-Lösung auf Basis von Open-Xchange für E-Mail, Kalender, Kontakte, Aufgaben, Webmail</t>
  </si>
  <si>
    <t>LASTENHEFT</t>
  </si>
  <si>
    <t>Bieter:</t>
  </si>
  <si>
    <t>Name des Bieters</t>
  </si>
  <si>
    <t>Tabelle Lastenheft | Durch AG ausgefüllt: Spalten A-F. Vollständige Anforderungsbeschreibung siehe Leistungsbeschreibung.</t>
  </si>
  <si>
    <t>Bewertung: Angebotspreis 30 % (max. 150 gew. Pkt.) | Funktionsumfang B-Krit. 1–9: 30 % (max. 150 gew. Pkt., Mindesthürde ≥ 75) | Usability B-Krit. 10 a–i: 25 % (max. 125 gew. Pkt., Mindesthürde ≥ 62,5) | Lösungskonzept Verzeichnisdienst (Anlage 03.4): 9 % (max. 45 gew. Pkt., Mindesthürde ≥ 22,5) | Migrations-/Cutover-Konzept (Anlage 03.5): 6 % (max. 30 gew. Pkt., Mindesthürde ≥ 15). Gesamt max. 500 gew. Pkt.</t>
  </si>
  <si>
    <t>Lfd. Nr.</t>
  </si>
  <si>
    <t>Modul</t>
  </si>
  <si>
    <t>Unterkategorie</t>
  </si>
  <si>
    <t>Titel</t>
  </si>
  <si>
    <t>Beschreibung</t>
  </si>
  <si>
    <t>A/B</t>
  </si>
  <si>
    <t>Erfüllt /
Punkte (Bieter)</t>
  </si>
  <si>
    <t>Punkte-
Legende</t>
  </si>
  <si>
    <t>Nachweis / Verweis (Bieter)</t>
  </si>
  <si>
    <t>1)  Systemanforderungen &amp; Zugang</t>
  </si>
  <si>
    <t>1 a)</t>
  </si>
  <si>
    <t>Systemanforderungen &amp; Zugang</t>
  </si>
  <si>
    <t>Produktbasis</t>
  </si>
  <si>
    <t>Produktbasis Open-Xchange (OX App Suite)</t>
  </si>
  <si>
    <t>Die Groupwarelösung ist auf OX basiert. Nachweis erforderlich.</t>
  </si>
  <si>
    <t>A</t>
  </si>
  <si>
    <t>Erfüllt:
ja / nein</t>
  </si>
  <si>
    <t>1 b)</t>
  </si>
  <si>
    <t>Zugang</t>
  </si>
  <si>
    <t>Webbasierter Zugriff</t>
  </si>
  <si>
    <t>Das System stellt Nutzenden einen standortunabhängigen Browserzugang bereit (Büro, Homeoffice, unterwegs).</t>
  </si>
  <si>
    <t>1 c)</t>
  </si>
  <si>
    <t>Responsive Darstellung</t>
  </si>
  <si>
    <t>Die Weboberfläche ist auf mobilen Endgeräten (Smartphones, Tablets) komfortabel nutzbar.</t>
  </si>
  <si>
    <t>B</t>
  </si>
  <si>
    <t>6=Standard
3=bis 3 Mon.
0=nicht erfüllbar</t>
  </si>
  <si>
    <t>1 d)</t>
  </si>
  <si>
    <t>Deutsche Benutzeroberfläche</t>
  </si>
  <si>
    <t>Nutzende und Admins der ZLB finden die gesamte Oberfläche vollständig auf Deutsch vor.</t>
  </si>
  <si>
    <t>1 e)</t>
  </si>
  <si>
    <t>Authentifizierung</t>
  </si>
  <si>
    <t>Domain der Auftraggeberin</t>
  </si>
  <si>
    <t>Alle zugeordneten Postfächer, Alias-Adressen und Verteilerlisten sind zwingend und ausschließlich unter der Domain der Auftraggeberin (zlb.de) zu betreiben. Der Versand und Empfang von E-Mails darf für externe Kommunikationspartner keine Rückschlüsse auf die technische Infrastruktur des Auftragnehmers zulassen (vollständiges White-Labeling der Domain).</t>
  </si>
  <si>
    <t>2)  Administration</t>
  </si>
  <si>
    <t>2 a)</t>
  </si>
  <si>
    <t>Administration</t>
  </si>
  <si>
    <t>Verzeichnisdienst</t>
  </si>
  <si>
    <t>Einrichtung &amp; Dauerbetrieb Verzeichnisdienst</t>
  </si>
  <si>
    <t>Der Auftragnehmer stellt einen Verzeichnisdienst zur zentralen Verwaltung von Nutzenden, Gruppen, Rollen und Berechtigungen bereit und betreibt es als Teil des Dienstes. Authentifizierung und Berechtigungen der Groupware werden daraus bezogen. Es basiert auf offenen Standards (z. B. OIDC, SAML 2.0, SCIM, LDAP). Es darf keine vom der Auftrageberin zu betreibende Verzeichnisinfrastruktur (z. B. Microsoft AD) voraussetzen. Der Verzeichnisdienst muss eine Open-Source-Lösung sein.</t>
  </si>
  <si>
    <t>Konzept-Vorlage Verzeichnisdienst: Abschnitt 1 (Gesamtüberblick) + Abschnitt 7 (Verantwortungsteilung)</t>
  </si>
  <si>
    <t>2 b)</t>
  </si>
  <si>
    <t>Aufbau, Erstbefüllung &amp; Datenübernahme Verzeichnisdienst</t>
  </si>
  <si>
    <t>Der Auftragnehmer baut den Verzeichnisdienst auf, befüllt ihn initial und übernimmt die bestehenden Daten aus der Active-Directory-Umgebung der ZLB innerhalb der in Abschnitt 2.2 (Leistungsbeschreibung) genannten Frist. Er liefert eine vollständige Dokumentation der Einrichtung.</t>
  </si>
  <si>
    <t>Konzept-Vorlage Verzeichnisdienst: Abschnitt 2 (Lebenszyklus/Provisionierung) + Abschnitt 7</t>
  </si>
  <si>
    <t>2 c)</t>
  </si>
  <si>
    <t>Integration mit Keycloak</t>
  </si>
  <si>
    <t>Der Auftragnehmer garantiert eine Anbindung des Verzeichnisdienstes an das bestehende Single-Sign-On-System der ZLB (Keycloak, SAML 2.0 / OIDC).</t>
  </si>
  <si>
    <t>Konzept-Vorlage Verzeichnisdienst: Abschnitt 5 (Anbindung an ZLB-Keycloak)</t>
  </si>
  <si>
    <t>2 d)</t>
  </si>
  <si>
    <t>Automatische Provisionierung</t>
  </si>
  <si>
    <t>Beim Anlegen, Ändern oder Deaktivieren eines Kontos werden die zugehörigen Groupware-Objekte (Postfach, Adressbucheintrag, Gruppen-/Verteilerzugehörigkeit) automatisch erzeugt, geändert bzw. gesperrt - ohne manuelle Doppelpflege. Beim Eintritt einer Person wird ihr Konto mit den passenden Gruppen und Rechten angelegt; beim Austritt wird der Zugang zentral und systemübergreifend deaktiviert (ein Vorgang sperrt alle angebundenen Dienste).</t>
  </si>
  <si>
    <t>Konzept-Vorlage Verzeichnisdienst:Abschnitt 2 (Lebenszyklus/Provisionierung)</t>
  </si>
  <si>
    <t>2 e)</t>
  </si>
  <si>
    <t>Gruppen nach Organisationsstruktur</t>
  </si>
  <si>
    <t>Berechtigungen werden über Gruppen abgebildet, die die Organisationsstruktur der ZLB widerspiegeln (z. B. Abteilungen, Standorte, Funktionen).</t>
  </si>
  <si>
    <t>Konzept-Vorlage Verzeichnisdienst: Abschnitt 3 (Berechtigungsmodell über Gruppen)</t>
  </si>
  <si>
    <t>2 f)</t>
  </si>
  <si>
    <t>Export der Identitäts- &amp; Berechtigungsdaten</t>
  </si>
  <si>
    <t>Die ZLB exportiert Identitäts-, Gruppen- und Berechtigungsdaten jederzeit in einem gängigen, maschinenlesbaren Format, sodass bei einem Anbieterwechsel keine Abhängigkeit entsteht (vgl. EVB-IT Cloud-AGB Ziff. 7.3 und 13.3).</t>
  </si>
  <si>
    <t>Konzept-Vorlage Verzeichnisdienst: Abschnitt 6 (Datenexport)</t>
  </si>
  <si>
    <t>2 g)</t>
  </si>
  <si>
    <t>Benutzerverwaltung</t>
  </si>
  <si>
    <t>Admin-Weboberfläche</t>
  </si>
  <si>
    <t>Admins der ZLB verwalten alle relevanten Elemente über eine webbasierte Admin-Oberfläche selbstständig und vollständig - insbesondere Nutzerkonten (inkl. Alias, Büroraum, Telefonnummer), Postfächer, Gruppen (inkl. Verteilergruppen, Funktionspostfächer), Mailverteiler (offen/geschlossen) und Raumkalender - ohne Einzelvorgänge beim Auftragnehmer beauftragen zu müssen.</t>
  </si>
  <si>
    <t>Konzept-Vorlage Verzeichnisdienst: Abschnitt 4 (Administration über die Weboberfläche)</t>
  </si>
  <si>
    <t>2 h)</t>
  </si>
  <si>
    <t>Postfächer</t>
  </si>
  <si>
    <t>Funktionspostfach-Verwaltung</t>
  </si>
  <si>
    <t>Admins der ZLB gewähren und entziehen Zugriff auf Funktionspostfächer, ohne Zugangsdaten an Nutzende weitergeben zu müssen.</t>
  </si>
  <si>
    <t>2 i)</t>
  </si>
  <si>
    <t>Mindestpostfachgröße</t>
  </si>
  <si>
    <t>Nutzende haben ein Postfach mit einer Standardgröße von mindestens 10 GB pro Person.</t>
  </si>
  <si>
    <t>2 j)</t>
  </si>
  <si>
    <t>Postfachvergrößerung nach Bedarf</t>
  </si>
  <si>
    <t>Admins der ZLB vergrößern einzelne Postfächer auf Anfrage über die Standardgröße hinaus.</t>
  </si>
  <si>
    <t>2 k)</t>
  </si>
  <si>
    <t>Kalender</t>
  </si>
  <si>
    <t>Raumkalender anlegen und verwalten</t>
  </si>
  <si>
    <t>Admins der ZLB erstellen Kalender für Besprechungsräume. Raumkalender erhalten automatische Annahmeantworten und werden von mehreren Verantwortlichen verwaltet.</t>
  </si>
  <si>
    <t>2 l)</t>
  </si>
  <si>
    <t>Abwesenheit</t>
  </si>
  <si>
    <t>Abwesenheitsnotiz durch Admin einstellbar</t>
  </si>
  <si>
    <t>Admins der ZLB stellen Abwesenheitsnotizen mit automatischen Antworten für Nutzende ein (z. B. bei Krankheit).</t>
  </si>
  <si>
    <t>2 m)</t>
  </si>
  <si>
    <t>Zugang/Protokolle</t>
  </si>
  <si>
    <t>Steuerung externer Zugriffswege &amp; Protokolle</t>
  </si>
  <si>
    <t>Der Auftragnehmer ermöglicht, externe Zugriffswege und Protokolle (z. B. IMAP, POP3, SMTP-Submission, CalDAV, CardDAV, ActiveSync oder vergleichbare Verfahren) zentral zu aktivieren, zu deaktivieren oder einzuschränken. Insbesondere muss der Zugriff auf Webmail und die Synchronisationsprotokolle so eingeschränkt werden können, dass ausschließlich verwaltete dienstliche Endgeräte zugreifen und private Endgeräte vom Zugriff, insbesondere per IMAP, ausgeschlossen werden können. Technische Unterstützungsmaßnahmen (MDM/EMM, Gerätezertifikate, Conditional Access) sind im Angebot (Konzept) darzustellen.</t>
  </si>
  <si>
    <t>3)  E-Mail</t>
  </si>
  <si>
    <t>3 a)</t>
  </si>
  <si>
    <t>E-Mail</t>
  </si>
  <si>
    <t>Grundfunktionen</t>
  </si>
  <si>
    <t>E-Mails schreiben, antworten, weiterleiten</t>
  </si>
  <si>
    <t>Nutzende verfassen E-Mails (mit CC und BCC), beantworten sie (einzeln oder an alle) und leiten sie weiter.</t>
  </si>
  <si>
    <t>3 b)</t>
  </si>
  <si>
    <t>Textformatierung in E-Mail</t>
  </si>
  <si>
    <t>Nutzende formatieren den Text ihrer E-Mails (Fett, Kursiv, Schriftgröße, Farbe, Listen, Einrückungen).</t>
  </si>
  <si>
    <t>3 c)</t>
  </si>
  <si>
    <t>Bilder, Tabellen, Symbole in E-Mail</t>
  </si>
  <si>
    <t>Nutzende fügen in E-Mails gestaltende Elemente ein (Bilder, Emojis, Tabellen, Sonderzeichen/Symbole).</t>
  </si>
  <si>
    <t>3 d)</t>
  </si>
  <si>
    <t>Web-Links in E-Mail</t>
  </si>
  <si>
    <t>Nutzende fügen in den Textteil einer E-Mail anklickbare Web-Links (URLs) ein.</t>
  </si>
  <si>
    <t>3 e)</t>
  </si>
  <si>
    <t>Interne Links (Netzlaufwerk) in E-Mail</t>
  </si>
  <si>
    <t>Nutzende fügen in den Textteil einer E-Mail anklickbare Links zu Dateien oder Ordnern auf dem Netzlaufwerk ein.</t>
  </si>
  <si>
    <t>3 f)</t>
  </si>
  <si>
    <t>Anhänge anfügen</t>
  </si>
  <si>
    <t>Nutzende fügen Dateien als Anhang an E-Mails an.</t>
  </si>
  <si>
    <t>3 g)</t>
  </si>
  <si>
    <t>E-Mail als Anhang weiterleiten</t>
  </si>
  <si>
    <t>Nutzende hängen eine E-Mail als Anhang an eine andere E-Mail an und leiten sie weiter (entspricht „Anlage weiterleiten" in Outlook).</t>
  </si>
  <si>
    <t>3 h)</t>
  </si>
  <si>
    <t>Ordnerstruktur</t>
  </si>
  <si>
    <t>Nutzende erstellen eine eigene, mehrstufige Ablagestruktur (Ordner und Unterordner anlegen, umbenennen, verschieben, löschen)</t>
  </si>
  <si>
    <t>3 i)</t>
  </si>
  <si>
    <t>Signaturen</t>
  </si>
  <si>
    <t>Mehrere Signaturen je Nutzende</t>
  </si>
  <si>
    <t>Nutzende legen mehrere unterschiedliche Signaturen an, verwalten und wählen sie pro E-Mail aus.</t>
  </si>
  <si>
    <t>3 j)</t>
  </si>
  <si>
    <t>Signaturen mit Bildern</t>
  </si>
  <si>
    <t>Nutzende binden in Signaturen Bilder (z. B. Logos) ein.</t>
  </si>
  <si>
    <t>3 k)</t>
  </si>
  <si>
    <t>Abwesenheitsantwort für Nutzende (Zeitfenster)</t>
  </si>
  <si>
    <t>Nutzende stellen automatische Antworten mit Zeitfenster bei Abwesenheit selbst ein.</t>
  </si>
  <si>
    <t>3 l)</t>
  </si>
  <si>
    <t>Abwesenheitsantwort für Nutzende (intern/extern)</t>
  </si>
  <si>
    <t>Nutzende stellen automatische Antworten bei Abwesenheit selbst ein und legen fest, ob die Abwesenheitsnotiz intern und/oder extern versendet wird.</t>
  </si>
  <si>
    <t>3 m)</t>
  </si>
  <si>
    <t>Regeln</t>
  </si>
  <si>
    <t>Regeln im Posteingang</t>
  </si>
  <si>
    <t>Nutzende erstellen und verwalten Regeln, die eingehende E-Mails automatisch verschieben, markieren, weiterleiten oder löschen.</t>
  </si>
  <si>
    <t>3 n)</t>
  </si>
  <si>
    <t>Kategorien</t>
  </si>
  <si>
    <t>Kategorien für E-Mails - Lesestatus markieren</t>
  </si>
  <si>
    <t>Nutzende markieren E-Mails als „gelesen" und „ungelesen".</t>
  </si>
  <si>
    <t>3 o)</t>
  </si>
  <si>
    <t>Kategorien für E-Mails - Farbe/Bezeichnung</t>
  </si>
  <si>
    <t>Nutzende legen Kategorien mit Bezeichnung und Farbe an und markieren E-Mails damit. Kategorien sind in der Posteingangsansicht sichtbar.</t>
  </si>
  <si>
    <t>3 p)</t>
  </si>
  <si>
    <t>Kategorien im Funktionspostfach</t>
  </si>
  <si>
    <t>Admins der ZLB und berechtigte Nutzende legen in Funktionspostfächern Kategorien mit Bezeichnung und Farbe an, benennen sie um und löschen sie.</t>
  </si>
  <si>
    <t>3 q)</t>
  </si>
  <si>
    <t>Mindestanzahl Kategorien</t>
  </si>
  <si>
    <t>Nutzende legen individuelle Kategorien an  (Bewertung: 6 Pkt. = ≥25, 3 Pkt. = ≥10, 0 Pkt. = unter 10).</t>
  </si>
  <si>
    <t>3 r)</t>
  </si>
  <si>
    <t>Kategorien zwischen Mail und Kalender synchron</t>
  </si>
  <si>
    <t>Nutzende verwenden dieselben Kategorien (Bezeichnung und Farbe) in Postfach und Kalender synchron.</t>
  </si>
  <si>
    <t>3 s)</t>
  </si>
  <si>
    <t>Vertrauliche E-Mails kennzeichnen</t>
  </si>
  <si>
    <t>Nutzende kennzeichnen E-Mails als „vertraulich".</t>
  </si>
  <si>
    <t>3 t)</t>
  </si>
  <si>
    <t>Ansicht</t>
  </si>
  <si>
    <t>Ansichten Posteingang</t>
  </si>
  <si>
    <t>Nutzende wählen zwischen verschiedenen Postfach-Ansichten (Mail-Liste links oder oberhalb) und passen die Sortierung der Listenansicht nach Spalten (z. B. Absender, Betreff, Datum) an.</t>
  </si>
  <si>
    <t>3 u)</t>
  </si>
  <si>
    <t>Konversationsmodus</t>
  </si>
  <si>
    <t>Nutzende lassen E-Mails im Konversationsmodus anzeigen (Gruppierung nach Konversation/Thread).</t>
  </si>
  <si>
    <t>3 v)</t>
  </si>
  <si>
    <t>Farbliche Postfach-Anpassung</t>
  </si>
  <si>
    <t>Nutzende passen die Darstellung der E-Mails in ihrem Postfach farblich an.</t>
  </si>
  <si>
    <t>3 w)</t>
  </si>
  <si>
    <t>Rechtschreibprüfung</t>
  </si>
  <si>
    <t>Das System stellt eine Rechtschreibprüfung bereit; die deutsche Sprache wird unterstützt.</t>
  </si>
  <si>
    <t>3 x)</t>
  </si>
  <si>
    <t>Freigaben</t>
  </si>
  <si>
    <t>Filterung in Volltextsuche</t>
  </si>
  <si>
    <t>Nutzenden steht innerhalb der Volltextsuche eine Filterung der Ergebnisse zur Verfügung (z. B. nach Zeitraum, Absender, Anhang, Betreff).</t>
  </si>
  <si>
    <t>3 y)</t>
  </si>
  <si>
    <t>Funktionspostfächer</t>
  </si>
  <si>
    <t>Vollzugriff auf freigegebene Postfächer</t>
  </si>
  <si>
    <t>Nutzende haben Vollzugriff (Erstellen, Lesen, Aktualisieren, Löschen von E-Mails und Ordnern) auf für sie freigegebene Funktionspostfächer.</t>
  </si>
  <si>
    <t>3 z)</t>
  </si>
  <si>
    <t>Senden als Funktionspostfach</t>
  </si>
  <si>
    <t>Nutzende senden E-Mails direkt als Absender des Funktionspostfachs (Send-As).</t>
  </si>
  <si>
    <t>3 aa)</t>
  </si>
  <si>
    <t>Senden im Auftrag</t>
  </si>
  <si>
    <t>Nutzende senden E-Mails „im Auftrag" eines Funktionspostfachs (Send-on-Behalf).</t>
  </si>
  <si>
    <t>3 ab)</t>
  </si>
  <si>
    <t>Unterordner im Funktionspostfach</t>
  </si>
  <si>
    <t>Von einem Funktionspostfach versendete E-Mails landen im Gesendet-Ordner des Funktionspostfachs.</t>
  </si>
  <si>
    <t>3 ac)</t>
  </si>
  <si>
    <t>Suche</t>
  </si>
  <si>
    <t>Volltextsuche im Postfach</t>
  </si>
  <si>
    <t>Nutzenden steht im eigenen Postfach und freigegebene Funktionspostfächern eine Volltextsuche und Filterung innerhalb der Suche zur Verfügung.</t>
  </si>
  <si>
    <t>3 ad)</t>
  </si>
  <si>
    <t>Suche in Archiven</t>
  </si>
  <si>
    <t>Nutzenden steht im eigenen Postfach und freigegebene Funktionspostfächer eine Volltextsuche für alle eingebundenen E-Mail-Archive zur Verfügung.</t>
  </si>
  <si>
    <t>3 ae)</t>
  </si>
  <si>
    <t>Archivierung</t>
  </si>
  <si>
    <t>Archivierung von Postfächern und Elementen</t>
  </si>
  <si>
    <t>Nutzende und Admins der ZLB archivieren Postfächer, einzelne Ordner oder E-Mails und stellen sie später wieder her.</t>
  </si>
  <si>
    <t>3 af)</t>
  </si>
  <si>
    <t>Export</t>
  </si>
  <si>
    <t>E-Mail drucken / als PDF exportieren</t>
  </si>
  <si>
    <t>Nutzende drucken E-Mails aus oder exportieren sie als PDF.</t>
  </si>
  <si>
    <t>3 ag)</t>
  </si>
  <si>
    <t>E-Mails lokal speichern</t>
  </si>
  <si>
    <t>Nutzende speichern einzelne E-Mails als Datei (z. B. EML oder PDF) lokal.</t>
  </si>
  <si>
    <t>3 ah)</t>
  </si>
  <si>
    <t>Technik</t>
  </si>
  <si>
    <t>E-Mail-Header und Source anzeigen</t>
  </si>
  <si>
    <t>Nutzende rufen E-Mail-Header und die Quellansicht einer E-Mail ab.</t>
  </si>
  <si>
    <t>3 ai)</t>
  </si>
  <si>
    <t>Vorlagen</t>
  </si>
  <si>
    <t>Vorlagen und Textbausteine</t>
  </si>
  <si>
    <t>Nutzende erstellen Vorlagen für Standardtexte und Textbausteine und verwenden sie wieder.</t>
  </si>
  <si>
    <t>3 aj)</t>
  </si>
  <si>
    <t>E-Mail-Vorlagen speichern</t>
  </si>
  <si>
    <t>Nutzende speichern fomatierte E-Mails als Entwurf/Vorlage und verwenden sie als Ausgangsbasis für neue E-Mails.</t>
  </si>
  <si>
    <t>3 ak)</t>
  </si>
  <si>
    <t>E-Mails Platzhalter</t>
  </si>
  <si>
    <t>Nutzende versenden E-Mails mit Platzhaltern (z. B. Anrede, Name).</t>
  </si>
  <si>
    <t>3 al)</t>
  </si>
  <si>
    <t>Nicht-Antworten-Option für Verteiler-Mails</t>
  </si>
  <si>
    <t>Admins der ZLB legen für bestimmte Verteiler-Mails (z. B. „@alle") fest, dass Antworten an alle unterbunden und nur Antworten an die Absenderin zugelassen werden.</t>
  </si>
  <si>
    <t>3 am)</t>
  </si>
  <si>
    <t>Produktivität</t>
  </si>
  <si>
    <t>Quicksteps anlegen</t>
  </si>
  <si>
    <t>Nutzende definieren wiederkehrende Aktionen in „QuickSteps".</t>
  </si>
  <si>
    <t>3 an)</t>
  </si>
  <si>
    <t>E-Mail mit hoher Prio</t>
  </si>
  <si>
    <t>Nutzende setzen beim Weiterleiten einer E-Mail eine hohe Priorität.</t>
  </si>
  <si>
    <t>3 ao)</t>
  </si>
  <si>
    <t>E-Mail in Aufgabe umwandeln</t>
  </si>
  <si>
    <t>Nutzende erstellen aus einer E-Mail heraus eine Aufgabe zur Nachverfolgung (inkl. Bezug zur ursprünglichen Mail).</t>
  </si>
  <si>
    <t>3 ap)</t>
  </si>
  <si>
    <t>Verschlüsselung</t>
  </si>
  <si>
    <t>Ende-zu-Ende-Verschlüsselung</t>
  </si>
  <si>
    <t>Nutzende nutzen optional Ende-zu-Ende-Verschlüsselung (z. B. PGP/OpenPGP) für besonders schutzbedürftige Kommunikation.</t>
  </si>
  <si>
    <t>4)  Kalender</t>
  </si>
  <si>
    <t>4 a)</t>
  </si>
  <si>
    <t>Termine erstellen, bearbeiten, löschen</t>
  </si>
  <si>
    <t>Nutzende erstellen, bearbeiten und löschen Termine und haben Vollzugriff auf ihren eigenen Kalender.</t>
  </si>
  <si>
    <t>4 b)</t>
  </si>
  <si>
    <t>Kalenderansichten</t>
  </si>
  <si>
    <t>Das System stellt mindestens vier Kalenderansichten bereit: Tagesansicht, Arbeitswoche, Woche und Monat.</t>
  </si>
  <si>
    <t>4 c)</t>
  </si>
  <si>
    <t>Kalenderansichten (nebeneinander)</t>
  </si>
  <si>
    <t>Nutzende zeigen mehrere Kalender gleichzeitig nebeneinander an.</t>
  </si>
  <si>
    <t>4 d)</t>
  </si>
  <si>
    <t>Kalenderansichten (überlagernd)</t>
  </si>
  <si>
    <t>Nutzende zeigen mehrere Kalender gleichzeitig überlagernd an.</t>
  </si>
  <si>
    <t>4 e)</t>
  </si>
  <si>
    <t>Kalenderfarben</t>
  </si>
  <si>
    <t>Nutzende versehen Kalender mit individuellen Farben und vergeben für Farbcodierungen sprechende Namen (z. B. „Homeoffice", „Dienst").</t>
  </si>
  <si>
    <t>4 f)</t>
  </si>
  <si>
    <t>Terminfarben</t>
  </si>
  <si>
    <t>Nutzende versehen einzelne Termine mit individuellen Farben.</t>
  </si>
  <si>
    <t>4 g)</t>
  </si>
  <si>
    <t>Terminstatus</t>
  </si>
  <si>
    <t>Nutzende versehen Termine mit verschiedenen Statusangaben (frei, gebucht, außer Haus, mit Vorbehalt etc.).</t>
  </si>
  <si>
    <t>4 h)</t>
  </si>
  <si>
    <t>Ganzägige Termine</t>
  </si>
  <si>
    <t>Nutzende tragen ganztägige und mehrtägige Termine ein.</t>
  </si>
  <si>
    <t>4 i)</t>
  </si>
  <si>
    <t>Terminort und Raumauswahl</t>
  </si>
  <si>
    <t>Nutzende tragen den Ort eines Termins frei ein.</t>
  </si>
  <si>
    <t>4 j)</t>
  </si>
  <si>
    <t>Serien</t>
  </si>
  <si>
    <t>Terminserien mit flexiblen Rhythmen</t>
  </si>
  <si>
    <t>Nutzende erstellen Termine mit komplexen Serieneinstellungen (täglich, wöchentlich, alle 2 Wochen, monatlich, bestimmter Wochentag im Monat etc.).</t>
  </si>
  <si>
    <t>4 k)</t>
  </si>
  <si>
    <t>Serienbearbeitung (Einzel / Folge / alle)</t>
  </si>
  <si>
    <t>Nutzende sagen einzelne Termine einer Serie separat ab, verschieben oder verändern sie. Die Optionen „nur dieser Termin", „alle zukünftigen" und „alle Termine" stehen zur Verfügung.</t>
  </si>
  <si>
    <t>4 l)</t>
  </si>
  <si>
    <t>Einladungen</t>
  </si>
  <si>
    <t>Einladungen und Terminfindung</t>
  </si>
  <si>
    <t>Nutzende laden Teilnehmende zu Terminen ein. Diese erhalten eine E-Mail-Benachrichtigung und nehmen an oder lehnen ab. Der Einladende erhält eine Benachrichtigung über Annahme oder Ablehnung.</t>
  </si>
  <si>
    <t>4 m)</t>
  </si>
  <si>
    <t>Terminfindungsansicht</t>
  </si>
  <si>
    <t>Nutzende prüfen über eine Frei/Gebucht-Ansicht die Verfügbarkeit anderer Nutzender und stimmen Termine leichter ab.</t>
  </si>
  <si>
    <t>4 n)</t>
  </si>
  <si>
    <t>Funktionspostfächer zu Terminen einladen</t>
  </si>
  <si>
    <t>Nutzende laden Funktionspostfächer als Teilnehmende ein, sodass Termine im Kalender des Funktionspostfachs erscheinen.</t>
  </si>
  <si>
    <t>4 o)</t>
  </si>
  <si>
    <t>Kontaktgruppen zu Terminen einladen</t>
  </si>
  <si>
    <t>Nutzende laden Kontaktgruppen zu Terminen ein; die Mitglieder werden automatisch als Teilnehmende übernommen.</t>
  </si>
  <si>
    <t>4 p)</t>
  </si>
  <si>
    <t>Ressourcenplanung</t>
  </si>
  <si>
    <t>Raumkalender / Ressourcenplanung</t>
  </si>
  <si>
    <t>Nutzende buchen Raumkalender als Ressourcen. Mehrere Raumkalender werden gleichzeitig angezeigt, um Parallelnutzungen zu erkennen.</t>
  </si>
  <si>
    <t>4 q)</t>
  </si>
  <si>
    <t>Kalenderfreigabe zur Ansicht</t>
  </si>
  <si>
    <t>Nutzende geben ihren persönlichen Kalender für andere Nutzende zur Ansicht frei.</t>
  </si>
  <si>
    <t>4 r)</t>
  </si>
  <si>
    <t>Kalenderfreigabe mit Detailstufen</t>
  </si>
  <si>
    <t>Nutzende konfigurieren Kalenderfreigaben mit wählbarer Detailtiefe; mindestens die Stufen „nur frei/belegt", „Betreff sichtbar" und „alle Details sichtbar" stehen zur Verfügung.</t>
  </si>
  <si>
    <t>4 s)</t>
  </si>
  <si>
    <t>Kalenderfreigabe mit Vollzugriff</t>
  </si>
  <si>
    <t>Nutzende geben ihren Kalender für ausgewählte Personen mit Vollzugriff (Erstellen, Bearbeiten, Löschen) frei.</t>
  </si>
  <si>
    <t>4 t)</t>
  </si>
  <si>
    <t>Privattermine</t>
  </si>
  <si>
    <t>Nutzende markieren Termine als „privat", sodass nur berechtigte Personen die Details sehen.</t>
  </si>
  <si>
    <t>4 u)</t>
  </si>
  <si>
    <t>Kalendergruppen</t>
  </si>
  <si>
    <t>Nutzende fassen freigegebene Kalender in der Listenansicht zu Kalendergruppen zusammen und sortieren sie.</t>
  </si>
  <si>
    <t>4 v)</t>
  </si>
  <si>
    <t>Verfügbarkeit</t>
  </si>
  <si>
    <t>Verfügbarkeit im Adressbuch anzeigen</t>
  </si>
  <si>
    <t>Nutzende sehen im Adressbuch, ob Personen aktuell verfügbar, beschäftigt oder abwesend sind.</t>
  </si>
  <si>
    <t>4 w)</t>
  </si>
  <si>
    <t>Anwesenheit / Standort erkennbar</t>
  </si>
  <si>
    <t>Nutzende erkennen im Kalender oder Adressbuch, ob Personen im Haus, an einem anderen Standort oder abwesend sind.</t>
  </si>
  <si>
    <t>4 x)</t>
  </si>
  <si>
    <t>Kalender exportieren / abonnieren</t>
  </si>
  <si>
    <t>Nutzende exportieren ihren persönlichen Kalender im iCal/ICS-Format oder abonnieren ihn als Internetkalender.</t>
  </si>
  <si>
    <t>4 y)</t>
  </si>
  <si>
    <t>Anhänge</t>
  </si>
  <si>
    <t>Dateien an Termine anhängen</t>
  </si>
  <si>
    <t>Nutzende hängen Unterlagen direkt an Termine an und öffnen sie aus dem Termin heraus.</t>
  </si>
  <si>
    <t>4 z)</t>
  </si>
  <si>
    <t>Inhalte</t>
  </si>
  <si>
    <t>Formatierbare Inhalte im Termin</t>
  </si>
  <si>
    <t>Nutzende erfassen im Beschreibungsfeld eines Termins formatierte Inhalte (Text, Bilder, Tabellen, Symbole, Web-Links und Netzlaufwerk-Links)</t>
  </si>
  <si>
    <t>4 aa)</t>
  </si>
  <si>
    <t>Dienstplan im Funktionspostfach-Kalender</t>
  </si>
  <si>
    <t>Admins der ZLB nutzen den Kalender eines Funktionspostfachs als Dienstplan (Zuweisung von Personen zu Schichten/Zeitslots, übersichtliche Anzeige)</t>
  </si>
  <si>
    <t>4 ab)</t>
  </si>
  <si>
    <t>Termin aus E-Mail</t>
  </si>
  <si>
    <t>Nutzende erstellen aus einer E-Mail per Drag &amp; Drop auf das Kalender-Symbol einen Termin; der Mailtext wird als Terminbeschreibung übernommen.</t>
  </si>
  <si>
    <t>5)  Kontakte &amp; Adressbuch</t>
  </si>
  <si>
    <t>5 a)</t>
  </si>
  <si>
    <t>Kontakte &amp; Adressbuch</t>
  </si>
  <si>
    <t>Globales Adressbuch</t>
  </si>
  <si>
    <t>Nutzende finden alle Mitarbeitende der ZLB im globalen Adressbuch (Name, E-Mail, Telefonnummer, Position, Büro). Das Adressbuch wird automatisch aus dem Verzeichnisdienst synchronisiert.</t>
  </si>
  <si>
    <t>5 b)</t>
  </si>
  <si>
    <t>Adressbuch durchsuchen</t>
  </si>
  <si>
    <t>Nutzende durchsuchen das Adressbuch nach verschiedenen Kriterien (Vorname, Nachname, Funktion/Position, Standort).</t>
  </si>
  <si>
    <t>5 c)</t>
  </si>
  <si>
    <t>Adressbuch mit Rollen und Gruppen</t>
  </si>
  <si>
    <t>Nutzende sehen im Adressbuch Gruppenzugehörigkeiten (z. B. Team, Standort) und stellen daraus selbst Verteiler zusammen.</t>
  </si>
  <si>
    <t>5 d)</t>
  </si>
  <si>
    <t>Persönliches Adressbuch</t>
  </si>
  <si>
    <t>Nutzende legen persönliche Kontakte in einem eigenen Adressbuch an, aktualisieren und löschen sie.</t>
  </si>
  <si>
    <t>5 e)</t>
  </si>
  <si>
    <t>Verteilerlisten</t>
  </si>
  <si>
    <t>Verteilerlisten durch Admin</t>
  </si>
  <si>
    <t xml:space="preserve">Admins der ZLB erstellen, aktualisieren und löschen Verteilerlisten. </t>
  </si>
  <si>
    <t>5 f)</t>
  </si>
  <si>
    <t>Adressatenlisten durch Nutzende</t>
  </si>
  <si>
    <t>Nutzende legen eigene Adressatenlisten an, bearbeiten und löschen sie.</t>
  </si>
  <si>
    <t>5 g)</t>
  </si>
  <si>
    <t>Empfänger und Senderkreis von Adressatenlisten (Gruppen)</t>
  </si>
  <si>
    <t>Die Empfänger und Sender von Verteilerlisten werden durch Gruppen festgelegt.</t>
  </si>
  <si>
    <t>5 h)</t>
  </si>
  <si>
    <t>Kontaktgruppen</t>
  </si>
  <si>
    <t>Kontaktgruppen und Freigaben</t>
  </si>
  <si>
    <t>Nutzende erstellen Kontaktgruppen aus dem globalen Adressbuch und eigenen Kontakten und geben sie für Mitarbeitende frei.</t>
  </si>
  <si>
    <t>5 i)</t>
  </si>
  <si>
    <t>Profil</t>
  </si>
  <si>
    <t>Eigenen Adressbucheintrag bearbeiten</t>
  </si>
  <si>
    <t>Nutzende bearbeiten ihren eigenen Eintrag im globalen Adressbuch zumindest teilweise (z. B. Telefonnummer).</t>
  </si>
  <si>
    <t>6)  Aufgaben</t>
  </si>
  <si>
    <t>6 a)</t>
  </si>
  <si>
    <t>Aufgaben</t>
  </si>
  <si>
    <t>Aufgaben erstellen, bearbeiten, löschen</t>
  </si>
  <si>
    <t>Nutzende erstellen, bearbeiten und löschen Aufgaben mit Titel, Beschreibung, Fälligkeit, Priorität, Status und Erinnerung.</t>
  </si>
  <si>
    <t>6 b)</t>
  </si>
  <si>
    <t>Serienaufgaben</t>
  </si>
  <si>
    <t>Nutzende legen wiederkehrende Aufgaben als Serie an.</t>
  </si>
  <si>
    <t>6 c)</t>
  </si>
  <si>
    <t>Kategoriekennzeichung</t>
  </si>
  <si>
    <t>Nutzende stellen Kategorien mit Bezeichnung und Farbe für Aufgaben ein.</t>
  </si>
  <si>
    <t>6 d)</t>
  </si>
  <si>
    <t>Private Aufgaben</t>
  </si>
  <si>
    <t>Nutzende markieren Aufgaben als „privat".</t>
  </si>
  <si>
    <t>6 e)</t>
  </si>
  <si>
    <t>Anhänge und Links bei Aufgaben</t>
  </si>
  <si>
    <t>Nutzende fügen zu Aufgaben Dokumente, Bilder und Links an.</t>
  </si>
  <si>
    <t>6 f)</t>
  </si>
  <si>
    <t>Aufgaben anderen zuweisen</t>
  </si>
  <si>
    <t>Nutzende weisen Aufgaben anderen Personen zu, inkl. Fälligkeit und Verantwortlichkeit.</t>
  </si>
  <si>
    <t>6 g)</t>
  </si>
  <si>
    <t>Integration</t>
  </si>
  <si>
    <t>Aufgaben im Kalender anzeigen</t>
  </si>
  <si>
    <t>Nutzende blenden Aufgaben im Kalender tagesweise ein</t>
  </si>
  <si>
    <t>6 h)</t>
  </si>
  <si>
    <t>Aufgaben sortieren und filtern</t>
  </si>
  <si>
    <t>Nutzende sortieren Aufgabenlisten nach Fälligkeit und filtern nach Postfach/Quelle.</t>
  </si>
  <si>
    <t>6 i)</t>
  </si>
  <si>
    <t>Aufgabenhistorie exportieren</t>
  </si>
  <si>
    <t>Nutzende exportieren abgeschlossene Aufgaben eines frei wählbaren Zeitraums als Übersicht (z. B. PDF).</t>
  </si>
  <si>
    <t>7)  Migration &amp; Datenübertragung</t>
  </si>
  <si>
    <t>7 a)</t>
  </si>
  <si>
    <t>Migration &amp; Datenübertragung</t>
  </si>
  <si>
    <t>E-Mail-Migration</t>
  </si>
  <si>
    <t>Datenübertragung E-Mails</t>
  </si>
  <si>
    <t>Der Auftragnehmer stellt sicher, dass bestehende E-Mails vollständig in das neue System übertragen werden.</t>
  </si>
  <si>
    <t>Konzept-Vorlage Migration: Abschnitt 2 (Tabelle „Zu migrierende Datenbestände"), Zeile E-Mails</t>
  </si>
  <si>
    <t>7 b)</t>
  </si>
  <si>
    <t>Datenübertragung Ordnerstruktur</t>
  </si>
  <si>
    <t>Der Auftragnehmer stellt sicher, dass Ordnerstrukturen der Postfächer vollständig in das neue System übertragen werden.</t>
  </si>
  <si>
    <t>Konzept-Vorlage Migration: Abschnitt 2, Zeile Ordnerstrukturen</t>
  </si>
  <si>
    <t>7 c)</t>
  </si>
  <si>
    <t>Datenübertragung Anhänge</t>
  </si>
  <si>
    <t>Der Auftragnehmer stellt sicher, dass Anhänge in E-Mails vollständig in das neue System übertragen werden.</t>
  </si>
  <si>
    <t>Konzept-Vorlage Migration: Abschnitt 2, Zeile Anhänge</t>
  </si>
  <si>
    <t>7 d)</t>
  </si>
  <si>
    <t>Datenübertragung Alias-Adressen</t>
  </si>
  <si>
    <t>Der Auftragnehmer stellt sicher, dass bestehende Alias-E-Mail-Adressen vollständig in das neue System übertragen werden.</t>
  </si>
  <si>
    <t>Konzept-Vorlage Migration: Abschnitt 2, Zeile Alias-Adressen</t>
  </si>
  <si>
    <t>8)  Technik &amp; Schnittstellen</t>
  </si>
  <si>
    <t>8 a)</t>
  </si>
  <si>
    <t>Technik &amp; Schnittstellen</t>
  </si>
  <si>
    <t>E-Mail-Sicherheit</t>
  </si>
  <si>
    <t>SPF, DKIM, DMARC</t>
  </si>
  <si>
    <t>Der Auftragnehmer setzt SPF, DKIM und DMARC für ausgehende E-Mails der ZLB-Domain ein.</t>
  </si>
  <si>
    <t>8 b)</t>
  </si>
  <si>
    <t>Spam-, Phishing- und Malware-Filterung</t>
  </si>
  <si>
    <t>Der Auftragnehmer filtert ein- und ausgehende E-Mails wirksam (Spam, Phishing, Spoofing, Schadsoftware, verdächtige Anhänge/Links). Admins der ZLB verwalten Quarantäne, Allow- und Blocklisten. Filtermechanismen werden regelmäßig aktualisiert; sicherheitsrelevante Ereignisse werden protokolliert und sind auswertbar.</t>
  </si>
  <si>
    <t>8 c)</t>
  </si>
  <si>
    <t>DNSBL/RBL-Prüfung und DANE/TLSA</t>
  </si>
  <si>
    <t>Der Auftragnehmer gewährleistet DNSBL/RBL-basierte Prüfungen sowie DANE/TLSA für die Mailübertragung.</t>
  </si>
  <si>
    <t>8 d)</t>
  </si>
  <si>
    <t>Zugriffssicherheit</t>
  </si>
  <si>
    <t>Rollenbasierte, protokollierte Admin-Zugriffe</t>
  </si>
  <si>
    <t>Der Auftragnehmer stellt sicher, dass Tätigkeiten mit administrativem Zugriff auf Systeme, Daten, Backups, Protokolle oder Administrationsoberflächen des Auftraggebers ausschließlich durch hierfür berechtigte Personen erfolgen. Die Berechtigungen werden rollenbasiert nach dem Need-to-know-Prinzip vergeben, privilegierte Zugriffe werden nachvollziehbar protokolliert und die Berechtigungen werden regelmäßig überprüft. Dies gilt entsprechend für Personal von Unterauftragnehmern, soweit dieses entsprechende Zugriffsrechte erhält.</t>
  </si>
  <si>
    <t>8 e)</t>
  </si>
  <si>
    <t>Transportverschlüsselung Web/Admin/Sync/API</t>
  </si>
  <si>
    <t>Der Auftragnehmer stellt sicher, dass sämtliche administrativen Zugriffe, Webzugriffe, Synchronisationsschnittstellen und APIs transportverschlüsselt bereitgestellt werden (ergänzend zu 8c, welches ausschließlich die SMTP-Mailübertragung betrifft).</t>
  </si>
  <si>
    <t>8 f)</t>
  </si>
  <si>
    <t>Verschlüsselung ruhender Daten &amp; Schlüsselverwaltung</t>
  </si>
  <si>
    <t>Der Auftragnehmer stellt sicher, dass personenbezogene Inhalts- und Metadaten der Groupware, insbesondere E-Mail-, Kalender-, Kontakt-, Aufgaben-, Konfigurations- und Backupdaten, bei Speicherung verschlüsselt geschützt werden. Der Auftragnehmer trennt die Schlüsselverwaltung organisatorisch und technisch vom allgemeinen Systemzugriff; Zugriffe auf Schlüsselmaterial werden auf berechtigte Rollen beschränkt und protokolliert.</t>
  </si>
  <si>
    <t>8 g)</t>
  </si>
  <si>
    <t>Mandantentrennung</t>
  </si>
  <si>
    <t>Logische Trennung der Mandantendaten</t>
  </si>
  <si>
    <t xml:space="preserve">Der Auftragnehmer trennt Daten, Konfigurationen, Benutzerkonten, Berechtigungen, Protokolldaten und administrative Verwaltungsbereiche des Auftraggebers logisch von denen anderer Kundenmandanten. Ein Zugriff anderer Kundenmandanten auf Daten oder Funktionen des Auftraggebers sowie ein Zugriff des Auftraggebers auf Daten oder Funktionen anderer Kundenmandanten wird durch technische und organisatorische Maßnahmen ausgeschlossen. Dies gilt insbesondere für E-Mail-, Kalender-, Kontakt-, Aufgaben-, Konfigurations-, Protokollierungs-, Suchindex-, Backup- und Administrationsdaten. </t>
  </si>
  <si>
    <t>9) Barrierefreiheit</t>
  </si>
  <si>
    <t>9 a)</t>
  </si>
  <si>
    <t>Barrierefreiheit &amp; Besondere Anforderungen</t>
  </si>
  <si>
    <t>Barrierefreiheit</t>
  </si>
  <si>
    <t>Screenreader-Kompatibilität (WCAG 2.1 AA)</t>
  </si>
  <si>
    <t>Die Web- und Desktop-Oberflächen sind vollständig mit gängigen Screenreadern nutzbar (EN 301 549 / WCAG 2.1 AA).</t>
  </si>
  <si>
    <t>9 b)</t>
  </si>
  <si>
    <t>Schriftvergrößerung</t>
  </si>
  <si>
    <t>Nutzende vergrößern die Schriftgröße im Browser, ohne dass Funktionen verloren gehen.</t>
  </si>
  <si>
    <t>9 c)</t>
  </si>
  <si>
    <t>Anpassbare Kontraste / Dark Mode</t>
  </si>
  <si>
    <t>Alle Nutzenden erkennen die Oberfläche gut und deutlich (ausreichende Kontrastverhältnisse: WCAG AA) und haben optional einen Dark Mode.</t>
  </si>
  <si>
    <t>10) Usability*</t>
  </si>
  <si>
    <t>10 a)</t>
  </si>
  <si>
    <t>Usability</t>
  </si>
  <si>
    <t>Anwendungsvorgang</t>
  </si>
  <si>
    <t>E-Mail an Kontakt aus globalem Adressbuch weiterleiten</t>
  </si>
  <si>
    <t>Bewertung der Bedienqualität beim Vorgang: Eine empfangene E-Mail wird an einen Kontakt aus dem globalen Adressbuch weitergeleitet. Bewertet werden, wie direkt und verständlich der Vorgang gelingt und wie aufgeräumt und zeitgemäß die Oberfläche dabei wirkt.</t>
  </si>
  <si>
    <t>30=herausragend
20=gut
10=ausreichend
0=mangelhaft</t>
  </si>
  <si>
    <t>10 b)</t>
  </si>
  <si>
    <t>Serientermin mit Raumressource und Anhang anlegen</t>
  </si>
  <si>
    <t>Bewertung der Bedienqualität beim Vorgang: Ein Termin „alle zwei Wochen" wird mit Teilnehmenden, einer gebuchten Raumressource und einem angehängten Dokument angelegt. Bewertet werden Bedienbarkeit und Gestaltung der Oberfläche.</t>
  </si>
  <si>
    <t>10 c)</t>
  </si>
  <si>
    <t>Verfügbarkeit einer Kollegin im Kalender prüfen</t>
  </si>
  <si>
    <t>Bewertung der Bedienqualität beim Vorgang: Die Verfügbarkeit einer Kollegin wird über die Frei/Gebucht-Ansicht im Kalender geprüft. Bewertet werden Bedienbarkeit und Gestaltung der Oberfläche.</t>
  </si>
  <si>
    <t>10 d)</t>
  </si>
  <si>
    <t>Eigenen Kalender für Kollegen freigeben</t>
  </si>
  <si>
    <t>Bewertung der Bedienqualität beim Vorgang: Der eigene Kalender wird für einen ausgewählten Kollegen freigegeben (ohne Termindetails). Bewertet werden Bedienbarkeit und Gestaltung der Oberfläche.</t>
  </si>
  <si>
    <t>10 e)</t>
  </si>
  <si>
    <t>Abwesenheitsnotiz einrichten</t>
  </si>
  <si>
    <t>Bewertung der Bedienqualität beim Vorgang: Eine automatische Abwesenheitsnotiz wird für einen bestimmten Zeitraum eingerichtet und aktiviert. Bewertet werden Bedienbarkeit und Gestaltung der Oberfläche.</t>
  </si>
  <si>
    <t>10 f)</t>
  </si>
  <si>
    <t>Posteingangsregel anlegen</t>
  </si>
  <si>
    <t>Bewertung der Bedienqualität beim Vorgang: Eine Posteingangsregel wird angelegt, die Mails eines bestimmten Absenders automatisch in einen Zielordner verschiebt. Bewertet werden Bedienbarkeit und Gestaltung der Oberfläche.</t>
  </si>
  <si>
    <t>10 g)</t>
  </si>
  <si>
    <t>Kategorie anlegen und E-Mail zuweisen</t>
  </si>
  <si>
    <t>Bewertung der Bedienqualität beim Vorgang: Eine Kategorie mit Bezeichnung und Farbe wird angelegt und einer E-Mail im Posteingang zugewiesen. Bewertet werden Bedienbarkeit und Gestaltung der Oberfläche.</t>
  </si>
  <si>
    <t>10 h)</t>
  </si>
  <si>
    <t>E-Mail mit Signatur aus Funktionspostfach senden</t>
  </si>
  <si>
    <t>Bewertung der Bedienqualität beim Vorgang: Eine E-Mail wird aus einem Funktionspostfach im Namen des Postfachs mit individueller Signatur beantwortet. Bewertet werden Bedienbarkeit und Gestaltung der Oberfläche.</t>
  </si>
  <si>
    <t>10 i)</t>
  </si>
  <si>
    <t>Gesamteindruck</t>
  </si>
  <si>
    <t>Navigation und Gesamteindruck der Weboberfläche</t>
  </si>
  <si>
    <t>Bewertung der Weboberfläche als Ganzes nach Durchführung aller weiteren Vorgänge: Navigation und Orientierung, Übersichtlichkeit und zeitgemäße Gestaltung sowie Konsistenz über die Module E-Mail, Kalender und Kontakte hinweg.</t>
  </si>
  <si>
    <t>* Die Usabilityprüfung (10 a-10 i) umfasst acht zu bewertende definierte Anwendungsvorgänge und eine Gesamtwertung, es werden gleichermaßen funktionale Bedienbarkeit und Gestaltung der Oberfläche beurteilt. Der Auftragnehmer stellt der Auftraggeberin hierfür eine funktionsfähige Demo-Umgebung mit Testzugängen und realistischen Beispieldaten bereit, in der die Vorgänge selbstständig nachvollzogen werden können. Die Bewertung wird durch ein internes Gremium der Auftraggeberin durchgeführt. Es wird pro Kriterium der Mittelwert aller Bewertenden gebildet. Die Summe der erzielten Wertungspunkte (max. 270 WP) werden auf 125 Punkte normalisiert (÷270×125).</t>
  </si>
  <si>
    <t>AUTOMATISCHE BEWERTUNG (Berechnung erfolgt automatisch bei Eingabe in Spalte G)</t>
  </si>
  <si>
    <t>STATUS DES ANGEBOTS</t>
  </si>
  <si>
    <t>A-Kriterien: erfüllt / gesamt</t>
  </si>
  <si>
    <t>von 59</t>
  </si>
  <si>
    <t>Funktionsumfang B 1–9: Punktsumme (intern)</t>
  </si>
  <si>
    <t>Funktionsumfang B 1-9: gewichtet (30 %)</t>
  </si>
  <si>
    <t>von 150</t>
  </si>
  <si>
    <t>Usability B 10: Punktsumme (intern)</t>
  </si>
  <si>
    <t>Usability B 10: gewichtet (25 %)</t>
  </si>
  <si>
    <t>von 125</t>
  </si>
  <si>
    <t>Konzept Verzeichnisdienst und SSO-Anbindung: gewichtet (9 %)</t>
  </si>
  <si>
    <t>von 45 (Hürde ≥ 22,5)</t>
  </si>
  <si>
    <t>Konzept Migrations- und Cutover: gewichtet (6 %)</t>
  </si>
  <si>
    <t>von 30 (Hürde ≥ 15)</t>
  </si>
  <si>
    <t>Angebotspreis: gewichtet (30 %)</t>
  </si>
  <si>
    <t>wird separat ermittelt (max. 150 Pkt.)</t>
  </si>
  <si>
    <t>Leistungspunkte gesamt (Funktion + Usability + Konzepte)</t>
  </si>
  <si>
    <t>von 350</t>
  </si>
  <si>
    <t>(+ max. 150 Preispunkte = max. 500 gesamt)</t>
  </si>
  <si>
    <t>Legende &amp; Bewertungsschema - Groupware-Ausschreibung ZLB</t>
  </si>
  <si>
    <t>Kriterientypen</t>
  </si>
  <si>
    <t>A-Kriterium</t>
  </si>
  <si>
    <t>Mindestanforderung. Nichterfüllung führt zum Ausschluss.</t>
  </si>
  <si>
    <t>B-Kriterium (1-9)</t>
  </si>
  <si>
    <t>Optionale Anforderung Funktionsumfang. 0, 3 oder 6 Punkte je Kriterium.</t>
  </si>
  <si>
    <t>Max. 6 Pkt.</t>
  </si>
  <si>
    <t>B-Kriterium (10)</t>
  </si>
  <si>
    <t>Usability. Bewertung durch die Auftraggeberin anhand einer bereitgestellten Demo-Umgebung. 0, 10, 20 oder 30 Punkte je Vorgang.</t>
  </si>
  <si>
    <t>Max. 30 Pkt.</t>
  </si>
  <si>
    <t>Punktevergabe B-Krit. 1-9</t>
  </si>
  <si>
    <t>Punkte</t>
  </si>
  <si>
    <t>6 Punkte</t>
  </si>
  <si>
    <t>Anforderung ist bereits im Standardfunktionsumfang enthalten.</t>
  </si>
  <si>
    <t>6</t>
  </si>
  <si>
    <t>3 Punkte</t>
  </si>
  <si>
    <t>Anforderung wird innerhalb von 3 Monaten nach Vertragsbeginn erfüllt.</t>
  </si>
  <si>
    <t>3</t>
  </si>
  <si>
    <t>0 Punkte</t>
  </si>
  <si>
    <t>Anforderung kann nicht erfüllt werden.</t>
  </si>
  <si>
    <t>0</t>
  </si>
  <si>
    <t>Punktevergabe Usability (10)</t>
  </si>
  <si>
    <t>30 Punkte</t>
  </si>
  <si>
    <t>Herausragend umgesetzt</t>
  </si>
  <si>
    <t>30</t>
  </si>
  <si>
    <t>20 Punkte</t>
  </si>
  <si>
    <t>Gut umgesetzt</t>
  </si>
  <si>
    <t>20</t>
  </si>
  <si>
    <t>10 Punkte</t>
  </si>
  <si>
    <t>Durchschnittlich umgesetzt</t>
  </si>
  <si>
    <t>10</t>
  </si>
  <si>
    <t>Mangelhaft oder nicht umgesetzt</t>
  </si>
  <si>
    <t>Gesamtbewertung</t>
  </si>
  <si>
    <t>Gewichtung</t>
  </si>
  <si>
    <t>Angebotspreis</t>
  </si>
  <si>
    <t>Günstigster Anbieter erhält 150 Punkte. Formel: (Min-Preis / eigener Preis) x 150.</t>
  </si>
  <si>
    <t>30% / 150 Pkt.</t>
  </si>
  <si>
    <t>Funktionsumfang (B 1-9)</t>
  </si>
  <si>
    <t>Summe B-Kriterien 1-9, normiert auf 150 Punkte.</t>
  </si>
  <si>
    <t>Usability (B 10)</t>
  </si>
  <si>
    <t>9 Anwendungsvorgänge × max. 30 Punkte = max. 270 WP, normiert auf 125 gew. Pkt..</t>
  </si>
  <si>
    <t>GESAMT</t>
  </si>
  <si>
    <t>500 Punkte</t>
  </si>
  <si>
    <t>Ausschlusskriterien</t>
  </si>
  <si>
    <t>Nichterfüllung A-Kriterium</t>
  </si>
  <si>
    <t>Führt zum sofortigen Ausschluss des Angebots. Fehlt ein Eintrag, wird von Nichterfüllung ausgegangen, was ebenfalls zum Ausschluss führt.</t>
  </si>
  <si>
    <t>&lt;50% Funktionspunkte</t>
  </si>
  <si>
    <t>Weniger als 75 von 150 möglichen Funktionspunkten führen zum Ausschluss.</t>
  </si>
  <si>
    <t>&lt;50% Usability</t>
  </si>
  <si>
    <t>25% / 125 Pkt.</t>
  </si>
  <si>
    <t>Lösungskonzept Verzeichnisdienst und SSO-Anbindung</t>
  </si>
  <si>
    <t>9 Konzeptinhalte, siehe Lösungskonzept: Verzeichnisdienst und SSO-Anbindung</t>
  </si>
  <si>
    <t>9% / 45 Pkt.</t>
  </si>
  <si>
    <t>Migrations- und Cutover-Konzept</t>
  </si>
  <si>
    <t>6 konzeptinhalte, siehe Migrations- und Cutover-Konzept</t>
  </si>
  <si>
    <t>6% / 30 Pkt.</t>
  </si>
  <si>
    <t>Weniger als 62,5 von 125 möglichen Punkte für Usability führen zum Ausschluss.</t>
  </si>
  <si>
    <t>Durch die Auftragnehmer auszufüllen: Spalten G-I. | A-Kriterien: Spalte G = „ja" oder „nein" ("nein" oder Nichterfüllung = Ausschluss). | B-Kriterien 1-9: Punkte 6 = Standard | 3 = innerhalb 3 Monate | 0 = nicht erfüllbar. | 
B-Kriterien 10 (Usability): 30 = herausragend | 20 = gut | 10 = ausreichend | 0 = mangelhaft
Bewertung B-Kriterien 10 erfolgt durch die Auftraggeberin anhand einer vom Auftragnehmer bereitgestellten Demo-Umgebung mit Testzugängen und realistischen Beispieldaten; keine Selbstbewertung durch den Auftragnehmer.</t>
  </si>
  <si>
    <t>Punkte werden vom Fachgremium eintragen</t>
  </si>
  <si>
    <t>von 366</t>
  </si>
  <si>
    <t>von 270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</si>
</sst>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1"/>
    </font>
    <font>
      <b/>
      <sz val="13"/>
      <color rgb="FFFFFFFF"/>
      <name val="Arial"/>
      <family val="2"/>
      <charset val="1"/>
    </font>
    <font>
      <i/>
      <sz val="8"/>
      <color rgb="FF000000"/>
      <name val="Arial"/>
      <family val="2"/>
      <charset val="1"/>
    </font>
    <font>
      <b/>
      <sz val="9"/>
      <color rgb="FF000000"/>
      <name val="Arial"/>
      <family val="2"/>
      <charset val="1"/>
    </font>
    <font>
      <b/>
      <sz val="9"/>
      <color rgb="FFFFFFFF"/>
      <name val="Arial"/>
      <family val="2"/>
      <charset val="1"/>
    </font>
    <font>
      <b/>
      <sz val="10"/>
      <color rgb="FFFFFFFF"/>
      <name val="Arial"/>
      <family val="2"/>
      <charset val="1"/>
    </font>
    <font>
      <sz val="9"/>
      <color rgb="FF000000"/>
      <name val="Arial"/>
      <family val="2"/>
      <charset val="1"/>
    </font>
    <font>
      <b/>
      <sz val="11"/>
      <color rgb="FFCC0000"/>
      <name val="Arial"/>
      <family val="2"/>
      <charset val="1"/>
    </font>
    <font>
      <sz val="8"/>
      <color rgb="FF000000"/>
      <name val="Arial"/>
      <family val="2"/>
      <charset val="1"/>
    </font>
    <font>
      <b/>
      <sz val="11"/>
      <color rgb="FF375623"/>
      <name val="Arial"/>
      <family val="2"/>
      <charset val="1"/>
    </font>
    <font>
      <b/>
      <sz val="11"/>
      <color rgb="FFFFFFFF"/>
      <name val="Cambria"/>
      <family val="1"/>
    </font>
    <font>
      <b/>
      <sz val="10"/>
      <color rgb="FF000000"/>
      <name val="Cambria"/>
      <family val="1"/>
    </font>
    <font>
      <i/>
      <sz val="9"/>
      <name val="Cambria"/>
      <family val="1"/>
    </font>
    <font>
      <b/>
      <sz val="9"/>
      <color rgb="FFFFFFFF"/>
      <name val="Arial"/>
      <family val="2"/>
    </font>
    <font>
      <b/>
      <sz val="11"/>
      <color rgb="FF000000"/>
      <name val="Arial"/>
      <family val="2"/>
    </font>
    <font>
      <b/>
      <sz val="8"/>
      <color rgb="FF000000"/>
      <name val="Arial"/>
      <family val="2"/>
      <charset val="1"/>
    </font>
    <font>
      <b/>
      <sz val="12"/>
      <name val="Cambria"/>
      <family val="1"/>
    </font>
    <font>
      <i/>
      <sz val="9"/>
      <color rgb="FFFFFFFF"/>
      <name val="Cambria"/>
      <family val="1"/>
    </font>
    <font>
      <i/>
      <sz val="8"/>
      <name val="Arial"/>
      <family val="2"/>
    </font>
  </fonts>
  <fills count="15">
    <fill>
      <patternFill patternType="none"/>
    </fill>
    <fill>
      <patternFill patternType="gray125"/>
    </fill>
    <fill>
      <patternFill patternType="solid">
        <fgColor rgb="FF1F4E79"/>
        <bgColor rgb="FF003366"/>
      </patternFill>
    </fill>
    <fill>
      <patternFill patternType="solid">
        <fgColor rgb="FFDEEAF1"/>
        <bgColor rgb="FFE2EFDA"/>
      </patternFill>
    </fill>
    <fill>
      <patternFill patternType="solid">
        <fgColor rgb="FFFFF2CC"/>
        <bgColor rgb="FFFCE4D6"/>
      </patternFill>
    </fill>
    <fill>
      <patternFill patternType="solid">
        <fgColor rgb="FFBDD7EE"/>
        <bgColor rgb="FFC6EFCE"/>
      </patternFill>
    </fill>
    <fill>
      <patternFill patternType="solid">
        <fgColor rgb="FF2E75B6"/>
        <bgColor rgb="FF0066CC"/>
      </patternFill>
    </fill>
    <fill>
      <patternFill patternType="solid">
        <fgColor rgb="FFFCE4D6"/>
        <bgColor rgb="FFFFF2CC"/>
      </patternFill>
    </fill>
    <fill>
      <patternFill patternType="solid">
        <fgColor rgb="FFE2EFDA"/>
        <bgColor rgb="FFDEEAF1"/>
      </patternFill>
    </fill>
    <fill>
      <patternFill patternType="solid">
        <fgColor rgb="FFF2F2F2"/>
        <bgColor rgb="FFE2EFDA"/>
      </patternFill>
    </fill>
    <fill>
      <patternFill patternType="solid">
        <fgColor rgb="FFFFFFFF"/>
        <bgColor rgb="FFF2F2F2"/>
      </patternFill>
    </fill>
    <fill>
      <patternFill patternType="solid">
        <fgColor theme="0"/>
        <bgColor rgb="FF003366"/>
      </patternFill>
    </fill>
    <fill>
      <patternFill patternType="solid">
        <fgColor theme="0"/>
        <bgColor indexed="64"/>
      </patternFill>
    </fill>
    <fill>
      <patternFill patternType="solid">
        <fgColor theme="3" tint="0.79998168889431442"/>
        <bgColor rgb="FFFCE4D6"/>
      </patternFill>
    </fill>
    <fill>
      <patternFill patternType="solid">
        <fgColor theme="6" tint="0.79998168889431442"/>
        <bgColor indexed="64"/>
      </patternFill>
    </fill>
  </fills>
  <borders count="28">
    <border>
      <left/>
      <right/>
      <top/>
      <bottom/>
      <diagonal/>
    </border>
    <border>
      <left style="thin">
        <color rgb="FFAAAAAA"/>
      </left>
      <right style="thin">
        <color rgb="FFAAAAAA"/>
      </right>
      <top style="thin">
        <color rgb="FFAAAAAA"/>
      </top>
      <bottom style="thin">
        <color rgb="FFAAAAAA"/>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AAAAAA"/>
      </left>
      <right/>
      <top style="thin">
        <color rgb="FFAAAAAA"/>
      </top>
      <bottom style="thin">
        <color rgb="FFAAAAAA"/>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top style="thin">
        <color rgb="FFAAAAAA"/>
      </top>
      <bottom/>
      <diagonal/>
    </border>
    <border>
      <left/>
      <right style="thin">
        <color rgb="FFBFBFBF"/>
      </right>
      <top style="thin">
        <color rgb="FFBFBFBF"/>
      </top>
      <bottom style="thin">
        <color rgb="FFBFBFBF"/>
      </bottom>
      <diagonal/>
    </border>
    <border>
      <left/>
      <right style="thin">
        <color rgb="FFBFBFBF"/>
      </right>
      <top/>
      <bottom/>
      <diagonal/>
    </border>
    <border>
      <left style="thin">
        <color auto="1"/>
      </left>
      <right style="thin">
        <color rgb="FFBFBFBF"/>
      </right>
      <top/>
      <bottom/>
      <diagonal/>
    </border>
    <border>
      <left style="thin">
        <color theme="0"/>
      </left>
      <right style="thin">
        <color theme="0"/>
      </right>
      <top style="thin">
        <color theme="0"/>
      </top>
      <bottom style="thin">
        <color theme="0"/>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AAAAAA"/>
      </left>
      <right style="thin">
        <color theme="0" tint="-0.34998626667073579"/>
      </right>
      <top/>
      <bottom/>
      <diagonal/>
    </border>
    <border>
      <left style="thin">
        <color rgb="FFAAAAAA"/>
      </left>
      <right style="thin">
        <color rgb="FFAAAAAA"/>
      </right>
      <top style="thin">
        <color rgb="FFAAAAAA"/>
      </top>
      <bottom/>
      <diagonal/>
    </border>
    <border>
      <left style="thin">
        <color auto="1"/>
      </left>
      <right/>
      <top style="thin">
        <color auto="1"/>
      </top>
      <bottom style="thin">
        <color auto="1"/>
      </bottom>
      <diagonal/>
    </border>
  </borders>
  <cellStyleXfs count="1">
    <xf numFmtId="0" fontId="0" fillId="0" borderId="0"/>
  </cellStyleXfs>
  <cellXfs count="75">
    <xf numFmtId="0" fontId="0" fillId="0" borderId="0" xfId="0"/>
    <xf numFmtId="0" fontId="5" fillId="6" borderId="0" xfId="0" applyFont="1" applyFill="1" applyAlignment="1">
      <alignment horizontal="left" vertical="center" wrapText="1"/>
    </xf>
    <xf numFmtId="0" fontId="6" fillId="10" borderId="1" xfId="0" applyFont="1" applyFill="1" applyBorder="1" applyAlignment="1">
      <alignment horizontal="left" vertical="center" wrapText="1"/>
    </xf>
    <xf numFmtId="0" fontId="6" fillId="10" borderId="0" xfId="0" applyFont="1" applyFill="1" applyAlignment="1">
      <alignment horizontal="left" vertical="center" wrapText="1"/>
    </xf>
    <xf numFmtId="0" fontId="6" fillId="9" borderId="1" xfId="0" applyFont="1" applyFill="1" applyBorder="1" applyAlignment="1">
      <alignment horizontal="left" vertical="center" wrapText="1"/>
    </xf>
    <xf numFmtId="0" fontId="6" fillId="0" borderId="0" xfId="0" applyFont="1" applyAlignment="1">
      <alignment horizontal="left" vertical="center"/>
    </xf>
    <xf numFmtId="0" fontId="6" fillId="9" borderId="0" xfId="0" applyFont="1" applyFill="1" applyAlignment="1">
      <alignment horizontal="left" vertical="center" wrapText="1"/>
    </xf>
    <xf numFmtId="0" fontId="5" fillId="6" borderId="1" xfId="0" applyFont="1" applyFill="1" applyBorder="1" applyAlignment="1">
      <alignment horizontal="left" vertical="center" wrapText="1"/>
    </xf>
    <xf numFmtId="0" fontId="5" fillId="6" borderId="26" xfId="0" applyFont="1" applyFill="1" applyBorder="1" applyAlignment="1">
      <alignment horizontal="left" vertical="center" wrapText="1"/>
    </xf>
    <xf numFmtId="0" fontId="6" fillId="10" borderId="2" xfId="0" applyFont="1" applyFill="1" applyBorder="1" applyAlignment="1">
      <alignment horizontal="left" vertical="center" wrapText="1"/>
    </xf>
    <xf numFmtId="0" fontId="6" fillId="9" borderId="2" xfId="0" applyFont="1" applyFill="1" applyBorder="1" applyAlignment="1">
      <alignment horizontal="left" vertical="center" wrapText="1"/>
    </xf>
    <xf numFmtId="0" fontId="0" fillId="0" borderId="2" xfId="0" applyBorder="1"/>
    <xf numFmtId="0" fontId="0" fillId="0" borderId="0" xfId="0"/>
    <xf numFmtId="0" fontId="1" fillId="2" borderId="0" xfId="0" applyFont="1" applyFill="1" applyAlignment="1">
      <alignment horizontal="center" vertical="center" wrapText="1"/>
    </xf>
    <xf numFmtId="0" fontId="0" fillId="0" borderId="5" xfId="0" applyBorder="1" applyProtection="1">
      <protection locked="0"/>
    </xf>
    <xf numFmtId="0" fontId="0" fillId="0" borderId="6" xfId="0" applyBorder="1" applyProtection="1">
      <protection locked="0"/>
    </xf>
    <xf numFmtId="0" fontId="15" fillId="4" borderId="1" xfId="0" applyFont="1" applyFill="1" applyBorder="1" applyAlignment="1" applyProtection="1">
      <alignment horizontal="left" vertical="top" wrapText="1"/>
      <protection locked="0"/>
    </xf>
    <xf numFmtId="0" fontId="8" fillId="4" borderId="1" xfId="0" applyFont="1" applyFill="1" applyBorder="1" applyAlignment="1" applyProtection="1">
      <alignment horizontal="left" vertical="top" wrapText="1"/>
      <protection locked="0"/>
    </xf>
    <xf numFmtId="0" fontId="13" fillId="2" borderId="1" xfId="0" applyFont="1" applyFill="1" applyBorder="1" applyAlignment="1" applyProtection="1">
      <alignment horizontal="left" vertical="center" wrapText="1"/>
    </xf>
    <xf numFmtId="0" fontId="0" fillId="0" borderId="5" xfId="0" applyBorder="1" applyProtection="1"/>
    <xf numFmtId="0" fontId="0" fillId="0" borderId="6" xfId="0" applyBorder="1" applyProtection="1"/>
    <xf numFmtId="0" fontId="0" fillId="0" borderId="0" xfId="0" applyProtection="1"/>
    <xf numFmtId="0" fontId="1" fillId="2" borderId="21" xfId="0" applyFont="1" applyFill="1" applyBorder="1" applyAlignment="1" applyProtection="1">
      <alignment horizontal="left" vertical="center" wrapText="1"/>
    </xf>
    <xf numFmtId="0" fontId="0" fillId="0" borderId="7" xfId="0" applyBorder="1" applyProtection="1"/>
    <xf numFmtId="0" fontId="0" fillId="0" borderId="8" xfId="0" applyBorder="1" applyProtection="1"/>
    <xf numFmtId="0" fontId="1" fillId="11" borderId="0" xfId="0" applyFont="1" applyFill="1" applyAlignment="1" applyProtection="1">
      <alignment horizontal="left" vertical="center" wrapText="1"/>
    </xf>
    <xf numFmtId="0" fontId="0" fillId="12" borderId="0" xfId="0" applyFill="1" applyProtection="1"/>
    <xf numFmtId="0" fontId="14" fillId="3" borderId="23" xfId="0" applyFont="1" applyFill="1" applyBorder="1" applyAlignment="1" applyProtection="1">
      <alignment horizontal="left" vertical="center" wrapText="1"/>
    </xf>
    <xf numFmtId="0" fontId="0" fillId="0" borderId="10" xfId="0" applyBorder="1" applyProtection="1"/>
    <xf numFmtId="0" fontId="0" fillId="0" borderId="11" xfId="0" applyBorder="1" applyProtection="1"/>
    <xf numFmtId="0" fontId="2" fillId="13" borderId="24" xfId="0" applyFont="1" applyFill="1" applyBorder="1" applyAlignment="1" applyProtection="1">
      <alignment horizontal="left" vertical="top" wrapText="1"/>
    </xf>
    <xf numFmtId="0" fontId="2" fillId="3" borderId="25" xfId="0" applyFont="1" applyFill="1" applyBorder="1" applyAlignment="1" applyProtection="1">
      <alignment horizontal="left" vertical="center" wrapText="1"/>
    </xf>
    <xf numFmtId="0" fontId="0" fillId="0" borderId="12" xfId="0" applyBorder="1" applyProtection="1"/>
    <xf numFmtId="0" fontId="0" fillId="0" borderId="16" xfId="0" applyBorder="1" applyProtection="1"/>
    <xf numFmtId="0" fontId="0" fillId="0" borderId="0" xfId="0" applyProtection="1"/>
    <xf numFmtId="0" fontId="2" fillId="3" borderId="22" xfId="0" applyFont="1" applyFill="1" applyBorder="1" applyAlignment="1" applyProtection="1">
      <alignment horizontal="left" vertical="center" wrapText="1"/>
    </xf>
    <xf numFmtId="0" fontId="0" fillId="0" borderId="14" xfId="0" applyBorder="1" applyProtection="1"/>
    <xf numFmtId="0" fontId="0" fillId="0" borderId="15" xfId="0" applyBorder="1" applyProtection="1"/>
    <xf numFmtId="0" fontId="0" fillId="0" borderId="13" xfId="0" applyBorder="1" applyProtection="1"/>
    <xf numFmtId="0" fontId="3" fillId="5" borderId="0" xfId="0" applyFont="1" applyFill="1" applyAlignment="1" applyProtection="1">
      <alignment horizontal="left" vertical="center" wrapText="1"/>
    </xf>
    <xf numFmtId="0" fontId="4" fillId="2" borderId="1" xfId="0" applyFont="1" applyFill="1" applyBorder="1" applyAlignment="1" applyProtection="1">
      <alignment horizontal="center" vertical="center" wrapText="1"/>
    </xf>
    <xf numFmtId="0" fontId="5" fillId="6" borderId="9" xfId="0" applyFont="1" applyFill="1" applyBorder="1" applyAlignment="1" applyProtection="1">
      <alignment horizontal="left" vertical="center" wrapText="1"/>
    </xf>
    <xf numFmtId="0" fontId="3" fillId="7" borderId="1" xfId="0" applyFont="1" applyFill="1" applyBorder="1" applyAlignment="1" applyProtection="1">
      <alignment horizontal="center" vertical="center" wrapText="1"/>
    </xf>
    <xf numFmtId="0" fontId="6" fillId="7" borderId="1" xfId="0" applyFont="1" applyFill="1" applyBorder="1" applyAlignment="1" applyProtection="1">
      <alignment horizontal="left" vertical="center" wrapText="1"/>
    </xf>
    <xf numFmtId="0" fontId="6" fillId="7" borderId="1" xfId="0" applyFont="1" applyFill="1" applyBorder="1" applyAlignment="1" applyProtection="1">
      <alignment horizontal="left" vertical="top" wrapText="1"/>
    </xf>
    <xf numFmtId="0" fontId="7" fillId="7" borderId="1" xfId="0" applyFont="1" applyFill="1" applyBorder="1" applyAlignment="1" applyProtection="1">
      <alignment horizontal="center" vertical="center" wrapText="1"/>
    </xf>
    <xf numFmtId="0" fontId="8" fillId="4" borderId="1" xfId="0" applyFont="1" applyFill="1" applyBorder="1" applyAlignment="1" applyProtection="1">
      <alignment horizontal="left" vertical="top" wrapText="1"/>
    </xf>
    <xf numFmtId="0" fontId="18" fillId="7" borderId="1" xfId="0" applyFont="1" applyFill="1" applyBorder="1" applyAlignment="1" applyProtection="1">
      <alignment horizontal="center" vertical="center" wrapText="1"/>
    </xf>
    <xf numFmtId="0" fontId="3" fillId="8" borderId="1" xfId="0" applyFont="1" applyFill="1" applyBorder="1" applyAlignment="1" applyProtection="1">
      <alignment horizontal="center" vertical="center" wrapText="1"/>
    </xf>
    <xf numFmtId="0" fontId="6" fillId="8" borderId="1" xfId="0" applyFont="1" applyFill="1" applyBorder="1" applyAlignment="1" applyProtection="1">
      <alignment horizontal="left" vertical="center" wrapText="1"/>
    </xf>
    <xf numFmtId="0" fontId="6" fillId="8" borderId="1" xfId="0" applyFont="1" applyFill="1" applyBorder="1" applyAlignment="1" applyProtection="1">
      <alignment horizontal="left" vertical="top" wrapText="1"/>
    </xf>
    <xf numFmtId="0" fontId="9" fillId="8" borderId="1" xfId="0" applyFont="1" applyFill="1" applyBorder="1" applyAlignment="1" applyProtection="1">
      <alignment horizontal="center" vertical="center" wrapText="1"/>
    </xf>
    <xf numFmtId="0" fontId="18" fillId="8" borderId="1" xfId="0" applyFont="1" applyFill="1" applyBorder="1" applyAlignment="1" applyProtection="1">
      <alignment horizontal="center" vertical="center" wrapText="1"/>
    </xf>
    <xf numFmtId="0" fontId="0" fillId="0" borderId="0" xfId="0" applyAlignment="1" applyProtection="1">
      <alignment vertical="center" wrapText="1"/>
    </xf>
    <xf numFmtId="0" fontId="2" fillId="14" borderId="1" xfId="0" applyFont="1" applyFill="1" applyBorder="1" applyAlignment="1" applyProtection="1">
      <alignment horizontal="center" vertical="center" wrapText="1"/>
    </xf>
    <xf numFmtId="0" fontId="2" fillId="3" borderId="17" xfId="0" applyFont="1" applyFill="1" applyBorder="1" applyAlignment="1" applyProtection="1">
      <alignment horizontal="left" vertical="top" wrapText="1"/>
    </xf>
    <xf numFmtId="0" fontId="0" fillId="0" borderId="17" xfId="0" applyBorder="1" applyProtection="1"/>
    <xf numFmtId="0" fontId="10" fillId="6" borderId="2" xfId="0" applyFont="1" applyFill="1" applyBorder="1" applyAlignment="1" applyProtection="1">
      <alignment horizontal="left" vertical="center" wrapText="1"/>
    </xf>
    <xf numFmtId="0" fontId="0" fillId="0" borderId="3" xfId="0" applyBorder="1" applyProtection="1"/>
    <xf numFmtId="0" fontId="0" fillId="0" borderId="4" xfId="0" applyBorder="1" applyProtection="1"/>
    <xf numFmtId="0" fontId="11" fillId="5" borderId="2" xfId="0" applyFont="1" applyFill="1" applyBorder="1" applyAlignment="1" applyProtection="1">
      <alignment horizontal="center" vertical="center"/>
    </xf>
    <xf numFmtId="0" fontId="16" fillId="0" borderId="27" xfId="0" applyFont="1" applyBorder="1" applyAlignment="1" applyProtection="1">
      <alignment horizontal="center" vertical="center"/>
    </xf>
    <xf numFmtId="0" fontId="16" fillId="0" borderId="3" xfId="0" applyFont="1" applyBorder="1" applyAlignment="1" applyProtection="1">
      <alignment horizontal="center" vertical="center"/>
    </xf>
    <xf numFmtId="0" fontId="0" fillId="0" borderId="4" xfId="0" applyBorder="1" applyAlignment="1" applyProtection="1"/>
    <xf numFmtId="0" fontId="11" fillId="5" borderId="2" xfId="0" applyFont="1" applyFill="1" applyBorder="1" applyAlignment="1" applyProtection="1">
      <alignment horizontal="left" vertical="center" wrapText="1"/>
    </xf>
    <xf numFmtId="0" fontId="11" fillId="9" borderId="2" xfId="0" applyFont="1" applyFill="1" applyBorder="1" applyAlignment="1" applyProtection="1">
      <alignment horizontal="center" vertical="center"/>
    </xf>
    <xf numFmtId="0" fontId="11" fillId="9" borderId="2" xfId="0" applyFont="1" applyFill="1" applyBorder="1" applyAlignment="1" applyProtection="1">
      <alignment horizontal="center" vertical="center"/>
    </xf>
    <xf numFmtId="0" fontId="11" fillId="9" borderId="2" xfId="0" applyFont="1" applyFill="1" applyBorder="1" applyAlignment="1" applyProtection="1">
      <alignment horizontal="left" vertical="center" wrapText="1"/>
    </xf>
    <xf numFmtId="0" fontId="0" fillId="0" borderId="18" xfId="0" applyBorder="1" applyProtection="1"/>
    <xf numFmtId="1" fontId="11" fillId="9" borderId="2" xfId="0" applyNumberFormat="1" applyFont="1" applyFill="1" applyBorder="1" applyAlignment="1" applyProtection="1">
      <alignment horizontal="center" vertical="center"/>
    </xf>
    <xf numFmtId="0" fontId="12" fillId="9" borderId="2" xfId="0" applyFont="1" applyFill="1" applyBorder="1" applyAlignment="1" applyProtection="1">
      <alignment horizontal="center" vertical="center"/>
    </xf>
    <xf numFmtId="1" fontId="10" fillId="6" borderId="2" xfId="0" applyNumberFormat="1" applyFont="1" applyFill="1" applyBorder="1" applyAlignment="1" applyProtection="1">
      <alignment horizontal="center" vertical="center"/>
    </xf>
    <xf numFmtId="0" fontId="10" fillId="6" borderId="2" xfId="0" applyFont="1" applyFill="1" applyBorder="1" applyAlignment="1" applyProtection="1">
      <alignment horizontal="center" vertical="center"/>
    </xf>
    <xf numFmtId="0" fontId="17" fillId="6" borderId="20" xfId="0" applyFont="1" applyFill="1" applyBorder="1" applyAlignment="1" applyProtection="1">
      <alignment horizontal="left" vertical="center" wrapText="1"/>
    </xf>
    <xf numFmtId="0" fontId="0" fillId="0" borderId="19" xfId="0" applyBorder="1" applyProtection="1"/>
  </cellXfs>
  <cellStyles count="1">
    <cellStyle name="Standard" xfId="0" builtinId="0"/>
  </cellStyles>
  <dxfs count="29">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color rgb="FFFFFFFF"/>
      </font>
      <fill>
        <patternFill>
          <bgColor rgb="FFC00000"/>
        </patternFill>
      </fill>
    </dxf>
    <dxf>
      <font>
        <b/>
        <sz val="12"/>
        <color rgb="FF006100"/>
      </font>
      <fill>
        <patternFill>
          <bgColor rgb="FFC6EFCE"/>
        </patternFill>
      </fill>
    </dxf>
    <dxf>
      <font>
        <b/>
        <sz val="12"/>
        <color rgb="FF9C6500"/>
      </font>
      <fill>
        <patternFill>
          <bgColor rgb="FFFFEB9C"/>
        </patternFill>
      </fill>
    </dxf>
    <dxf>
      <font>
        <b/>
        <sz val="12"/>
        <color rgb="FF9C0006"/>
      </font>
      <fill>
        <patternFill>
          <bgColor rgb="FFFFC7CE"/>
        </patternFill>
      </fill>
    </dxf>
  </dxfs>
  <tableStyles count="0" defaultTableStyle="TableStyleMedium2" defaultPivotStyle="PivotStyleLight16"/>
  <colors>
    <indexedColors>
      <rgbColor rgb="FF000000"/>
      <rgbColor rgb="FFFFFFFF"/>
      <rgbColor rgb="FFCC0000"/>
      <rgbColor rgb="FF00FF00"/>
      <rgbColor rgb="FF0000FF"/>
      <rgbColor rgb="FFFFFF00"/>
      <rgbColor rgb="FFFF00FF"/>
      <rgbColor rgb="FF00FFFF"/>
      <rgbColor rgb="FF9C0006"/>
      <rgbColor rgb="FF006100"/>
      <rgbColor rgb="FF000080"/>
      <rgbColor rgb="FF9C6500"/>
      <rgbColor rgb="FF800080"/>
      <rgbColor rgb="FF008080"/>
      <rgbColor rgb="FFFCE4D6"/>
      <rgbColor rgb="FF808080"/>
      <rgbColor rgb="FF9999FF"/>
      <rgbColor rgb="FF993366"/>
      <rgbColor rgb="FFFFF2CC"/>
      <rgbColor rgb="FFDEEAF1"/>
      <rgbColor rgb="FF660066"/>
      <rgbColor rgb="FFFF8080"/>
      <rgbColor rgb="FF0066CC"/>
      <rgbColor rgb="FFBDD7EE"/>
      <rgbColor rgb="FF000080"/>
      <rgbColor rgb="FFFF00FF"/>
      <rgbColor rgb="FFFFFF00"/>
      <rgbColor rgb="FF00FFFF"/>
      <rgbColor rgb="FF800080"/>
      <rgbColor rgb="FFC00000"/>
      <rgbColor rgb="FF008080"/>
      <rgbColor rgb="FF0000FF"/>
      <rgbColor rgb="FF00CCFF"/>
      <rgbColor rgb="FFE2EFDA"/>
      <rgbColor rgb="FFC6EFCE"/>
      <rgbColor rgb="FFFFEB9C"/>
      <rgbColor rgb="FFF2F2F2"/>
      <rgbColor rgb="FFFF99CC"/>
      <rgbColor rgb="FFCC99FF"/>
      <rgbColor rgb="FFFFC7CE"/>
      <rgbColor rgb="FF2E75B6"/>
      <rgbColor rgb="FF33CCCC"/>
      <rgbColor rgb="FF99CC00"/>
      <rgbColor rgb="FFFFCC00"/>
      <rgbColor rgb="FFFF9900"/>
      <rgbColor rgb="FFFF6600"/>
      <rgbColor rgb="FF666699"/>
      <rgbColor rgb="FFAAAAAA"/>
      <rgbColor rgb="FF003366"/>
      <rgbColor rgb="FF339966"/>
      <rgbColor rgb="FF003300"/>
      <rgbColor rgb="FF333300"/>
      <rgbColor rgb="FF993300"/>
      <rgbColor rgb="FF993366"/>
      <rgbColor rgb="FF1F4E79"/>
      <rgbColor rgb="FF37562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3"/>
  <sheetViews>
    <sheetView tabSelected="1" zoomScaleNormal="100" workbookViewId="0">
      <pane ySplit="8" topLeftCell="A135" activePane="bottomLeft" state="frozen"/>
      <selection pane="bottomLeft" activeCell="G132" sqref="G132"/>
    </sheetView>
  </sheetViews>
  <sheetFormatPr baseColWidth="10" defaultColWidth="8.7109375" defaultRowHeight="15" x14ac:dyDescent="0.25"/>
  <cols>
    <col min="1" max="1" width="9" style="21" customWidth="1"/>
    <col min="2" max="2" width="15.7109375" style="21" customWidth="1"/>
    <col min="3" max="3" width="22" style="21" customWidth="1"/>
    <col min="4" max="4" width="32" style="21" customWidth="1"/>
    <col min="5" max="5" width="62" style="21" customWidth="1"/>
    <col min="6" max="6" width="6" style="21" customWidth="1"/>
    <col min="7" max="7" width="14" style="21" customWidth="1"/>
    <col min="8" max="8" width="13.5703125" style="21" customWidth="1"/>
    <col min="9" max="9" width="65.5703125" style="21" customWidth="1"/>
    <col min="10" max="16384" width="8.7109375" style="21"/>
  </cols>
  <sheetData>
    <row r="1" spans="1:11" ht="23.1" customHeight="1" x14ac:dyDescent="0.25">
      <c r="A1" s="18" t="s">
        <v>0</v>
      </c>
      <c r="B1" s="19"/>
      <c r="C1" s="19"/>
      <c r="D1" s="19"/>
      <c r="E1" s="19"/>
      <c r="F1" s="19"/>
      <c r="G1" s="19"/>
      <c r="H1" s="19"/>
      <c r="I1" s="20"/>
    </row>
    <row r="2" spans="1:11" ht="30" customHeight="1" x14ac:dyDescent="0.25">
      <c r="A2" s="22" t="s">
        <v>1</v>
      </c>
      <c r="B2" s="23"/>
      <c r="C2" s="23"/>
      <c r="D2" s="23"/>
      <c r="E2" s="23"/>
      <c r="F2" s="23"/>
      <c r="G2" s="23"/>
      <c r="H2" s="23"/>
      <c r="I2" s="24"/>
    </row>
    <row r="3" spans="1:11" s="26" customFormat="1" ht="6.6" customHeight="1" x14ac:dyDescent="0.25">
      <c r="A3" s="25"/>
    </row>
    <row r="4" spans="1:11" ht="16.149999999999999" customHeight="1" x14ac:dyDescent="0.25">
      <c r="A4" s="27" t="s">
        <v>2</v>
      </c>
      <c r="B4" s="28"/>
      <c r="C4" s="28"/>
      <c r="D4" s="28"/>
      <c r="E4" s="28"/>
      <c r="F4" s="29"/>
      <c r="G4" s="30" t="s">
        <v>554</v>
      </c>
      <c r="H4" s="28"/>
      <c r="I4" s="29"/>
    </row>
    <row r="5" spans="1:11" ht="48" customHeight="1" x14ac:dyDescent="0.25">
      <c r="A5" s="16" t="s">
        <v>3</v>
      </c>
      <c r="B5" s="14"/>
      <c r="C5" s="14"/>
      <c r="D5" s="15"/>
      <c r="E5" s="31"/>
      <c r="F5" s="32"/>
      <c r="G5" s="33"/>
      <c r="H5" s="34"/>
      <c r="I5" s="32"/>
    </row>
    <row r="6" spans="1:11" ht="26.65" customHeight="1" x14ac:dyDescent="0.25">
      <c r="A6" s="35" t="s">
        <v>4</v>
      </c>
      <c r="B6" s="36"/>
      <c r="C6" s="36"/>
      <c r="D6" s="36"/>
      <c r="E6" s="36"/>
      <c r="F6" s="37"/>
      <c r="G6" s="38"/>
      <c r="H6" s="36"/>
      <c r="I6" s="37"/>
    </row>
    <row r="7" spans="1:11" ht="33.6" customHeight="1" x14ac:dyDescent="0.25">
      <c r="A7" s="39" t="s">
        <v>5</v>
      </c>
      <c r="B7" s="34"/>
      <c r="C7" s="34"/>
      <c r="D7" s="34"/>
      <c r="E7" s="34"/>
      <c r="F7" s="34"/>
      <c r="G7" s="34"/>
      <c r="H7" s="34"/>
      <c r="I7" s="34"/>
    </row>
    <row r="8" spans="1:11" ht="23.1" customHeight="1" x14ac:dyDescent="0.25">
      <c r="A8" s="40" t="s">
        <v>6</v>
      </c>
      <c r="B8" s="40" t="s">
        <v>7</v>
      </c>
      <c r="C8" s="40" t="s">
        <v>8</v>
      </c>
      <c r="D8" s="40" t="s">
        <v>9</v>
      </c>
      <c r="E8" s="40" t="s">
        <v>10</v>
      </c>
      <c r="F8" s="40" t="s">
        <v>11</v>
      </c>
      <c r="G8" s="40" t="s">
        <v>12</v>
      </c>
      <c r="H8" s="40" t="s">
        <v>13</v>
      </c>
      <c r="I8" s="40" t="s">
        <v>14</v>
      </c>
    </row>
    <row r="9" spans="1:11" ht="25.15" customHeight="1" x14ac:dyDescent="0.25">
      <c r="A9" s="41" t="s">
        <v>15</v>
      </c>
      <c r="B9" s="19"/>
      <c r="C9" s="19"/>
      <c r="D9" s="19"/>
      <c r="E9" s="19"/>
      <c r="F9" s="19"/>
      <c r="G9" s="19"/>
      <c r="H9" s="19"/>
      <c r="I9" s="19"/>
    </row>
    <row r="10" spans="1:11" ht="24.95" customHeight="1" x14ac:dyDescent="0.25">
      <c r="A10" s="42" t="s">
        <v>16</v>
      </c>
      <c r="B10" s="43" t="s">
        <v>17</v>
      </c>
      <c r="C10" s="43" t="s">
        <v>18</v>
      </c>
      <c r="D10" s="43" t="s">
        <v>19</v>
      </c>
      <c r="E10" s="44" t="s">
        <v>20</v>
      </c>
      <c r="F10" s="45" t="s">
        <v>21</v>
      </c>
      <c r="G10" s="17"/>
      <c r="H10" s="47" t="s">
        <v>22</v>
      </c>
      <c r="I10" s="17"/>
    </row>
    <row r="11" spans="1:11" ht="24.95" customHeight="1" x14ac:dyDescent="0.25">
      <c r="A11" s="42" t="s">
        <v>23</v>
      </c>
      <c r="B11" s="43" t="s">
        <v>17</v>
      </c>
      <c r="C11" s="43" t="s">
        <v>24</v>
      </c>
      <c r="D11" s="43" t="s">
        <v>25</v>
      </c>
      <c r="E11" s="44" t="s">
        <v>26</v>
      </c>
      <c r="F11" s="45" t="s">
        <v>21</v>
      </c>
      <c r="G11" s="17"/>
      <c r="H11" s="47" t="s">
        <v>22</v>
      </c>
      <c r="I11" s="17"/>
    </row>
    <row r="12" spans="1:11" ht="30" customHeight="1" x14ac:dyDescent="0.25">
      <c r="A12" s="48" t="s">
        <v>27</v>
      </c>
      <c r="B12" s="49" t="s">
        <v>17</v>
      </c>
      <c r="C12" s="49" t="s">
        <v>24</v>
      </c>
      <c r="D12" s="49" t="s">
        <v>28</v>
      </c>
      <c r="E12" s="50" t="s">
        <v>29</v>
      </c>
      <c r="F12" s="51" t="s">
        <v>30</v>
      </c>
      <c r="G12" s="17"/>
      <c r="H12" s="52" t="s">
        <v>31</v>
      </c>
      <c r="I12" s="17"/>
    </row>
    <row r="13" spans="1:11" ht="24.95" customHeight="1" x14ac:dyDescent="0.25">
      <c r="A13" s="42" t="s">
        <v>32</v>
      </c>
      <c r="B13" s="43" t="s">
        <v>17</v>
      </c>
      <c r="C13" s="43" t="s">
        <v>24</v>
      </c>
      <c r="D13" s="43" t="s">
        <v>33</v>
      </c>
      <c r="E13" s="44" t="s">
        <v>34</v>
      </c>
      <c r="F13" s="45" t="s">
        <v>21</v>
      </c>
      <c r="G13" s="17"/>
      <c r="H13" s="47" t="s">
        <v>22</v>
      </c>
      <c r="I13" s="17"/>
    </row>
    <row r="14" spans="1:11" ht="72" x14ac:dyDescent="0.25">
      <c r="A14" s="42" t="s">
        <v>35</v>
      </c>
      <c r="B14" s="43" t="s">
        <v>17</v>
      </c>
      <c r="C14" s="43" t="s">
        <v>36</v>
      </c>
      <c r="D14" s="43" t="s">
        <v>37</v>
      </c>
      <c r="E14" s="44" t="s">
        <v>38</v>
      </c>
      <c r="F14" s="45" t="s">
        <v>21</v>
      </c>
      <c r="G14" s="17"/>
      <c r="H14" s="47" t="s">
        <v>22</v>
      </c>
      <c r="I14" s="17"/>
    </row>
    <row r="15" spans="1:11" ht="25.15" customHeight="1" x14ac:dyDescent="0.25">
      <c r="A15" s="41" t="s">
        <v>39</v>
      </c>
      <c r="B15" s="19"/>
      <c r="C15" s="19"/>
      <c r="D15" s="19"/>
      <c r="E15" s="19"/>
      <c r="F15" s="19"/>
      <c r="G15" s="19"/>
      <c r="H15" s="19"/>
      <c r="I15" s="19"/>
    </row>
    <row r="16" spans="1:11" ht="84" x14ac:dyDescent="0.25">
      <c r="A16" s="42" t="s">
        <v>40</v>
      </c>
      <c r="B16" s="43" t="s">
        <v>41</v>
      </c>
      <c r="C16" s="43" t="s">
        <v>42</v>
      </c>
      <c r="D16" s="43" t="s">
        <v>43</v>
      </c>
      <c r="E16" s="44" t="s">
        <v>44</v>
      </c>
      <c r="F16" s="45" t="s">
        <v>21</v>
      </c>
      <c r="G16" s="17"/>
      <c r="H16" s="47" t="s">
        <v>22</v>
      </c>
      <c r="I16" s="17" t="s">
        <v>45</v>
      </c>
      <c r="J16" s="53"/>
      <c r="K16" s="53"/>
    </row>
    <row r="17" spans="1:11" ht="48" x14ac:dyDescent="0.25">
      <c r="A17" s="42" t="s">
        <v>46</v>
      </c>
      <c r="B17" s="43" t="s">
        <v>41</v>
      </c>
      <c r="C17" s="43" t="s">
        <v>42</v>
      </c>
      <c r="D17" s="43" t="s">
        <v>47</v>
      </c>
      <c r="E17" s="44" t="s">
        <v>48</v>
      </c>
      <c r="F17" s="45" t="s">
        <v>21</v>
      </c>
      <c r="G17" s="17"/>
      <c r="H17" s="47" t="s">
        <v>22</v>
      </c>
      <c r="I17" s="17" t="s">
        <v>49</v>
      </c>
      <c r="J17" s="53"/>
      <c r="K17" s="53"/>
    </row>
    <row r="18" spans="1:11" ht="36" x14ac:dyDescent="0.25">
      <c r="A18" s="42" t="s">
        <v>50</v>
      </c>
      <c r="B18" s="43" t="s">
        <v>41</v>
      </c>
      <c r="C18" s="43" t="s">
        <v>42</v>
      </c>
      <c r="D18" s="43" t="s">
        <v>51</v>
      </c>
      <c r="E18" s="44" t="s">
        <v>52</v>
      </c>
      <c r="F18" s="45" t="s">
        <v>21</v>
      </c>
      <c r="G18" s="17"/>
      <c r="H18" s="47" t="s">
        <v>22</v>
      </c>
      <c r="I18" s="17" t="s">
        <v>53</v>
      </c>
      <c r="J18" s="53"/>
      <c r="K18" s="53"/>
    </row>
    <row r="19" spans="1:11" ht="84" x14ac:dyDescent="0.25">
      <c r="A19" s="42" t="s">
        <v>54</v>
      </c>
      <c r="B19" s="43" t="s">
        <v>41</v>
      </c>
      <c r="C19" s="43" t="s">
        <v>42</v>
      </c>
      <c r="D19" s="43" t="s">
        <v>55</v>
      </c>
      <c r="E19" s="44" t="s">
        <v>56</v>
      </c>
      <c r="F19" s="45" t="s">
        <v>21</v>
      </c>
      <c r="G19" s="17"/>
      <c r="H19" s="47" t="s">
        <v>22</v>
      </c>
      <c r="I19" s="17" t="s">
        <v>57</v>
      </c>
      <c r="J19" s="53"/>
      <c r="K19" s="53"/>
    </row>
    <row r="20" spans="1:11" ht="36" x14ac:dyDescent="0.25">
      <c r="A20" s="42" t="s">
        <v>58</v>
      </c>
      <c r="B20" s="43" t="s">
        <v>41</v>
      </c>
      <c r="C20" s="43" t="s">
        <v>42</v>
      </c>
      <c r="D20" s="43" t="s">
        <v>59</v>
      </c>
      <c r="E20" s="44" t="s">
        <v>60</v>
      </c>
      <c r="F20" s="45" t="s">
        <v>21</v>
      </c>
      <c r="G20" s="17"/>
      <c r="H20" s="47" t="s">
        <v>22</v>
      </c>
      <c r="I20" s="17" t="s">
        <v>61</v>
      </c>
      <c r="J20" s="53"/>
      <c r="K20" s="53"/>
    </row>
    <row r="21" spans="1:11" ht="48" x14ac:dyDescent="0.25">
      <c r="A21" s="42" t="s">
        <v>62</v>
      </c>
      <c r="B21" s="43" t="s">
        <v>41</v>
      </c>
      <c r="C21" s="43" t="s">
        <v>42</v>
      </c>
      <c r="D21" s="43" t="s">
        <v>63</v>
      </c>
      <c r="E21" s="44" t="s">
        <v>64</v>
      </c>
      <c r="F21" s="45" t="s">
        <v>21</v>
      </c>
      <c r="G21" s="17"/>
      <c r="H21" s="47" t="s">
        <v>22</v>
      </c>
      <c r="I21" s="17" t="s">
        <v>65</v>
      </c>
      <c r="J21" s="53"/>
      <c r="K21" s="53"/>
    </row>
    <row r="22" spans="1:11" ht="72" x14ac:dyDescent="0.25">
      <c r="A22" s="42" t="s">
        <v>66</v>
      </c>
      <c r="B22" s="43" t="s">
        <v>41</v>
      </c>
      <c r="C22" s="43" t="s">
        <v>67</v>
      </c>
      <c r="D22" s="43" t="s">
        <v>68</v>
      </c>
      <c r="E22" s="44" t="s">
        <v>69</v>
      </c>
      <c r="F22" s="45" t="s">
        <v>21</v>
      </c>
      <c r="G22" s="17"/>
      <c r="H22" s="47" t="s">
        <v>22</v>
      </c>
      <c r="I22" s="17" t="s">
        <v>70</v>
      </c>
      <c r="J22" s="53"/>
      <c r="K22" s="53"/>
    </row>
    <row r="23" spans="1:11" ht="24" x14ac:dyDescent="0.25">
      <c r="A23" s="42" t="s">
        <v>71</v>
      </c>
      <c r="B23" s="43" t="s">
        <v>41</v>
      </c>
      <c r="C23" s="43" t="s">
        <v>72</v>
      </c>
      <c r="D23" s="43" t="s">
        <v>73</v>
      </c>
      <c r="E23" s="44" t="s">
        <v>74</v>
      </c>
      <c r="F23" s="45" t="s">
        <v>21</v>
      </c>
      <c r="G23" s="17"/>
      <c r="H23" s="47" t="s">
        <v>22</v>
      </c>
      <c r="I23" s="17" t="s">
        <v>70</v>
      </c>
      <c r="J23" s="53"/>
      <c r="K23" s="53"/>
    </row>
    <row r="24" spans="1:11" ht="24" x14ac:dyDescent="0.25">
      <c r="A24" s="42" t="s">
        <v>75</v>
      </c>
      <c r="B24" s="43" t="s">
        <v>41</v>
      </c>
      <c r="C24" s="43" t="s">
        <v>72</v>
      </c>
      <c r="D24" s="43" t="s">
        <v>76</v>
      </c>
      <c r="E24" s="44" t="s">
        <v>77</v>
      </c>
      <c r="F24" s="45" t="s">
        <v>21</v>
      </c>
      <c r="G24" s="17"/>
      <c r="H24" s="47" t="s">
        <v>22</v>
      </c>
      <c r="I24" s="17"/>
    </row>
    <row r="25" spans="1:11" ht="33.75" x14ac:dyDescent="0.25">
      <c r="A25" s="48" t="s">
        <v>78</v>
      </c>
      <c r="B25" s="49" t="s">
        <v>41</v>
      </c>
      <c r="C25" s="49" t="s">
        <v>72</v>
      </c>
      <c r="D25" s="49" t="s">
        <v>79</v>
      </c>
      <c r="E25" s="50" t="s">
        <v>80</v>
      </c>
      <c r="F25" s="51" t="s">
        <v>30</v>
      </c>
      <c r="G25" s="17"/>
      <c r="H25" s="52" t="s">
        <v>31</v>
      </c>
      <c r="I25" s="17"/>
    </row>
    <row r="26" spans="1:11" ht="36" x14ac:dyDescent="0.25">
      <c r="A26" s="48" t="s">
        <v>81</v>
      </c>
      <c r="B26" s="49" t="s">
        <v>41</v>
      </c>
      <c r="C26" s="49" t="s">
        <v>82</v>
      </c>
      <c r="D26" s="49" t="s">
        <v>83</v>
      </c>
      <c r="E26" s="50" t="s">
        <v>84</v>
      </c>
      <c r="F26" s="51" t="s">
        <v>30</v>
      </c>
      <c r="G26" s="17"/>
      <c r="H26" s="52" t="s">
        <v>31</v>
      </c>
      <c r="I26" s="17"/>
    </row>
    <row r="27" spans="1:11" ht="33.75" x14ac:dyDescent="0.25">
      <c r="A27" s="48" t="s">
        <v>85</v>
      </c>
      <c r="B27" s="49" t="s">
        <v>41</v>
      </c>
      <c r="C27" s="49" t="s">
        <v>86</v>
      </c>
      <c r="D27" s="49" t="s">
        <v>87</v>
      </c>
      <c r="E27" s="50" t="s">
        <v>88</v>
      </c>
      <c r="F27" s="51" t="s">
        <v>30</v>
      </c>
      <c r="G27" s="17"/>
      <c r="H27" s="52" t="s">
        <v>31</v>
      </c>
      <c r="I27" s="17"/>
    </row>
    <row r="28" spans="1:11" ht="120" x14ac:dyDescent="0.25">
      <c r="A28" s="42" t="s">
        <v>89</v>
      </c>
      <c r="B28" s="43" t="s">
        <v>41</v>
      </c>
      <c r="C28" s="43" t="s">
        <v>90</v>
      </c>
      <c r="D28" s="43" t="s">
        <v>91</v>
      </c>
      <c r="E28" s="44" t="s">
        <v>92</v>
      </c>
      <c r="F28" s="45" t="s">
        <v>21</v>
      </c>
      <c r="G28" s="17"/>
      <c r="H28" s="47" t="s">
        <v>22</v>
      </c>
      <c r="I28" s="17"/>
    </row>
    <row r="29" spans="1:11" ht="25.15" customHeight="1" x14ac:dyDescent="0.25">
      <c r="A29" s="41" t="s">
        <v>93</v>
      </c>
      <c r="B29" s="19"/>
      <c r="C29" s="19"/>
      <c r="D29" s="19"/>
      <c r="E29" s="19"/>
      <c r="F29" s="19"/>
      <c r="G29" s="19"/>
      <c r="H29" s="19"/>
      <c r="I29" s="19"/>
    </row>
    <row r="30" spans="1:11" ht="24" x14ac:dyDescent="0.25">
      <c r="A30" s="42" t="s">
        <v>94</v>
      </c>
      <c r="B30" s="43" t="s">
        <v>95</v>
      </c>
      <c r="C30" s="43" t="s">
        <v>96</v>
      </c>
      <c r="D30" s="43" t="s">
        <v>97</v>
      </c>
      <c r="E30" s="44" t="s">
        <v>98</v>
      </c>
      <c r="F30" s="45" t="s">
        <v>21</v>
      </c>
      <c r="G30" s="17"/>
      <c r="H30" s="47" t="s">
        <v>22</v>
      </c>
      <c r="I30" s="17"/>
    </row>
    <row r="31" spans="1:11" ht="24" x14ac:dyDescent="0.25">
      <c r="A31" s="42" t="s">
        <v>99</v>
      </c>
      <c r="B31" s="43" t="s">
        <v>95</v>
      </c>
      <c r="C31" s="43" t="s">
        <v>96</v>
      </c>
      <c r="D31" s="43" t="s">
        <v>100</v>
      </c>
      <c r="E31" s="44" t="s">
        <v>101</v>
      </c>
      <c r="F31" s="45" t="s">
        <v>21</v>
      </c>
      <c r="G31" s="17"/>
      <c r="H31" s="47" t="s">
        <v>22</v>
      </c>
      <c r="I31" s="17"/>
    </row>
    <row r="32" spans="1:11" ht="33.75" x14ac:dyDescent="0.25">
      <c r="A32" s="48" t="s">
        <v>102</v>
      </c>
      <c r="B32" s="49" t="s">
        <v>95</v>
      </c>
      <c r="C32" s="49" t="s">
        <v>96</v>
      </c>
      <c r="D32" s="49" t="s">
        <v>103</v>
      </c>
      <c r="E32" s="50" t="s">
        <v>104</v>
      </c>
      <c r="F32" s="51" t="s">
        <v>30</v>
      </c>
      <c r="G32" s="17"/>
      <c r="H32" s="52" t="s">
        <v>31</v>
      </c>
      <c r="I32" s="17"/>
    </row>
    <row r="33" spans="1:9" ht="24" x14ac:dyDescent="0.25">
      <c r="A33" s="42" t="s">
        <v>105</v>
      </c>
      <c r="B33" s="43" t="s">
        <v>95</v>
      </c>
      <c r="C33" s="43" t="s">
        <v>96</v>
      </c>
      <c r="D33" s="43" t="s">
        <v>106</v>
      </c>
      <c r="E33" s="44" t="s">
        <v>107</v>
      </c>
      <c r="F33" s="45" t="s">
        <v>21</v>
      </c>
      <c r="G33" s="17"/>
      <c r="H33" s="47" t="s">
        <v>22</v>
      </c>
      <c r="I33" s="17"/>
    </row>
    <row r="34" spans="1:9" ht="33.75" x14ac:dyDescent="0.25">
      <c r="A34" s="48" t="s">
        <v>108</v>
      </c>
      <c r="B34" s="49" t="s">
        <v>95</v>
      </c>
      <c r="C34" s="49" t="s">
        <v>96</v>
      </c>
      <c r="D34" s="49" t="s">
        <v>109</v>
      </c>
      <c r="E34" s="50" t="s">
        <v>110</v>
      </c>
      <c r="F34" s="51" t="s">
        <v>30</v>
      </c>
      <c r="G34" s="17"/>
      <c r="H34" s="52" t="s">
        <v>31</v>
      </c>
      <c r="I34" s="17"/>
    </row>
    <row r="35" spans="1:9" ht="22.5" x14ac:dyDescent="0.25">
      <c r="A35" s="42" t="s">
        <v>111</v>
      </c>
      <c r="B35" s="43" t="s">
        <v>95</v>
      </c>
      <c r="C35" s="43" t="s">
        <v>96</v>
      </c>
      <c r="D35" s="43" t="s">
        <v>112</v>
      </c>
      <c r="E35" s="44" t="s">
        <v>113</v>
      </c>
      <c r="F35" s="45" t="s">
        <v>21</v>
      </c>
      <c r="G35" s="17"/>
      <c r="H35" s="47" t="s">
        <v>22</v>
      </c>
      <c r="I35" s="17"/>
    </row>
    <row r="36" spans="1:9" ht="33.75" x14ac:dyDescent="0.25">
      <c r="A36" s="48" t="s">
        <v>114</v>
      </c>
      <c r="B36" s="49" t="s">
        <v>95</v>
      </c>
      <c r="C36" s="49" t="s">
        <v>96</v>
      </c>
      <c r="D36" s="49" t="s">
        <v>115</v>
      </c>
      <c r="E36" s="50" t="s">
        <v>116</v>
      </c>
      <c r="F36" s="51" t="s">
        <v>30</v>
      </c>
      <c r="G36" s="17"/>
      <c r="H36" s="52" t="s">
        <v>31</v>
      </c>
      <c r="I36" s="17"/>
    </row>
    <row r="37" spans="1:9" ht="24" x14ac:dyDescent="0.25">
      <c r="A37" s="42" t="s">
        <v>117</v>
      </c>
      <c r="B37" s="43" t="s">
        <v>95</v>
      </c>
      <c r="C37" s="43" t="s">
        <v>96</v>
      </c>
      <c r="D37" s="43" t="s">
        <v>118</v>
      </c>
      <c r="E37" s="44" t="s">
        <v>119</v>
      </c>
      <c r="F37" s="45" t="s">
        <v>21</v>
      </c>
      <c r="G37" s="17"/>
      <c r="H37" s="47" t="s">
        <v>22</v>
      </c>
      <c r="I37" s="17"/>
    </row>
    <row r="38" spans="1:9" ht="24" x14ac:dyDescent="0.25">
      <c r="A38" s="42" t="s">
        <v>120</v>
      </c>
      <c r="B38" s="43" t="s">
        <v>95</v>
      </c>
      <c r="C38" s="43" t="s">
        <v>121</v>
      </c>
      <c r="D38" s="43" t="s">
        <v>122</v>
      </c>
      <c r="E38" s="44" t="s">
        <v>123</v>
      </c>
      <c r="F38" s="45" t="s">
        <v>21</v>
      </c>
      <c r="G38" s="17"/>
      <c r="H38" s="47" t="s">
        <v>22</v>
      </c>
      <c r="I38" s="17"/>
    </row>
    <row r="39" spans="1:9" ht="33.75" x14ac:dyDescent="0.25">
      <c r="A39" s="48" t="s">
        <v>124</v>
      </c>
      <c r="B39" s="49" t="s">
        <v>95</v>
      </c>
      <c r="C39" s="49" t="s">
        <v>121</v>
      </c>
      <c r="D39" s="49" t="s">
        <v>125</v>
      </c>
      <c r="E39" s="50" t="s">
        <v>126</v>
      </c>
      <c r="F39" s="51" t="s">
        <v>30</v>
      </c>
      <c r="G39" s="17"/>
      <c r="H39" s="52" t="s">
        <v>31</v>
      </c>
      <c r="I39" s="17"/>
    </row>
    <row r="40" spans="1:9" ht="24" x14ac:dyDescent="0.25">
      <c r="A40" s="42" t="s">
        <v>127</v>
      </c>
      <c r="B40" s="43" t="s">
        <v>95</v>
      </c>
      <c r="C40" s="43" t="s">
        <v>86</v>
      </c>
      <c r="D40" s="43" t="s">
        <v>128</v>
      </c>
      <c r="E40" s="44" t="s">
        <v>129</v>
      </c>
      <c r="F40" s="45" t="s">
        <v>21</v>
      </c>
      <c r="G40" s="17"/>
      <c r="H40" s="47" t="s">
        <v>22</v>
      </c>
      <c r="I40" s="17"/>
    </row>
    <row r="41" spans="1:9" ht="33.75" x14ac:dyDescent="0.25">
      <c r="A41" s="48" t="s">
        <v>130</v>
      </c>
      <c r="B41" s="49" t="s">
        <v>95</v>
      </c>
      <c r="C41" s="49" t="s">
        <v>86</v>
      </c>
      <c r="D41" s="49" t="s">
        <v>131</v>
      </c>
      <c r="E41" s="50" t="s">
        <v>132</v>
      </c>
      <c r="F41" s="51" t="s">
        <v>30</v>
      </c>
      <c r="G41" s="17"/>
      <c r="H41" s="52" t="s">
        <v>31</v>
      </c>
      <c r="I41" s="17"/>
    </row>
    <row r="42" spans="1:9" ht="24" x14ac:dyDescent="0.25">
      <c r="A42" s="42" t="s">
        <v>133</v>
      </c>
      <c r="B42" s="43" t="s">
        <v>95</v>
      </c>
      <c r="C42" s="43" t="s">
        <v>134</v>
      </c>
      <c r="D42" s="43" t="s">
        <v>135</v>
      </c>
      <c r="E42" s="44" t="s">
        <v>136</v>
      </c>
      <c r="F42" s="45" t="s">
        <v>21</v>
      </c>
      <c r="G42" s="17"/>
      <c r="H42" s="47" t="s">
        <v>22</v>
      </c>
      <c r="I42" s="17"/>
    </row>
    <row r="43" spans="1:9" ht="24" x14ac:dyDescent="0.25">
      <c r="A43" s="42" t="s">
        <v>137</v>
      </c>
      <c r="B43" s="43" t="s">
        <v>95</v>
      </c>
      <c r="C43" s="43" t="s">
        <v>138</v>
      </c>
      <c r="D43" s="43" t="s">
        <v>139</v>
      </c>
      <c r="E43" s="44" t="s">
        <v>140</v>
      </c>
      <c r="F43" s="45" t="s">
        <v>21</v>
      </c>
      <c r="G43" s="17"/>
      <c r="H43" s="47" t="s">
        <v>22</v>
      </c>
      <c r="I43" s="17"/>
    </row>
    <row r="44" spans="1:9" ht="24" x14ac:dyDescent="0.25">
      <c r="A44" s="42" t="s">
        <v>141</v>
      </c>
      <c r="B44" s="43" t="s">
        <v>95</v>
      </c>
      <c r="C44" s="43" t="s">
        <v>138</v>
      </c>
      <c r="D44" s="43" t="s">
        <v>142</v>
      </c>
      <c r="E44" s="44" t="s">
        <v>143</v>
      </c>
      <c r="F44" s="45" t="s">
        <v>21</v>
      </c>
      <c r="G44" s="17"/>
      <c r="H44" s="47" t="s">
        <v>22</v>
      </c>
      <c r="I44" s="17"/>
    </row>
    <row r="45" spans="1:9" ht="36" x14ac:dyDescent="0.25">
      <c r="A45" s="48" t="s">
        <v>144</v>
      </c>
      <c r="B45" s="49" t="s">
        <v>95</v>
      </c>
      <c r="C45" s="49" t="s">
        <v>138</v>
      </c>
      <c r="D45" s="49" t="s">
        <v>145</v>
      </c>
      <c r="E45" s="50" t="s">
        <v>146</v>
      </c>
      <c r="F45" s="51" t="s">
        <v>30</v>
      </c>
      <c r="G45" s="17"/>
      <c r="H45" s="52" t="s">
        <v>31</v>
      </c>
      <c r="I45" s="17"/>
    </row>
    <row r="46" spans="1:9" ht="33.75" x14ac:dyDescent="0.25">
      <c r="A46" s="48" t="s">
        <v>147</v>
      </c>
      <c r="B46" s="49" t="s">
        <v>95</v>
      </c>
      <c r="C46" s="49" t="s">
        <v>138</v>
      </c>
      <c r="D46" s="49" t="s">
        <v>148</v>
      </c>
      <c r="E46" s="50" t="s">
        <v>149</v>
      </c>
      <c r="F46" s="51" t="s">
        <v>30</v>
      </c>
      <c r="G46" s="17"/>
      <c r="H46" s="52" t="s">
        <v>31</v>
      </c>
      <c r="I46" s="17"/>
    </row>
    <row r="47" spans="1:9" ht="33.75" x14ac:dyDescent="0.25">
      <c r="A47" s="48" t="s">
        <v>150</v>
      </c>
      <c r="B47" s="49" t="s">
        <v>95</v>
      </c>
      <c r="C47" s="49" t="s">
        <v>138</v>
      </c>
      <c r="D47" s="49" t="s">
        <v>151</v>
      </c>
      <c r="E47" s="50" t="s">
        <v>152</v>
      </c>
      <c r="F47" s="51" t="s">
        <v>30</v>
      </c>
      <c r="G47" s="17"/>
      <c r="H47" s="52" t="s">
        <v>31</v>
      </c>
      <c r="I47" s="17"/>
    </row>
    <row r="48" spans="1:9" ht="33.75" x14ac:dyDescent="0.25">
      <c r="A48" s="48" t="s">
        <v>153</v>
      </c>
      <c r="B48" s="49" t="s">
        <v>95</v>
      </c>
      <c r="C48" s="49" t="s">
        <v>138</v>
      </c>
      <c r="D48" s="49" t="s">
        <v>154</v>
      </c>
      <c r="E48" s="50" t="s">
        <v>155</v>
      </c>
      <c r="F48" s="51" t="s">
        <v>30</v>
      </c>
      <c r="G48" s="17"/>
      <c r="H48" s="52" t="s">
        <v>31</v>
      </c>
      <c r="I48" s="17"/>
    </row>
    <row r="49" spans="1:9" ht="36" x14ac:dyDescent="0.25">
      <c r="A49" s="48" t="s">
        <v>156</v>
      </c>
      <c r="B49" s="49" t="s">
        <v>95</v>
      </c>
      <c r="C49" s="49" t="s">
        <v>157</v>
      </c>
      <c r="D49" s="49" t="s">
        <v>158</v>
      </c>
      <c r="E49" s="50" t="s">
        <v>159</v>
      </c>
      <c r="F49" s="51" t="s">
        <v>30</v>
      </c>
      <c r="G49" s="17"/>
      <c r="H49" s="52" t="s">
        <v>31</v>
      </c>
      <c r="I49" s="17"/>
    </row>
    <row r="50" spans="1:9" ht="33.75" x14ac:dyDescent="0.25">
      <c r="A50" s="48" t="s">
        <v>160</v>
      </c>
      <c r="B50" s="49" t="s">
        <v>95</v>
      </c>
      <c r="C50" s="49" t="s">
        <v>157</v>
      </c>
      <c r="D50" s="49" t="s">
        <v>161</v>
      </c>
      <c r="E50" s="50" t="s">
        <v>162</v>
      </c>
      <c r="F50" s="51" t="s">
        <v>30</v>
      </c>
      <c r="G50" s="17"/>
      <c r="H50" s="52" t="s">
        <v>31</v>
      </c>
      <c r="I50" s="17"/>
    </row>
    <row r="51" spans="1:9" ht="33.75" x14ac:dyDescent="0.25">
      <c r="A51" s="48" t="s">
        <v>163</v>
      </c>
      <c r="B51" s="49" t="s">
        <v>95</v>
      </c>
      <c r="C51" s="49" t="s">
        <v>157</v>
      </c>
      <c r="D51" s="49" t="s">
        <v>164</v>
      </c>
      <c r="E51" s="50" t="s">
        <v>165</v>
      </c>
      <c r="F51" s="51" t="s">
        <v>30</v>
      </c>
      <c r="G51" s="17"/>
      <c r="H51" s="52" t="s">
        <v>31</v>
      </c>
      <c r="I51" s="17"/>
    </row>
    <row r="52" spans="1:9" ht="33.75" x14ac:dyDescent="0.25">
      <c r="A52" s="48" t="s">
        <v>166</v>
      </c>
      <c r="B52" s="49" t="s">
        <v>95</v>
      </c>
      <c r="C52" s="49" t="s">
        <v>167</v>
      </c>
      <c r="D52" s="49" t="s">
        <v>167</v>
      </c>
      <c r="E52" s="50" t="s">
        <v>168</v>
      </c>
      <c r="F52" s="51" t="s">
        <v>30</v>
      </c>
      <c r="G52" s="17"/>
      <c r="H52" s="52" t="s">
        <v>31</v>
      </c>
      <c r="I52" s="17"/>
    </row>
    <row r="53" spans="1:9" ht="24" x14ac:dyDescent="0.25">
      <c r="A53" s="42" t="s">
        <v>169</v>
      </c>
      <c r="B53" s="43" t="s">
        <v>95</v>
      </c>
      <c r="C53" s="43" t="s">
        <v>170</v>
      </c>
      <c r="D53" s="43" t="s">
        <v>171</v>
      </c>
      <c r="E53" s="44" t="s">
        <v>172</v>
      </c>
      <c r="F53" s="45" t="s">
        <v>21</v>
      </c>
      <c r="G53" s="17"/>
      <c r="H53" s="47" t="s">
        <v>22</v>
      </c>
      <c r="I53" s="17"/>
    </row>
    <row r="54" spans="1:9" ht="24" x14ac:dyDescent="0.25">
      <c r="A54" s="42" t="s">
        <v>173</v>
      </c>
      <c r="B54" s="43" t="s">
        <v>95</v>
      </c>
      <c r="C54" s="43" t="s">
        <v>174</v>
      </c>
      <c r="D54" s="43" t="s">
        <v>175</v>
      </c>
      <c r="E54" s="44" t="s">
        <v>176</v>
      </c>
      <c r="F54" s="45" t="s">
        <v>21</v>
      </c>
      <c r="G54" s="17"/>
      <c r="H54" s="47" t="s">
        <v>22</v>
      </c>
      <c r="I54" s="17"/>
    </row>
    <row r="55" spans="1:9" ht="33.75" x14ac:dyDescent="0.25">
      <c r="A55" s="48" t="s">
        <v>177</v>
      </c>
      <c r="B55" s="49" t="s">
        <v>95</v>
      </c>
      <c r="C55" s="49" t="s">
        <v>174</v>
      </c>
      <c r="D55" s="49" t="s">
        <v>178</v>
      </c>
      <c r="E55" s="50" t="s">
        <v>179</v>
      </c>
      <c r="F55" s="51" t="s">
        <v>30</v>
      </c>
      <c r="G55" s="17"/>
      <c r="H55" s="52" t="s">
        <v>31</v>
      </c>
      <c r="I55" s="17"/>
    </row>
    <row r="56" spans="1:9" ht="33.75" x14ac:dyDescent="0.25">
      <c r="A56" s="48" t="s">
        <v>180</v>
      </c>
      <c r="B56" s="49" t="s">
        <v>95</v>
      </c>
      <c r="C56" s="49" t="s">
        <v>174</v>
      </c>
      <c r="D56" s="49" t="s">
        <v>181</v>
      </c>
      <c r="E56" s="50" t="s">
        <v>182</v>
      </c>
      <c r="F56" s="51" t="s">
        <v>30</v>
      </c>
      <c r="G56" s="17"/>
      <c r="H56" s="52" t="s">
        <v>31</v>
      </c>
      <c r="I56" s="17"/>
    </row>
    <row r="57" spans="1:9" ht="33.75" x14ac:dyDescent="0.25">
      <c r="A57" s="48" t="s">
        <v>183</v>
      </c>
      <c r="B57" s="49" t="s">
        <v>95</v>
      </c>
      <c r="C57" s="49" t="s">
        <v>174</v>
      </c>
      <c r="D57" s="49" t="s">
        <v>184</v>
      </c>
      <c r="E57" s="50" t="s">
        <v>185</v>
      </c>
      <c r="F57" s="51" t="s">
        <v>30</v>
      </c>
      <c r="G57" s="17"/>
      <c r="H57" s="52" t="s">
        <v>31</v>
      </c>
      <c r="I57" s="17"/>
    </row>
    <row r="58" spans="1:9" ht="36" x14ac:dyDescent="0.25">
      <c r="A58" s="42" t="s">
        <v>186</v>
      </c>
      <c r="B58" s="43" t="s">
        <v>95</v>
      </c>
      <c r="C58" s="43" t="s">
        <v>187</v>
      </c>
      <c r="D58" s="43" t="s">
        <v>188</v>
      </c>
      <c r="E58" s="44" t="s">
        <v>189</v>
      </c>
      <c r="F58" s="45" t="s">
        <v>21</v>
      </c>
      <c r="G58" s="17"/>
      <c r="H58" s="47" t="s">
        <v>22</v>
      </c>
      <c r="I58" s="17"/>
    </row>
    <row r="59" spans="1:9" ht="36" x14ac:dyDescent="0.25">
      <c r="A59" s="48" t="s">
        <v>190</v>
      </c>
      <c r="B59" s="49" t="s">
        <v>95</v>
      </c>
      <c r="C59" s="49" t="s">
        <v>187</v>
      </c>
      <c r="D59" s="49" t="s">
        <v>191</v>
      </c>
      <c r="E59" s="50" t="s">
        <v>192</v>
      </c>
      <c r="F59" s="51" t="s">
        <v>30</v>
      </c>
      <c r="G59" s="17"/>
      <c r="H59" s="52" t="s">
        <v>31</v>
      </c>
      <c r="I59" s="17"/>
    </row>
    <row r="60" spans="1:9" ht="33.75" x14ac:dyDescent="0.25">
      <c r="A60" s="48" t="s">
        <v>193</v>
      </c>
      <c r="B60" s="49" t="s">
        <v>95</v>
      </c>
      <c r="C60" s="49" t="s">
        <v>194</v>
      </c>
      <c r="D60" s="49" t="s">
        <v>195</v>
      </c>
      <c r="E60" s="50" t="s">
        <v>196</v>
      </c>
      <c r="F60" s="51" t="s">
        <v>30</v>
      </c>
      <c r="G60" s="17"/>
      <c r="H60" s="52" t="s">
        <v>31</v>
      </c>
      <c r="I60" s="17"/>
    </row>
    <row r="61" spans="1:9" ht="22.5" x14ac:dyDescent="0.25">
      <c r="A61" s="42" t="s">
        <v>197</v>
      </c>
      <c r="B61" s="43" t="s">
        <v>95</v>
      </c>
      <c r="C61" s="43" t="s">
        <v>198</v>
      </c>
      <c r="D61" s="43" t="s">
        <v>199</v>
      </c>
      <c r="E61" s="44" t="s">
        <v>200</v>
      </c>
      <c r="F61" s="45" t="s">
        <v>21</v>
      </c>
      <c r="G61" s="17"/>
      <c r="H61" s="47" t="s">
        <v>22</v>
      </c>
      <c r="I61" s="17"/>
    </row>
    <row r="62" spans="1:9" ht="33.75" x14ac:dyDescent="0.25">
      <c r="A62" s="48" t="s">
        <v>201</v>
      </c>
      <c r="B62" s="49" t="s">
        <v>95</v>
      </c>
      <c r="C62" s="49" t="s">
        <v>198</v>
      </c>
      <c r="D62" s="49" t="s">
        <v>202</v>
      </c>
      <c r="E62" s="50" t="s">
        <v>203</v>
      </c>
      <c r="F62" s="51" t="s">
        <v>30</v>
      </c>
      <c r="G62" s="17"/>
      <c r="H62" s="52" t="s">
        <v>31</v>
      </c>
      <c r="I62" s="17"/>
    </row>
    <row r="63" spans="1:9" ht="22.5" x14ac:dyDescent="0.25">
      <c r="A63" s="42" t="s">
        <v>204</v>
      </c>
      <c r="B63" s="43" t="s">
        <v>95</v>
      </c>
      <c r="C63" s="43" t="s">
        <v>205</v>
      </c>
      <c r="D63" s="43" t="s">
        <v>206</v>
      </c>
      <c r="E63" s="44" t="s">
        <v>207</v>
      </c>
      <c r="F63" s="45" t="s">
        <v>21</v>
      </c>
      <c r="G63" s="17"/>
      <c r="H63" s="47" t="s">
        <v>22</v>
      </c>
      <c r="I63" s="17"/>
    </row>
    <row r="64" spans="1:9" ht="33.75" x14ac:dyDescent="0.25">
      <c r="A64" s="48" t="s">
        <v>208</v>
      </c>
      <c r="B64" s="49" t="s">
        <v>95</v>
      </c>
      <c r="C64" s="49" t="s">
        <v>209</v>
      </c>
      <c r="D64" s="49" t="s">
        <v>210</v>
      </c>
      <c r="E64" s="50" t="s">
        <v>211</v>
      </c>
      <c r="F64" s="51" t="s">
        <v>30</v>
      </c>
      <c r="G64" s="17"/>
      <c r="H64" s="52" t="s">
        <v>31</v>
      </c>
      <c r="I64" s="17"/>
    </row>
    <row r="65" spans="1:9" ht="33.75" x14ac:dyDescent="0.25">
      <c r="A65" s="48" t="s">
        <v>212</v>
      </c>
      <c r="B65" s="49" t="s">
        <v>95</v>
      </c>
      <c r="C65" s="49" t="s">
        <v>209</v>
      </c>
      <c r="D65" s="49" t="s">
        <v>213</v>
      </c>
      <c r="E65" s="50" t="s">
        <v>214</v>
      </c>
      <c r="F65" s="51" t="s">
        <v>30</v>
      </c>
      <c r="G65" s="17"/>
      <c r="H65" s="52" t="s">
        <v>31</v>
      </c>
      <c r="I65" s="17"/>
    </row>
    <row r="66" spans="1:9" ht="33.75" x14ac:dyDescent="0.25">
      <c r="A66" s="48" t="s">
        <v>215</v>
      </c>
      <c r="B66" s="49" t="s">
        <v>95</v>
      </c>
      <c r="C66" s="49" t="s">
        <v>209</v>
      </c>
      <c r="D66" s="49" t="s">
        <v>216</v>
      </c>
      <c r="E66" s="50" t="s">
        <v>217</v>
      </c>
      <c r="F66" s="51" t="s">
        <v>30</v>
      </c>
      <c r="G66" s="17"/>
      <c r="H66" s="52" t="s">
        <v>31</v>
      </c>
      <c r="I66" s="17"/>
    </row>
    <row r="67" spans="1:9" ht="36" x14ac:dyDescent="0.25">
      <c r="A67" s="48" t="s">
        <v>218</v>
      </c>
      <c r="B67" s="49" t="s">
        <v>95</v>
      </c>
      <c r="C67" s="49" t="s">
        <v>134</v>
      </c>
      <c r="D67" s="49" t="s">
        <v>219</v>
      </c>
      <c r="E67" s="50" t="s">
        <v>220</v>
      </c>
      <c r="F67" s="51" t="s">
        <v>30</v>
      </c>
      <c r="G67" s="17"/>
      <c r="H67" s="52" t="s">
        <v>31</v>
      </c>
      <c r="I67" s="17"/>
    </row>
    <row r="68" spans="1:9" ht="33.75" x14ac:dyDescent="0.25">
      <c r="A68" s="48" t="s">
        <v>221</v>
      </c>
      <c r="B68" s="49" t="s">
        <v>95</v>
      </c>
      <c r="C68" s="49" t="s">
        <v>222</v>
      </c>
      <c r="D68" s="49" t="s">
        <v>223</v>
      </c>
      <c r="E68" s="50" t="s">
        <v>224</v>
      </c>
      <c r="F68" s="51" t="s">
        <v>30</v>
      </c>
      <c r="G68" s="17"/>
      <c r="H68" s="52" t="s">
        <v>31</v>
      </c>
      <c r="I68" s="17"/>
    </row>
    <row r="69" spans="1:9" ht="33.75" x14ac:dyDescent="0.25">
      <c r="A69" s="48" t="s">
        <v>225</v>
      </c>
      <c r="B69" s="49" t="s">
        <v>95</v>
      </c>
      <c r="C69" s="49" t="s">
        <v>222</v>
      </c>
      <c r="D69" s="49" t="s">
        <v>226</v>
      </c>
      <c r="E69" s="50" t="s">
        <v>227</v>
      </c>
      <c r="F69" s="51" t="s">
        <v>30</v>
      </c>
      <c r="G69" s="17"/>
      <c r="H69" s="52" t="s">
        <v>31</v>
      </c>
      <c r="I69" s="17"/>
    </row>
    <row r="70" spans="1:9" ht="33.75" x14ac:dyDescent="0.25">
      <c r="A70" s="48" t="s">
        <v>228</v>
      </c>
      <c r="B70" s="49" t="s">
        <v>95</v>
      </c>
      <c r="C70" s="49" t="s">
        <v>222</v>
      </c>
      <c r="D70" s="49" t="s">
        <v>229</v>
      </c>
      <c r="E70" s="50" t="s">
        <v>230</v>
      </c>
      <c r="F70" s="51" t="s">
        <v>30</v>
      </c>
      <c r="G70" s="17"/>
      <c r="H70" s="52" t="s">
        <v>31</v>
      </c>
      <c r="I70" s="17"/>
    </row>
    <row r="71" spans="1:9" ht="33.75" x14ac:dyDescent="0.25">
      <c r="A71" s="48" t="s">
        <v>231</v>
      </c>
      <c r="B71" s="49" t="s">
        <v>95</v>
      </c>
      <c r="C71" s="49" t="s">
        <v>232</v>
      </c>
      <c r="D71" s="49" t="s">
        <v>233</v>
      </c>
      <c r="E71" s="50" t="s">
        <v>234</v>
      </c>
      <c r="F71" s="51" t="s">
        <v>30</v>
      </c>
      <c r="G71" s="17"/>
      <c r="H71" s="52" t="s">
        <v>31</v>
      </c>
      <c r="I71" s="17"/>
    </row>
    <row r="72" spans="1:9" ht="25.15" customHeight="1" x14ac:dyDescent="0.25">
      <c r="A72" s="41" t="s">
        <v>235</v>
      </c>
      <c r="B72" s="19"/>
      <c r="C72" s="19"/>
      <c r="D72" s="19"/>
      <c r="E72" s="19"/>
      <c r="F72" s="19"/>
      <c r="G72" s="19"/>
      <c r="H72" s="19"/>
      <c r="I72" s="19"/>
    </row>
    <row r="73" spans="1:9" ht="24" x14ac:dyDescent="0.25">
      <c r="A73" s="42" t="s">
        <v>236</v>
      </c>
      <c r="B73" s="43" t="s">
        <v>82</v>
      </c>
      <c r="C73" s="43" t="s">
        <v>96</v>
      </c>
      <c r="D73" s="43" t="s">
        <v>237</v>
      </c>
      <c r="E73" s="44" t="s">
        <v>238</v>
      </c>
      <c r="F73" s="45" t="s">
        <v>21</v>
      </c>
      <c r="G73" s="17"/>
      <c r="H73" s="47" t="s">
        <v>22</v>
      </c>
      <c r="I73" s="17"/>
    </row>
    <row r="74" spans="1:9" ht="24" x14ac:dyDescent="0.25">
      <c r="A74" s="42" t="s">
        <v>239</v>
      </c>
      <c r="B74" s="43" t="s">
        <v>82</v>
      </c>
      <c r="C74" s="43" t="s">
        <v>96</v>
      </c>
      <c r="D74" s="43" t="s">
        <v>240</v>
      </c>
      <c r="E74" s="44" t="s">
        <v>241</v>
      </c>
      <c r="F74" s="45" t="s">
        <v>21</v>
      </c>
      <c r="G74" s="17"/>
      <c r="H74" s="47" t="s">
        <v>22</v>
      </c>
      <c r="I74" s="17"/>
    </row>
    <row r="75" spans="1:9" ht="33.75" x14ac:dyDescent="0.25">
      <c r="A75" s="48" t="s">
        <v>242</v>
      </c>
      <c r="B75" s="49" t="s">
        <v>82</v>
      </c>
      <c r="C75" s="49" t="s">
        <v>96</v>
      </c>
      <c r="D75" s="49" t="s">
        <v>243</v>
      </c>
      <c r="E75" s="50" t="s">
        <v>244</v>
      </c>
      <c r="F75" s="51" t="s">
        <v>30</v>
      </c>
      <c r="G75" s="17"/>
      <c r="H75" s="52" t="s">
        <v>31</v>
      </c>
      <c r="I75" s="17"/>
    </row>
    <row r="76" spans="1:9" ht="33.75" x14ac:dyDescent="0.25">
      <c r="A76" s="48" t="s">
        <v>245</v>
      </c>
      <c r="B76" s="49" t="s">
        <v>82</v>
      </c>
      <c r="C76" s="49" t="s">
        <v>96</v>
      </c>
      <c r="D76" s="49" t="s">
        <v>246</v>
      </c>
      <c r="E76" s="50" t="s">
        <v>247</v>
      </c>
      <c r="F76" s="51" t="s">
        <v>30</v>
      </c>
      <c r="G76" s="17"/>
      <c r="H76" s="52" t="s">
        <v>31</v>
      </c>
      <c r="I76" s="17"/>
    </row>
    <row r="77" spans="1:9" ht="24" x14ac:dyDescent="0.25">
      <c r="A77" s="42" t="s">
        <v>248</v>
      </c>
      <c r="B77" s="43" t="s">
        <v>82</v>
      </c>
      <c r="C77" s="43" t="s">
        <v>96</v>
      </c>
      <c r="D77" s="43" t="s">
        <v>249</v>
      </c>
      <c r="E77" s="44" t="s">
        <v>250</v>
      </c>
      <c r="F77" s="45" t="s">
        <v>21</v>
      </c>
      <c r="G77" s="17"/>
      <c r="H77" s="47" t="s">
        <v>22</v>
      </c>
      <c r="I77" s="17"/>
    </row>
    <row r="78" spans="1:9" ht="22.5" x14ac:dyDescent="0.25">
      <c r="A78" s="42" t="s">
        <v>251</v>
      </c>
      <c r="B78" s="43" t="s">
        <v>82</v>
      </c>
      <c r="C78" s="43" t="s">
        <v>96</v>
      </c>
      <c r="D78" s="43" t="s">
        <v>252</v>
      </c>
      <c r="E78" s="44" t="s">
        <v>253</v>
      </c>
      <c r="F78" s="45" t="s">
        <v>21</v>
      </c>
      <c r="G78" s="17"/>
      <c r="H78" s="47" t="s">
        <v>22</v>
      </c>
      <c r="I78" s="17"/>
    </row>
    <row r="79" spans="1:9" ht="24" x14ac:dyDescent="0.25">
      <c r="A79" s="42" t="s">
        <v>254</v>
      </c>
      <c r="B79" s="43" t="s">
        <v>82</v>
      </c>
      <c r="C79" s="43" t="s">
        <v>96</v>
      </c>
      <c r="D79" s="43" t="s">
        <v>255</v>
      </c>
      <c r="E79" s="44" t="s">
        <v>256</v>
      </c>
      <c r="F79" s="45" t="s">
        <v>21</v>
      </c>
      <c r="G79" s="17"/>
      <c r="H79" s="47" t="s">
        <v>22</v>
      </c>
      <c r="I79" s="17"/>
    </row>
    <row r="80" spans="1:9" ht="22.5" x14ac:dyDescent="0.25">
      <c r="A80" s="42" t="s">
        <v>257</v>
      </c>
      <c r="B80" s="43" t="s">
        <v>82</v>
      </c>
      <c r="C80" s="43" t="s">
        <v>96</v>
      </c>
      <c r="D80" s="43" t="s">
        <v>258</v>
      </c>
      <c r="E80" s="44" t="s">
        <v>259</v>
      </c>
      <c r="F80" s="45" t="s">
        <v>21</v>
      </c>
      <c r="G80" s="17"/>
      <c r="H80" s="47" t="s">
        <v>22</v>
      </c>
      <c r="I80" s="17"/>
    </row>
    <row r="81" spans="1:9" ht="22.5" x14ac:dyDescent="0.25">
      <c r="A81" s="42" t="s">
        <v>260</v>
      </c>
      <c r="B81" s="43" t="s">
        <v>82</v>
      </c>
      <c r="C81" s="43" t="s">
        <v>96</v>
      </c>
      <c r="D81" s="43" t="s">
        <v>261</v>
      </c>
      <c r="E81" s="44" t="s">
        <v>262</v>
      </c>
      <c r="F81" s="45" t="s">
        <v>21</v>
      </c>
      <c r="G81" s="17"/>
      <c r="H81" s="47" t="s">
        <v>22</v>
      </c>
      <c r="I81" s="17"/>
    </row>
    <row r="82" spans="1:9" ht="36" x14ac:dyDescent="0.25">
      <c r="A82" s="42" t="s">
        <v>263</v>
      </c>
      <c r="B82" s="43" t="s">
        <v>82</v>
      </c>
      <c r="C82" s="43" t="s">
        <v>264</v>
      </c>
      <c r="D82" s="43" t="s">
        <v>265</v>
      </c>
      <c r="E82" s="44" t="s">
        <v>266</v>
      </c>
      <c r="F82" s="45" t="s">
        <v>21</v>
      </c>
      <c r="G82" s="17"/>
      <c r="H82" s="47" t="s">
        <v>22</v>
      </c>
      <c r="I82" s="17"/>
    </row>
    <row r="83" spans="1:9" ht="36" x14ac:dyDescent="0.25">
      <c r="A83" s="42" t="s">
        <v>267</v>
      </c>
      <c r="B83" s="43" t="s">
        <v>82</v>
      </c>
      <c r="C83" s="43" t="s">
        <v>264</v>
      </c>
      <c r="D83" s="43" t="s">
        <v>268</v>
      </c>
      <c r="E83" s="44" t="s">
        <v>269</v>
      </c>
      <c r="F83" s="45" t="s">
        <v>21</v>
      </c>
      <c r="G83" s="17"/>
      <c r="H83" s="47" t="s">
        <v>22</v>
      </c>
      <c r="I83" s="17"/>
    </row>
    <row r="84" spans="1:9" ht="36" x14ac:dyDescent="0.25">
      <c r="A84" s="42" t="s">
        <v>270</v>
      </c>
      <c r="B84" s="43" t="s">
        <v>82</v>
      </c>
      <c r="C84" s="43" t="s">
        <v>271</v>
      </c>
      <c r="D84" s="43" t="s">
        <v>272</v>
      </c>
      <c r="E84" s="44" t="s">
        <v>273</v>
      </c>
      <c r="F84" s="45" t="s">
        <v>21</v>
      </c>
      <c r="G84" s="17"/>
      <c r="H84" s="47" t="s">
        <v>22</v>
      </c>
      <c r="I84" s="17"/>
    </row>
    <row r="85" spans="1:9" ht="24" x14ac:dyDescent="0.25">
      <c r="A85" s="42" t="s">
        <v>274</v>
      </c>
      <c r="B85" s="43" t="s">
        <v>82</v>
      </c>
      <c r="C85" s="43" t="s">
        <v>271</v>
      </c>
      <c r="D85" s="43" t="s">
        <v>275</v>
      </c>
      <c r="E85" s="44" t="s">
        <v>276</v>
      </c>
      <c r="F85" s="45" t="s">
        <v>21</v>
      </c>
      <c r="G85" s="17"/>
      <c r="H85" s="47" t="s">
        <v>22</v>
      </c>
      <c r="I85" s="17"/>
    </row>
    <row r="86" spans="1:9" ht="33.75" x14ac:dyDescent="0.25">
      <c r="A86" s="48" t="s">
        <v>277</v>
      </c>
      <c r="B86" s="49" t="s">
        <v>82</v>
      </c>
      <c r="C86" s="49" t="s">
        <v>271</v>
      </c>
      <c r="D86" s="49" t="s">
        <v>278</v>
      </c>
      <c r="E86" s="50" t="s">
        <v>279</v>
      </c>
      <c r="F86" s="51" t="s">
        <v>30</v>
      </c>
      <c r="G86" s="17"/>
      <c r="H86" s="52" t="s">
        <v>31</v>
      </c>
      <c r="I86" s="17"/>
    </row>
    <row r="87" spans="1:9" ht="33.75" x14ac:dyDescent="0.25">
      <c r="A87" s="48" t="s">
        <v>280</v>
      </c>
      <c r="B87" s="49" t="s">
        <v>82</v>
      </c>
      <c r="C87" s="49" t="s">
        <v>271</v>
      </c>
      <c r="D87" s="49" t="s">
        <v>281</v>
      </c>
      <c r="E87" s="50" t="s">
        <v>282</v>
      </c>
      <c r="F87" s="51" t="s">
        <v>30</v>
      </c>
      <c r="G87" s="17"/>
      <c r="H87" s="52" t="s">
        <v>31</v>
      </c>
      <c r="I87" s="17"/>
    </row>
    <row r="88" spans="1:9" ht="24" x14ac:dyDescent="0.25">
      <c r="A88" s="42" t="s">
        <v>283</v>
      </c>
      <c r="B88" s="43" t="s">
        <v>82</v>
      </c>
      <c r="C88" s="43" t="s">
        <v>284</v>
      </c>
      <c r="D88" s="43" t="s">
        <v>285</v>
      </c>
      <c r="E88" s="44" t="s">
        <v>286</v>
      </c>
      <c r="F88" s="45" t="s">
        <v>21</v>
      </c>
      <c r="G88" s="17"/>
      <c r="H88" s="47" t="s">
        <v>22</v>
      </c>
      <c r="I88" s="17"/>
    </row>
    <row r="89" spans="1:9" ht="24" x14ac:dyDescent="0.25">
      <c r="A89" s="42" t="s">
        <v>287</v>
      </c>
      <c r="B89" s="43" t="s">
        <v>82</v>
      </c>
      <c r="C89" s="43" t="s">
        <v>170</v>
      </c>
      <c r="D89" s="43" t="s">
        <v>288</v>
      </c>
      <c r="E89" s="44" t="s">
        <v>289</v>
      </c>
      <c r="F89" s="45" t="s">
        <v>21</v>
      </c>
      <c r="G89" s="17"/>
      <c r="H89" s="47" t="s">
        <v>22</v>
      </c>
      <c r="I89" s="17"/>
    </row>
    <row r="90" spans="1:9" ht="36" x14ac:dyDescent="0.25">
      <c r="A90" s="48" t="s">
        <v>290</v>
      </c>
      <c r="B90" s="49" t="s">
        <v>82</v>
      </c>
      <c r="C90" s="49" t="s">
        <v>170</v>
      </c>
      <c r="D90" s="49" t="s">
        <v>291</v>
      </c>
      <c r="E90" s="50" t="s">
        <v>292</v>
      </c>
      <c r="F90" s="51" t="s">
        <v>30</v>
      </c>
      <c r="G90" s="17"/>
      <c r="H90" s="52" t="s">
        <v>31</v>
      </c>
      <c r="I90" s="17"/>
    </row>
    <row r="91" spans="1:9" ht="33.75" x14ac:dyDescent="0.25">
      <c r="A91" s="48" t="s">
        <v>293</v>
      </c>
      <c r="B91" s="49" t="s">
        <v>82</v>
      </c>
      <c r="C91" s="49" t="s">
        <v>170</v>
      </c>
      <c r="D91" s="49" t="s">
        <v>294</v>
      </c>
      <c r="E91" s="50" t="s">
        <v>295</v>
      </c>
      <c r="F91" s="51" t="s">
        <v>30</v>
      </c>
      <c r="G91" s="17"/>
      <c r="H91" s="52" t="s">
        <v>31</v>
      </c>
      <c r="I91" s="17"/>
    </row>
    <row r="92" spans="1:9" ht="24" x14ac:dyDescent="0.25">
      <c r="A92" s="42" t="s">
        <v>296</v>
      </c>
      <c r="B92" s="43" t="s">
        <v>82</v>
      </c>
      <c r="C92" s="43" t="s">
        <v>297</v>
      </c>
      <c r="D92" s="43" t="s">
        <v>297</v>
      </c>
      <c r="E92" s="44" t="s">
        <v>298</v>
      </c>
      <c r="F92" s="45" t="s">
        <v>21</v>
      </c>
      <c r="G92" s="17"/>
      <c r="H92" s="47" t="s">
        <v>22</v>
      </c>
      <c r="I92" s="17"/>
    </row>
    <row r="93" spans="1:9" ht="33.75" x14ac:dyDescent="0.25">
      <c r="A93" s="48" t="s">
        <v>299</v>
      </c>
      <c r="B93" s="49" t="s">
        <v>82</v>
      </c>
      <c r="C93" s="49" t="s">
        <v>300</v>
      </c>
      <c r="D93" s="49" t="s">
        <v>300</v>
      </c>
      <c r="E93" s="50" t="s">
        <v>301</v>
      </c>
      <c r="F93" s="51" t="s">
        <v>30</v>
      </c>
      <c r="G93" s="17"/>
      <c r="H93" s="52" t="s">
        <v>31</v>
      </c>
      <c r="I93" s="17"/>
    </row>
    <row r="94" spans="1:9" ht="33.75" x14ac:dyDescent="0.25">
      <c r="A94" s="48" t="s">
        <v>302</v>
      </c>
      <c r="B94" s="49" t="s">
        <v>82</v>
      </c>
      <c r="C94" s="49" t="s">
        <v>303</v>
      </c>
      <c r="D94" s="49" t="s">
        <v>304</v>
      </c>
      <c r="E94" s="50" t="s">
        <v>305</v>
      </c>
      <c r="F94" s="51" t="s">
        <v>30</v>
      </c>
      <c r="G94" s="17"/>
      <c r="H94" s="52" t="s">
        <v>31</v>
      </c>
      <c r="I94" s="17"/>
    </row>
    <row r="95" spans="1:9" ht="33.75" x14ac:dyDescent="0.25">
      <c r="A95" s="48" t="s">
        <v>306</v>
      </c>
      <c r="B95" s="49" t="s">
        <v>82</v>
      </c>
      <c r="C95" s="49" t="s">
        <v>303</v>
      </c>
      <c r="D95" s="49" t="s">
        <v>307</v>
      </c>
      <c r="E95" s="50" t="s">
        <v>308</v>
      </c>
      <c r="F95" s="51" t="s">
        <v>30</v>
      </c>
      <c r="G95" s="17"/>
      <c r="H95" s="52" t="s">
        <v>31</v>
      </c>
      <c r="I95" s="17"/>
    </row>
    <row r="96" spans="1:9" ht="24" x14ac:dyDescent="0.25">
      <c r="A96" s="42" t="s">
        <v>309</v>
      </c>
      <c r="B96" s="43" t="s">
        <v>82</v>
      </c>
      <c r="C96" s="43" t="s">
        <v>198</v>
      </c>
      <c r="D96" s="43" t="s">
        <v>310</v>
      </c>
      <c r="E96" s="44" t="s">
        <v>311</v>
      </c>
      <c r="F96" s="45" t="s">
        <v>21</v>
      </c>
      <c r="G96" s="17"/>
      <c r="H96" s="47" t="s">
        <v>22</v>
      </c>
      <c r="I96" s="17"/>
    </row>
    <row r="97" spans="1:9" ht="24" x14ac:dyDescent="0.25">
      <c r="A97" s="42" t="s">
        <v>312</v>
      </c>
      <c r="B97" s="43" t="s">
        <v>82</v>
      </c>
      <c r="C97" s="43" t="s">
        <v>313</v>
      </c>
      <c r="D97" s="43" t="s">
        <v>314</v>
      </c>
      <c r="E97" s="44" t="s">
        <v>315</v>
      </c>
      <c r="F97" s="45" t="s">
        <v>21</v>
      </c>
      <c r="G97" s="17"/>
      <c r="H97" s="47" t="s">
        <v>22</v>
      </c>
      <c r="I97" s="17"/>
    </row>
    <row r="98" spans="1:9" ht="33.75" x14ac:dyDescent="0.25">
      <c r="A98" s="48" t="s">
        <v>316</v>
      </c>
      <c r="B98" s="49" t="s">
        <v>82</v>
      </c>
      <c r="C98" s="49" t="s">
        <v>317</v>
      </c>
      <c r="D98" s="49" t="s">
        <v>318</v>
      </c>
      <c r="E98" s="50" t="s">
        <v>319</v>
      </c>
      <c r="F98" s="51" t="s">
        <v>30</v>
      </c>
      <c r="G98" s="17"/>
      <c r="H98" s="52" t="s">
        <v>31</v>
      </c>
      <c r="I98" s="17"/>
    </row>
    <row r="99" spans="1:9" ht="36" x14ac:dyDescent="0.25">
      <c r="A99" s="48" t="s">
        <v>320</v>
      </c>
      <c r="B99" s="49" t="s">
        <v>82</v>
      </c>
      <c r="C99" s="49" t="s">
        <v>284</v>
      </c>
      <c r="D99" s="49" t="s">
        <v>321</v>
      </c>
      <c r="E99" s="50" t="s">
        <v>322</v>
      </c>
      <c r="F99" s="51" t="s">
        <v>30</v>
      </c>
      <c r="G99" s="17"/>
      <c r="H99" s="52" t="s">
        <v>31</v>
      </c>
      <c r="I99" s="17"/>
    </row>
    <row r="100" spans="1:9" ht="36" x14ac:dyDescent="0.25">
      <c r="A100" s="48" t="s">
        <v>323</v>
      </c>
      <c r="B100" s="49" t="s">
        <v>82</v>
      </c>
      <c r="C100" s="49" t="s">
        <v>222</v>
      </c>
      <c r="D100" s="49" t="s">
        <v>324</v>
      </c>
      <c r="E100" s="50" t="s">
        <v>325</v>
      </c>
      <c r="F100" s="51" t="s">
        <v>30</v>
      </c>
      <c r="G100" s="46"/>
      <c r="H100" s="52" t="s">
        <v>31</v>
      </c>
      <c r="I100" s="17"/>
    </row>
    <row r="101" spans="1:9" ht="25.15" customHeight="1" x14ac:dyDescent="0.25">
      <c r="A101" s="41" t="s">
        <v>326</v>
      </c>
      <c r="B101" s="19"/>
      <c r="C101" s="19"/>
      <c r="D101" s="19"/>
      <c r="E101" s="19"/>
      <c r="F101" s="19"/>
      <c r="G101" s="19"/>
      <c r="H101" s="19"/>
      <c r="I101" s="19"/>
    </row>
    <row r="102" spans="1:9" ht="36" x14ac:dyDescent="0.25">
      <c r="A102" s="42" t="s">
        <v>327</v>
      </c>
      <c r="B102" s="43" t="s">
        <v>328</v>
      </c>
      <c r="C102" s="43" t="s">
        <v>329</v>
      </c>
      <c r="D102" s="43" t="s">
        <v>329</v>
      </c>
      <c r="E102" s="44" t="s">
        <v>330</v>
      </c>
      <c r="F102" s="45" t="s">
        <v>21</v>
      </c>
      <c r="G102" s="17"/>
      <c r="H102" s="47" t="s">
        <v>22</v>
      </c>
      <c r="I102" s="17"/>
    </row>
    <row r="103" spans="1:9" ht="24" x14ac:dyDescent="0.25">
      <c r="A103" s="42" t="s">
        <v>331</v>
      </c>
      <c r="B103" s="43" t="s">
        <v>328</v>
      </c>
      <c r="C103" s="43" t="s">
        <v>329</v>
      </c>
      <c r="D103" s="43" t="s">
        <v>332</v>
      </c>
      <c r="E103" s="44" t="s">
        <v>333</v>
      </c>
      <c r="F103" s="45" t="s">
        <v>21</v>
      </c>
      <c r="G103" s="17"/>
      <c r="H103" s="47" t="s">
        <v>22</v>
      </c>
      <c r="I103" s="17"/>
    </row>
    <row r="104" spans="1:9" ht="33.75" x14ac:dyDescent="0.25">
      <c r="A104" s="48" t="s">
        <v>334</v>
      </c>
      <c r="B104" s="49" t="s">
        <v>328</v>
      </c>
      <c r="C104" s="49" t="s">
        <v>329</v>
      </c>
      <c r="D104" s="49" t="s">
        <v>335</v>
      </c>
      <c r="E104" s="50" t="s">
        <v>336</v>
      </c>
      <c r="F104" s="51" t="s">
        <v>30</v>
      </c>
      <c r="G104" s="17"/>
      <c r="H104" s="52" t="s">
        <v>31</v>
      </c>
      <c r="I104" s="17"/>
    </row>
    <row r="105" spans="1:9" ht="33.75" x14ac:dyDescent="0.25">
      <c r="A105" s="48" t="s">
        <v>337</v>
      </c>
      <c r="B105" s="49" t="s">
        <v>328</v>
      </c>
      <c r="C105" s="49" t="s">
        <v>338</v>
      </c>
      <c r="D105" s="49" t="s">
        <v>338</v>
      </c>
      <c r="E105" s="50" t="s">
        <v>339</v>
      </c>
      <c r="F105" s="51" t="s">
        <v>30</v>
      </c>
      <c r="G105" s="17"/>
      <c r="H105" s="52" t="s">
        <v>31</v>
      </c>
      <c r="I105" s="17"/>
    </row>
    <row r="106" spans="1:9" ht="24" x14ac:dyDescent="0.25">
      <c r="A106" s="42" t="s">
        <v>340</v>
      </c>
      <c r="B106" s="43" t="s">
        <v>328</v>
      </c>
      <c r="C106" s="43" t="s">
        <v>341</v>
      </c>
      <c r="D106" s="43" t="s">
        <v>342</v>
      </c>
      <c r="E106" s="44" t="s">
        <v>343</v>
      </c>
      <c r="F106" s="45" t="s">
        <v>21</v>
      </c>
      <c r="G106" s="17"/>
      <c r="H106" s="47" t="s">
        <v>22</v>
      </c>
      <c r="I106" s="17"/>
    </row>
    <row r="107" spans="1:9" ht="33.75" x14ac:dyDescent="0.25">
      <c r="A107" s="48" t="s">
        <v>344</v>
      </c>
      <c r="B107" s="49" t="s">
        <v>328</v>
      </c>
      <c r="C107" s="49" t="s">
        <v>341</v>
      </c>
      <c r="D107" s="49" t="s">
        <v>345</v>
      </c>
      <c r="E107" s="50" t="s">
        <v>346</v>
      </c>
      <c r="F107" s="51" t="s">
        <v>30</v>
      </c>
      <c r="G107" s="17"/>
      <c r="H107" s="52" t="s">
        <v>31</v>
      </c>
      <c r="I107" s="17"/>
    </row>
    <row r="108" spans="1:9" ht="33.75" x14ac:dyDescent="0.25">
      <c r="A108" s="48" t="s">
        <v>347</v>
      </c>
      <c r="B108" s="49" t="s">
        <v>328</v>
      </c>
      <c r="C108" s="49" t="s">
        <v>341</v>
      </c>
      <c r="D108" s="49" t="s">
        <v>348</v>
      </c>
      <c r="E108" s="50" t="s">
        <v>349</v>
      </c>
      <c r="F108" s="51" t="s">
        <v>30</v>
      </c>
      <c r="G108" s="17"/>
      <c r="H108" s="52" t="s">
        <v>31</v>
      </c>
      <c r="I108" s="17"/>
    </row>
    <row r="109" spans="1:9" ht="33.75" x14ac:dyDescent="0.25">
      <c r="A109" s="48" t="s">
        <v>350</v>
      </c>
      <c r="B109" s="49" t="s">
        <v>328</v>
      </c>
      <c r="C109" s="49" t="s">
        <v>351</v>
      </c>
      <c r="D109" s="49" t="s">
        <v>352</v>
      </c>
      <c r="E109" s="50" t="s">
        <v>353</v>
      </c>
      <c r="F109" s="51" t="s">
        <v>30</v>
      </c>
      <c r="G109" s="17"/>
      <c r="H109" s="52" t="s">
        <v>31</v>
      </c>
      <c r="I109" s="17"/>
    </row>
    <row r="110" spans="1:9" ht="31.5" customHeight="1" x14ac:dyDescent="0.25">
      <c r="A110" s="48" t="s">
        <v>354</v>
      </c>
      <c r="B110" s="49" t="s">
        <v>328</v>
      </c>
      <c r="C110" s="49" t="s">
        <v>355</v>
      </c>
      <c r="D110" s="49" t="s">
        <v>356</v>
      </c>
      <c r="E110" s="50" t="s">
        <v>357</v>
      </c>
      <c r="F110" s="51" t="s">
        <v>30</v>
      </c>
      <c r="G110" s="17"/>
      <c r="H110" s="52" t="s">
        <v>31</v>
      </c>
      <c r="I110" s="17"/>
    </row>
    <row r="111" spans="1:9" ht="25.15" customHeight="1" x14ac:dyDescent="0.25">
      <c r="A111" s="41" t="s">
        <v>358</v>
      </c>
      <c r="B111" s="19"/>
      <c r="C111" s="19"/>
      <c r="D111" s="19"/>
      <c r="E111" s="19"/>
      <c r="F111" s="19"/>
      <c r="G111" s="19"/>
      <c r="H111" s="19"/>
      <c r="I111" s="19"/>
    </row>
    <row r="112" spans="1:9" ht="33.75" x14ac:dyDescent="0.25">
      <c r="A112" s="48" t="s">
        <v>359</v>
      </c>
      <c r="B112" s="49" t="s">
        <v>360</v>
      </c>
      <c r="C112" s="49" t="s">
        <v>96</v>
      </c>
      <c r="D112" s="49" t="s">
        <v>361</v>
      </c>
      <c r="E112" s="50" t="s">
        <v>362</v>
      </c>
      <c r="F112" s="51" t="s">
        <v>30</v>
      </c>
      <c r="G112" s="17"/>
      <c r="H112" s="54" t="s">
        <v>31</v>
      </c>
      <c r="I112" s="17"/>
    </row>
    <row r="113" spans="1:11" ht="33.75" x14ac:dyDescent="0.25">
      <c r="A113" s="48" t="s">
        <v>363</v>
      </c>
      <c r="B113" s="49" t="s">
        <v>360</v>
      </c>
      <c r="C113" s="49" t="s">
        <v>96</v>
      </c>
      <c r="D113" s="49" t="s">
        <v>364</v>
      </c>
      <c r="E113" s="50" t="s">
        <v>365</v>
      </c>
      <c r="F113" s="51" t="s">
        <v>30</v>
      </c>
      <c r="G113" s="17"/>
      <c r="H113" s="54" t="s">
        <v>31</v>
      </c>
      <c r="I113" s="17"/>
    </row>
    <row r="114" spans="1:11" ht="33.75" x14ac:dyDescent="0.25">
      <c r="A114" s="48" t="s">
        <v>366</v>
      </c>
      <c r="B114" s="49" t="s">
        <v>360</v>
      </c>
      <c r="C114" s="49" t="s">
        <v>96</v>
      </c>
      <c r="D114" s="49" t="s">
        <v>367</v>
      </c>
      <c r="E114" s="50" t="s">
        <v>368</v>
      </c>
      <c r="F114" s="51" t="s">
        <v>30</v>
      </c>
      <c r="G114" s="17"/>
      <c r="H114" s="54" t="s">
        <v>31</v>
      </c>
      <c r="I114" s="17"/>
    </row>
    <row r="115" spans="1:11" ht="33.75" x14ac:dyDescent="0.25">
      <c r="A115" s="48" t="s">
        <v>369</v>
      </c>
      <c r="B115" s="49" t="s">
        <v>360</v>
      </c>
      <c r="C115" s="49" t="s">
        <v>96</v>
      </c>
      <c r="D115" s="49" t="s">
        <v>370</v>
      </c>
      <c r="E115" s="50" t="s">
        <v>371</v>
      </c>
      <c r="F115" s="51" t="s">
        <v>30</v>
      </c>
      <c r="G115" s="17"/>
      <c r="H115" s="54" t="s">
        <v>31</v>
      </c>
      <c r="I115" s="17"/>
    </row>
    <row r="116" spans="1:11" ht="33.75" x14ac:dyDescent="0.25">
      <c r="A116" s="48" t="s">
        <v>372</v>
      </c>
      <c r="B116" s="49" t="s">
        <v>360</v>
      </c>
      <c r="C116" s="49" t="s">
        <v>96</v>
      </c>
      <c r="D116" s="49" t="s">
        <v>373</v>
      </c>
      <c r="E116" s="50" t="s">
        <v>374</v>
      </c>
      <c r="F116" s="51" t="s">
        <v>30</v>
      </c>
      <c r="G116" s="17"/>
      <c r="H116" s="54" t="s">
        <v>31</v>
      </c>
      <c r="I116" s="17"/>
    </row>
    <row r="117" spans="1:11" ht="33.75" x14ac:dyDescent="0.25">
      <c r="A117" s="48" t="s">
        <v>375</v>
      </c>
      <c r="B117" s="49" t="s">
        <v>360</v>
      </c>
      <c r="C117" s="49" t="s">
        <v>96</v>
      </c>
      <c r="D117" s="49" t="s">
        <v>376</v>
      </c>
      <c r="E117" s="50" t="s">
        <v>377</v>
      </c>
      <c r="F117" s="51" t="s">
        <v>30</v>
      </c>
      <c r="G117" s="17"/>
      <c r="H117" s="54" t="s">
        <v>31</v>
      </c>
      <c r="I117" s="17"/>
    </row>
    <row r="118" spans="1:11" ht="33.75" x14ac:dyDescent="0.25">
      <c r="A118" s="48" t="s">
        <v>378</v>
      </c>
      <c r="B118" s="49" t="s">
        <v>360</v>
      </c>
      <c r="C118" s="49" t="s">
        <v>379</v>
      </c>
      <c r="D118" s="49" t="s">
        <v>380</v>
      </c>
      <c r="E118" s="50" t="s">
        <v>381</v>
      </c>
      <c r="F118" s="51" t="s">
        <v>30</v>
      </c>
      <c r="G118" s="17"/>
      <c r="H118" s="54" t="s">
        <v>31</v>
      </c>
      <c r="I118" s="17"/>
    </row>
    <row r="119" spans="1:11" ht="33.75" x14ac:dyDescent="0.25">
      <c r="A119" s="48" t="s">
        <v>382</v>
      </c>
      <c r="B119" s="49" t="s">
        <v>360</v>
      </c>
      <c r="C119" s="49" t="s">
        <v>222</v>
      </c>
      <c r="D119" s="49" t="s">
        <v>383</v>
      </c>
      <c r="E119" s="50" t="s">
        <v>384</v>
      </c>
      <c r="F119" s="51" t="s">
        <v>30</v>
      </c>
      <c r="G119" s="17"/>
      <c r="H119" s="54" t="s">
        <v>31</v>
      </c>
      <c r="I119" s="17"/>
    </row>
    <row r="120" spans="1:11" ht="33.75" x14ac:dyDescent="0.25">
      <c r="A120" s="48" t="s">
        <v>385</v>
      </c>
      <c r="B120" s="49" t="s">
        <v>360</v>
      </c>
      <c r="C120" s="49" t="s">
        <v>198</v>
      </c>
      <c r="D120" s="49" t="s">
        <v>386</v>
      </c>
      <c r="E120" s="50" t="s">
        <v>387</v>
      </c>
      <c r="F120" s="51" t="s">
        <v>30</v>
      </c>
      <c r="G120" s="17"/>
      <c r="H120" s="54" t="s">
        <v>31</v>
      </c>
      <c r="I120" s="17"/>
    </row>
    <row r="121" spans="1:11" ht="25.15" customHeight="1" x14ac:dyDescent="0.25">
      <c r="A121" s="41" t="s">
        <v>388</v>
      </c>
      <c r="B121" s="19"/>
      <c r="C121" s="19"/>
      <c r="D121" s="19"/>
      <c r="E121" s="19"/>
      <c r="F121" s="19"/>
      <c r="G121" s="19"/>
      <c r="H121" s="19"/>
      <c r="I121" s="19"/>
    </row>
    <row r="122" spans="1:11" ht="24" x14ac:dyDescent="0.25">
      <c r="A122" s="42" t="s">
        <v>389</v>
      </c>
      <c r="B122" s="43" t="s">
        <v>390</v>
      </c>
      <c r="C122" s="43" t="s">
        <v>391</v>
      </c>
      <c r="D122" s="43" t="s">
        <v>392</v>
      </c>
      <c r="E122" s="44" t="s">
        <v>393</v>
      </c>
      <c r="F122" s="45" t="s">
        <v>21</v>
      </c>
      <c r="G122" s="17"/>
      <c r="H122" s="47" t="s">
        <v>22</v>
      </c>
      <c r="I122" s="17" t="s">
        <v>394</v>
      </c>
      <c r="J122" s="53"/>
      <c r="K122" s="53"/>
    </row>
    <row r="123" spans="1:11" ht="24" x14ac:dyDescent="0.25">
      <c r="A123" s="42" t="s">
        <v>395</v>
      </c>
      <c r="B123" s="43" t="s">
        <v>390</v>
      </c>
      <c r="C123" s="43" t="s">
        <v>391</v>
      </c>
      <c r="D123" s="43" t="s">
        <v>396</v>
      </c>
      <c r="E123" s="44" t="s">
        <v>397</v>
      </c>
      <c r="F123" s="45" t="s">
        <v>21</v>
      </c>
      <c r="G123" s="17"/>
      <c r="H123" s="47" t="s">
        <v>22</v>
      </c>
      <c r="I123" s="17" t="s">
        <v>398</v>
      </c>
      <c r="J123" s="53"/>
      <c r="K123" s="53"/>
    </row>
    <row r="124" spans="1:11" ht="24" x14ac:dyDescent="0.25">
      <c r="A124" s="42" t="s">
        <v>399</v>
      </c>
      <c r="B124" s="43" t="s">
        <v>390</v>
      </c>
      <c r="C124" s="43" t="s">
        <v>391</v>
      </c>
      <c r="D124" s="43" t="s">
        <v>400</v>
      </c>
      <c r="E124" s="44" t="s">
        <v>401</v>
      </c>
      <c r="F124" s="45" t="s">
        <v>21</v>
      </c>
      <c r="G124" s="17"/>
      <c r="H124" s="47" t="s">
        <v>22</v>
      </c>
      <c r="I124" s="17" t="s">
        <v>402</v>
      </c>
      <c r="J124" s="53"/>
      <c r="K124" s="53"/>
    </row>
    <row r="125" spans="1:11" ht="24" x14ac:dyDescent="0.25">
      <c r="A125" s="42" t="s">
        <v>403</v>
      </c>
      <c r="B125" s="43" t="s">
        <v>390</v>
      </c>
      <c r="C125" s="43" t="s">
        <v>391</v>
      </c>
      <c r="D125" s="43" t="s">
        <v>404</v>
      </c>
      <c r="E125" s="44" t="s">
        <v>405</v>
      </c>
      <c r="F125" s="45" t="s">
        <v>21</v>
      </c>
      <c r="G125" s="17"/>
      <c r="H125" s="47" t="s">
        <v>22</v>
      </c>
      <c r="I125" s="17" t="s">
        <v>406</v>
      </c>
      <c r="J125" s="53"/>
      <c r="K125" s="53"/>
    </row>
    <row r="126" spans="1:11" ht="25.15" customHeight="1" x14ac:dyDescent="0.25">
      <c r="A126" s="41" t="s">
        <v>407</v>
      </c>
      <c r="B126" s="19"/>
      <c r="C126" s="19"/>
      <c r="D126" s="19"/>
      <c r="E126" s="19"/>
      <c r="F126" s="19"/>
      <c r="G126" s="19"/>
      <c r="H126" s="19"/>
      <c r="I126" s="19"/>
    </row>
    <row r="127" spans="1:11" ht="24" x14ac:dyDescent="0.25">
      <c r="A127" s="42" t="s">
        <v>408</v>
      </c>
      <c r="B127" s="43" t="s">
        <v>409</v>
      </c>
      <c r="C127" s="43" t="s">
        <v>410</v>
      </c>
      <c r="D127" s="43" t="s">
        <v>411</v>
      </c>
      <c r="E127" s="44" t="s">
        <v>412</v>
      </c>
      <c r="F127" s="45" t="s">
        <v>21</v>
      </c>
      <c r="G127" s="17"/>
      <c r="H127" s="47" t="s">
        <v>22</v>
      </c>
      <c r="I127" s="17"/>
    </row>
    <row r="128" spans="1:11" ht="60" x14ac:dyDescent="0.25">
      <c r="A128" s="42" t="s">
        <v>413</v>
      </c>
      <c r="B128" s="43" t="s">
        <v>409</v>
      </c>
      <c r="C128" s="43" t="s">
        <v>410</v>
      </c>
      <c r="D128" s="43" t="s">
        <v>414</v>
      </c>
      <c r="E128" s="44" t="s">
        <v>415</v>
      </c>
      <c r="F128" s="45" t="s">
        <v>21</v>
      </c>
      <c r="G128" s="17"/>
      <c r="H128" s="47" t="s">
        <v>22</v>
      </c>
      <c r="I128" s="17"/>
    </row>
    <row r="129" spans="1:9" ht="33.75" x14ac:dyDescent="0.25">
      <c r="A129" s="48" t="s">
        <v>416</v>
      </c>
      <c r="B129" s="49" t="s">
        <v>409</v>
      </c>
      <c r="C129" s="49" t="s">
        <v>410</v>
      </c>
      <c r="D129" s="49" t="s">
        <v>417</v>
      </c>
      <c r="E129" s="50" t="s">
        <v>418</v>
      </c>
      <c r="F129" s="51" t="s">
        <v>30</v>
      </c>
      <c r="G129" s="17"/>
      <c r="H129" s="52" t="s">
        <v>31</v>
      </c>
      <c r="I129" s="17"/>
    </row>
    <row r="130" spans="1:9" ht="96" x14ac:dyDescent="0.25">
      <c r="A130" s="42" t="s">
        <v>419</v>
      </c>
      <c r="B130" s="43" t="s">
        <v>409</v>
      </c>
      <c r="C130" s="43" t="s">
        <v>420</v>
      </c>
      <c r="D130" s="43" t="s">
        <v>421</v>
      </c>
      <c r="E130" s="44" t="s">
        <v>422</v>
      </c>
      <c r="F130" s="45" t="s">
        <v>21</v>
      </c>
      <c r="G130" s="17"/>
      <c r="H130" s="47" t="s">
        <v>22</v>
      </c>
      <c r="I130" s="17"/>
    </row>
    <row r="131" spans="1:9" ht="48" x14ac:dyDescent="0.25">
      <c r="A131" s="42" t="s">
        <v>423</v>
      </c>
      <c r="B131" s="43" t="s">
        <v>409</v>
      </c>
      <c r="C131" s="43" t="s">
        <v>232</v>
      </c>
      <c r="D131" s="43" t="s">
        <v>424</v>
      </c>
      <c r="E131" s="44" t="s">
        <v>425</v>
      </c>
      <c r="F131" s="45" t="s">
        <v>21</v>
      </c>
      <c r="G131" s="17"/>
      <c r="H131" s="47" t="s">
        <v>22</v>
      </c>
      <c r="I131" s="17"/>
    </row>
    <row r="132" spans="1:9" ht="84" x14ac:dyDescent="0.25">
      <c r="A132" s="42" t="s">
        <v>426</v>
      </c>
      <c r="B132" s="43" t="s">
        <v>409</v>
      </c>
      <c r="C132" s="43" t="s">
        <v>232</v>
      </c>
      <c r="D132" s="43" t="s">
        <v>427</v>
      </c>
      <c r="E132" s="44" t="s">
        <v>428</v>
      </c>
      <c r="F132" s="45" t="s">
        <v>21</v>
      </c>
      <c r="G132" s="17"/>
      <c r="H132" s="47" t="s">
        <v>22</v>
      </c>
      <c r="I132" s="17"/>
    </row>
    <row r="133" spans="1:9" ht="108" x14ac:dyDescent="0.25">
      <c r="A133" s="42" t="s">
        <v>429</v>
      </c>
      <c r="B133" s="43" t="s">
        <v>409</v>
      </c>
      <c r="C133" s="43" t="s">
        <v>430</v>
      </c>
      <c r="D133" s="43" t="s">
        <v>431</v>
      </c>
      <c r="E133" s="44" t="s">
        <v>432</v>
      </c>
      <c r="F133" s="45" t="s">
        <v>21</v>
      </c>
      <c r="G133" s="17"/>
      <c r="H133" s="47" t="s">
        <v>22</v>
      </c>
      <c r="I133" s="17"/>
    </row>
    <row r="134" spans="1:9" ht="25.15" customHeight="1" x14ac:dyDescent="0.25">
      <c r="A134" s="41" t="s">
        <v>433</v>
      </c>
      <c r="B134" s="19"/>
      <c r="C134" s="19"/>
      <c r="D134" s="19"/>
      <c r="E134" s="19"/>
      <c r="F134" s="19"/>
      <c r="G134" s="19"/>
      <c r="H134" s="19"/>
      <c r="I134" s="19"/>
    </row>
    <row r="135" spans="1:9" ht="36" x14ac:dyDescent="0.25">
      <c r="A135" s="42" t="s">
        <v>434</v>
      </c>
      <c r="B135" s="43" t="s">
        <v>435</v>
      </c>
      <c r="C135" s="43" t="s">
        <v>436</v>
      </c>
      <c r="D135" s="43" t="s">
        <v>437</v>
      </c>
      <c r="E135" s="44" t="s">
        <v>438</v>
      </c>
      <c r="F135" s="45" t="s">
        <v>21</v>
      </c>
      <c r="G135" s="17"/>
      <c r="H135" s="47" t="s">
        <v>22</v>
      </c>
      <c r="I135" s="17"/>
    </row>
    <row r="136" spans="1:9" ht="36" x14ac:dyDescent="0.25">
      <c r="A136" s="48" t="s">
        <v>439</v>
      </c>
      <c r="B136" s="49" t="s">
        <v>435</v>
      </c>
      <c r="C136" s="49" t="s">
        <v>436</v>
      </c>
      <c r="D136" s="49" t="s">
        <v>440</v>
      </c>
      <c r="E136" s="50" t="s">
        <v>441</v>
      </c>
      <c r="F136" s="51" t="s">
        <v>30</v>
      </c>
      <c r="G136" s="17"/>
      <c r="H136" s="52" t="s">
        <v>31</v>
      </c>
      <c r="I136" s="17"/>
    </row>
    <row r="137" spans="1:9" ht="36" x14ac:dyDescent="0.25">
      <c r="A137" s="48" t="s">
        <v>442</v>
      </c>
      <c r="B137" s="49" t="s">
        <v>435</v>
      </c>
      <c r="C137" s="49" t="s">
        <v>436</v>
      </c>
      <c r="D137" s="49" t="s">
        <v>443</v>
      </c>
      <c r="E137" s="50" t="s">
        <v>444</v>
      </c>
      <c r="F137" s="51" t="s">
        <v>30</v>
      </c>
      <c r="G137" s="17"/>
      <c r="H137" s="52" t="s">
        <v>31</v>
      </c>
      <c r="I137" s="17"/>
    </row>
    <row r="138" spans="1:9" ht="25.15" customHeight="1" x14ac:dyDescent="0.25">
      <c r="A138" s="41" t="s">
        <v>445</v>
      </c>
      <c r="B138" s="19"/>
      <c r="C138" s="19"/>
      <c r="D138" s="19"/>
      <c r="E138" s="19"/>
      <c r="F138" s="19"/>
      <c r="G138" s="19"/>
      <c r="H138" s="19"/>
      <c r="I138" s="19"/>
    </row>
    <row r="139" spans="1:9" ht="48" x14ac:dyDescent="0.25">
      <c r="A139" s="48" t="s">
        <v>446</v>
      </c>
      <c r="B139" s="49" t="s">
        <v>447</v>
      </c>
      <c r="C139" s="49" t="s">
        <v>448</v>
      </c>
      <c r="D139" s="49" t="s">
        <v>449</v>
      </c>
      <c r="E139" s="50" t="s">
        <v>450</v>
      </c>
      <c r="F139" s="51" t="s">
        <v>30</v>
      </c>
      <c r="G139" s="17"/>
      <c r="H139" s="54" t="s">
        <v>451</v>
      </c>
      <c r="I139" s="17"/>
    </row>
    <row r="140" spans="1:9" ht="48" x14ac:dyDescent="0.25">
      <c r="A140" s="48" t="s">
        <v>452</v>
      </c>
      <c r="B140" s="49" t="s">
        <v>447</v>
      </c>
      <c r="C140" s="49" t="s">
        <v>448</v>
      </c>
      <c r="D140" s="49" t="s">
        <v>453</v>
      </c>
      <c r="E140" s="50" t="s">
        <v>454</v>
      </c>
      <c r="F140" s="51" t="s">
        <v>30</v>
      </c>
      <c r="G140" s="17"/>
      <c r="H140" s="54" t="s">
        <v>451</v>
      </c>
      <c r="I140" s="17"/>
    </row>
    <row r="141" spans="1:9" ht="45" x14ac:dyDescent="0.25">
      <c r="A141" s="48" t="s">
        <v>455</v>
      </c>
      <c r="B141" s="49" t="s">
        <v>447</v>
      </c>
      <c r="C141" s="49" t="s">
        <v>448</v>
      </c>
      <c r="D141" s="49" t="s">
        <v>456</v>
      </c>
      <c r="E141" s="50" t="s">
        <v>457</v>
      </c>
      <c r="F141" s="51" t="s">
        <v>30</v>
      </c>
      <c r="G141" s="17"/>
      <c r="H141" s="54" t="s">
        <v>451</v>
      </c>
      <c r="I141" s="17"/>
    </row>
    <row r="142" spans="1:9" ht="45" x14ac:dyDescent="0.25">
      <c r="A142" s="48" t="s">
        <v>458</v>
      </c>
      <c r="B142" s="49" t="s">
        <v>447</v>
      </c>
      <c r="C142" s="49" t="s">
        <v>448</v>
      </c>
      <c r="D142" s="49" t="s">
        <v>459</v>
      </c>
      <c r="E142" s="50" t="s">
        <v>460</v>
      </c>
      <c r="F142" s="51" t="s">
        <v>30</v>
      </c>
      <c r="G142" s="17"/>
      <c r="H142" s="54" t="s">
        <v>451</v>
      </c>
      <c r="I142" s="17"/>
    </row>
    <row r="143" spans="1:9" ht="45" x14ac:dyDescent="0.25">
      <c r="A143" s="48" t="s">
        <v>461</v>
      </c>
      <c r="B143" s="49" t="s">
        <v>447</v>
      </c>
      <c r="C143" s="49" t="s">
        <v>448</v>
      </c>
      <c r="D143" s="49" t="s">
        <v>462</v>
      </c>
      <c r="E143" s="50" t="s">
        <v>463</v>
      </c>
      <c r="F143" s="51" t="s">
        <v>30</v>
      </c>
      <c r="G143" s="17"/>
      <c r="H143" s="54" t="s">
        <v>451</v>
      </c>
      <c r="I143" s="17"/>
    </row>
    <row r="144" spans="1:9" ht="48" x14ac:dyDescent="0.25">
      <c r="A144" s="48" t="s">
        <v>464</v>
      </c>
      <c r="B144" s="49" t="s">
        <v>447</v>
      </c>
      <c r="C144" s="49" t="s">
        <v>448</v>
      </c>
      <c r="D144" s="49" t="s">
        <v>465</v>
      </c>
      <c r="E144" s="50" t="s">
        <v>466</v>
      </c>
      <c r="F144" s="51" t="s">
        <v>30</v>
      </c>
      <c r="G144" s="17"/>
      <c r="H144" s="54" t="s">
        <v>451</v>
      </c>
      <c r="I144" s="17"/>
    </row>
    <row r="145" spans="1:9" ht="45" x14ac:dyDescent="0.25">
      <c r="A145" s="48" t="s">
        <v>467</v>
      </c>
      <c r="B145" s="49" t="s">
        <v>447</v>
      </c>
      <c r="C145" s="49" t="s">
        <v>448</v>
      </c>
      <c r="D145" s="49" t="s">
        <v>468</v>
      </c>
      <c r="E145" s="50" t="s">
        <v>469</v>
      </c>
      <c r="F145" s="51" t="s">
        <v>30</v>
      </c>
      <c r="G145" s="17"/>
      <c r="H145" s="54" t="s">
        <v>451</v>
      </c>
      <c r="I145" s="17"/>
    </row>
    <row r="146" spans="1:9" ht="45" x14ac:dyDescent="0.25">
      <c r="A146" s="48" t="s">
        <v>470</v>
      </c>
      <c r="B146" s="49" t="s">
        <v>447</v>
      </c>
      <c r="C146" s="49" t="s">
        <v>448</v>
      </c>
      <c r="D146" s="49" t="s">
        <v>471</v>
      </c>
      <c r="E146" s="50" t="s">
        <v>472</v>
      </c>
      <c r="F146" s="51" t="s">
        <v>30</v>
      </c>
      <c r="G146" s="17"/>
      <c r="H146" s="54" t="s">
        <v>451</v>
      </c>
      <c r="I146" s="17"/>
    </row>
    <row r="147" spans="1:9" ht="48" x14ac:dyDescent="0.25">
      <c r="A147" s="48" t="s">
        <v>473</v>
      </c>
      <c r="B147" s="49" t="s">
        <v>447</v>
      </c>
      <c r="C147" s="49" t="s">
        <v>474</v>
      </c>
      <c r="D147" s="49" t="s">
        <v>475</v>
      </c>
      <c r="E147" s="50" t="s">
        <v>476</v>
      </c>
      <c r="F147" s="51" t="s">
        <v>30</v>
      </c>
      <c r="G147" s="17"/>
      <c r="H147" s="54" t="s">
        <v>451</v>
      </c>
      <c r="I147" s="17"/>
    </row>
    <row r="148" spans="1:9" ht="71.25" customHeight="1" x14ac:dyDescent="0.25">
      <c r="A148" s="55" t="s">
        <v>477</v>
      </c>
      <c r="B148" s="56"/>
      <c r="C148" s="56"/>
      <c r="D148" s="56"/>
      <c r="E148" s="56"/>
      <c r="F148" s="56"/>
    </row>
    <row r="149" spans="1:9" ht="40.15" customHeight="1" x14ac:dyDescent="0.25"/>
    <row r="150" spans="1:9" ht="24.95" customHeight="1" x14ac:dyDescent="0.25">
      <c r="A150" s="57" t="s">
        <v>478</v>
      </c>
      <c r="B150" s="58"/>
      <c r="C150" s="58"/>
      <c r="D150" s="58"/>
      <c r="E150" s="58"/>
      <c r="F150" s="58"/>
      <c r="G150" s="58"/>
      <c r="H150" s="58"/>
      <c r="I150" s="59"/>
    </row>
    <row r="151" spans="1:9" ht="25.15" customHeight="1" x14ac:dyDescent="0.25">
      <c r="A151" s="60" t="s">
        <v>479</v>
      </c>
      <c r="B151" s="58"/>
      <c r="C151" s="59"/>
      <c r="D151" s="61" t="str">
        <f>IF(COUNTIF(G10:G147,"nein")&gt;0,"AUSGESCHLOSSEN – mind. ein A-Kriterium nicht erfüllt",IF(D154&lt;75,"AUSGESCHLOSSEN – Funktionsumfang &lt;75 von 150 gew. Pkt.",IF(D156&lt;62.5,"AUSGESCHLOSSEN – Usability &lt;62,5 von 125 gew. Pkt.",IF(AND(ISNUMBER(D157),D157&lt;22.5),"AUSGESCHLOSSEN – Verzeichniskonzept &lt;22,5 von 45",IF(AND(ISNUMBER(D158),D158&lt;15),"AUSGESCHLOSSEN – Migrationskonzept &lt;15 von 30",IF(OR(NOT(ISNUMBER(D157)),NOT(ISNUMBER(D158))),"UNVOLLSTÄNDIG – Konzept-Punkte vom Fachgremium noch eintragen",IF(COUNTIF(G10:G147,"ja")&lt;59,"UNVOLLSTÄNDIG – nicht alle A-Kriterien mit ja/nein ausgefüllt","ANGEBOT GÜLTIG")))))))</f>
        <v>AUSGESCHLOSSEN – Funktionsumfang &lt;75 von 150 gew. Pkt.</v>
      </c>
      <c r="E151" s="62"/>
      <c r="F151" s="62"/>
      <c r="G151" s="62"/>
      <c r="H151" s="62"/>
      <c r="I151" s="63"/>
    </row>
    <row r="152" spans="1:9" ht="25.15" customHeight="1" x14ac:dyDescent="0.25">
      <c r="A152" s="64" t="s">
        <v>480</v>
      </c>
      <c r="B152" s="58"/>
      <c r="C152" s="59"/>
      <c r="D152" s="65">
        <f>COUNTIF(G10:G147,"ja")</f>
        <v>0</v>
      </c>
      <c r="E152" s="66" t="s">
        <v>481</v>
      </c>
      <c r="F152" s="59"/>
      <c r="G152" s="67" t="str">
        <f>IF(COUNTIF(G10:G147,"nein")&gt;0,COUNTIF(G10:G147,"nein")&amp;" x NEIN → Ausschluss","alle A-Kriterien erfüllt ✓")</f>
        <v>alle A-Kriterien erfüllt ✓</v>
      </c>
      <c r="H152" s="59"/>
      <c r="I152" s="68"/>
    </row>
    <row r="153" spans="1:9" ht="25.15" customHeight="1" x14ac:dyDescent="0.25">
      <c r="A153" s="64" t="s">
        <v>482</v>
      </c>
      <c r="B153" s="58"/>
      <c r="C153" s="59"/>
      <c r="D153" s="69">
        <f>N(G12)+N(G25)+N(G26)+N(G27)+N(G32)+N(G34)+N(G36)+N(G39)+N(G41)+N(G45)+N(G46)+N(G47)+N(G48)+N(G49)+N(G50)+N(G51)+N(G52)+N(G55)+N(G56)+N(G57)+N(G59)+N(G60)+N(G62)+N(G64)+N(G65)+N(G66)+N(G67)+N(G68)+N(G69)+N(G70)+N(G71)+N(G75)+N(G76)+N(G86)+N(G87)+N(G90)+N(G91)+N(G93)+N(G94)+N(G95)+N(G98)+N(G99)+N(G100)+N(G104)+N(G105)+N(G107)+N(G108)+N(G109)+N(G110)+N(G112)+N(G113)+N(G114)+N(G115)+N(G116)+N(G117)+N(G118)+N(G119)+N(G120)+N(G129)+N(G136)+N(G137)</f>
        <v>0</v>
      </c>
      <c r="E153" s="66" t="s">
        <v>556</v>
      </c>
      <c r="F153" s="59"/>
      <c r="G153" s="67"/>
      <c r="H153" s="59"/>
      <c r="I153" s="68"/>
    </row>
    <row r="154" spans="1:9" ht="25.15" customHeight="1" x14ac:dyDescent="0.25">
      <c r="A154" s="64" t="s">
        <v>483</v>
      </c>
      <c r="B154" s="58"/>
      <c r="C154" s="59"/>
      <c r="D154" s="69">
        <f>D153/366*150</f>
        <v>0</v>
      </c>
      <c r="E154" s="66" t="s">
        <v>484</v>
      </c>
      <c r="F154" s="59"/>
      <c r="G154" s="67" t="str">
        <f>IF(D154="","",IF(D154&lt;75,"⚠ &lt;75 von 150 → Ausschluss","Mindestschwelle 50 % erfüllt ✓"))</f>
        <v>⚠ &lt;75 von 150 → Ausschluss</v>
      </c>
      <c r="H154" s="59"/>
      <c r="I154" s="68"/>
    </row>
    <row r="155" spans="1:9" ht="25.15" customHeight="1" x14ac:dyDescent="0.25">
      <c r="A155" s="64" t="s">
        <v>485</v>
      </c>
      <c r="B155" s="58"/>
      <c r="C155" s="59"/>
      <c r="D155" s="69">
        <f>N(G139)+N(G140)+N(G141)+N(G142)+N(G143)+N(G144)+N(G145)+N(G146)+N(G147)</f>
        <v>0</v>
      </c>
      <c r="E155" s="66" t="s">
        <v>557</v>
      </c>
      <c r="F155" s="59"/>
      <c r="G155" s="67" t="s">
        <v>555</v>
      </c>
      <c r="H155" s="59"/>
      <c r="I155" s="68"/>
    </row>
    <row r="156" spans="1:9" ht="25.15" customHeight="1" x14ac:dyDescent="0.25">
      <c r="A156" s="64" t="s">
        <v>486</v>
      </c>
      <c r="B156" s="58"/>
      <c r="C156" s="59"/>
      <c r="D156" s="69">
        <f>D155/270*125</f>
        <v>0</v>
      </c>
      <c r="E156" s="66" t="s">
        <v>487</v>
      </c>
      <c r="F156" s="59"/>
      <c r="G156" s="67" t="str">
        <f>IF(D156="","",IF(D156&lt;62.5,"⚠ &lt;62,5 von 125 → Ausschluss","Mindestschwelle 50 % erfüllt ✓"))</f>
        <v>⚠ &lt;62,5 von 125 → Ausschluss</v>
      </c>
      <c r="H156" s="59"/>
      <c r="I156" s="68"/>
    </row>
    <row r="157" spans="1:9" ht="25.15" customHeight="1" x14ac:dyDescent="0.25">
      <c r="A157" s="64" t="s">
        <v>488</v>
      </c>
      <c r="B157" s="58"/>
      <c r="C157" s="59"/>
      <c r="D157" s="69"/>
      <c r="E157" s="66" t="s">
        <v>489</v>
      </c>
      <c r="F157" s="59"/>
      <c r="G157" s="67" t="str">
        <f>IF(ISBLANK(D157),"Punkte werden vom Fachgremium eintragen",IF(D157&lt;22.5,"⚠ &lt;22,5 → Ausschluss","Mindestschwelle 50 % erfüllt ✓"))</f>
        <v>Punkte werden vom Fachgremium eintragen</v>
      </c>
      <c r="H157" s="59"/>
      <c r="I157" s="68"/>
    </row>
    <row r="158" spans="1:9" ht="25.15" customHeight="1" x14ac:dyDescent="0.25">
      <c r="A158" s="64" t="s">
        <v>490</v>
      </c>
      <c r="B158" s="58"/>
      <c r="C158" s="59"/>
      <c r="D158" s="69"/>
      <c r="E158" s="66" t="s">
        <v>491</v>
      </c>
      <c r="F158" s="59"/>
      <c r="G158" s="67" t="str">
        <f>IF(ISBLANK(D158),"Punkte werden vom Fachgremium eintragen",IF(D158&lt;15,"⚠ &lt;15 → Ausschluss","Mindestschwelle 50 % erfüllt ✓"))</f>
        <v>Punkte werden vom Fachgremium eintragen</v>
      </c>
      <c r="H158" s="59"/>
      <c r="I158" s="68"/>
    </row>
    <row r="159" spans="1:9" ht="25.15" customHeight="1" x14ac:dyDescent="0.25">
      <c r="A159" s="64" t="s">
        <v>492</v>
      </c>
      <c r="B159" s="58"/>
      <c r="C159" s="59"/>
      <c r="D159" s="70" t="s">
        <v>493</v>
      </c>
      <c r="E159" s="58"/>
      <c r="F159" s="59"/>
      <c r="G159" s="67"/>
      <c r="H159" s="59"/>
      <c r="I159" s="68"/>
    </row>
    <row r="160" spans="1:9" ht="25.15" customHeight="1" x14ac:dyDescent="0.25">
      <c r="A160" s="57" t="s">
        <v>494</v>
      </c>
      <c r="B160" s="58"/>
      <c r="C160" s="59"/>
      <c r="D160" s="71">
        <f>D154+D156+IF(ISNUMBER(D157),D157,0)+IF(ISNUMBER(D158),D158,0)</f>
        <v>0</v>
      </c>
      <c r="E160" s="72" t="s">
        <v>495</v>
      </c>
      <c r="F160" s="59"/>
      <c r="G160" s="73" t="s">
        <v>496</v>
      </c>
      <c r="H160" s="34"/>
      <c r="I160" s="74"/>
    </row>
    <row r="161" s="21" customFormat="1" ht="21.75" customHeight="1" x14ac:dyDescent="0.25"/>
    <row r="162" s="21" customFormat="1" ht="21.75" customHeight="1" x14ac:dyDescent="0.25"/>
    <row r="163" s="21" customFormat="1" ht="40.5" customHeight="1" x14ac:dyDescent="0.25"/>
  </sheetData>
  <sheetProtection algorithmName="SHA-512" hashValue="/jhUZbLY7BGSoHOPlwQZ0eOaQKoLmL0sNHKU27tkG2oPaHzoADQOlxhz3L+tN6tEEop+9V+jy7g3xDXYTeTGXA==" saltValue="wpV5+moFY9X6BS1VkvZ0Rg==" spinCount="100000" sheet="1" objects="1" scenarios="1" selectLockedCells="1"/>
  <mergeCells count="49">
    <mergeCell ref="E160:F160"/>
    <mergeCell ref="E5:F5"/>
    <mergeCell ref="A158:C158"/>
    <mergeCell ref="A154:C154"/>
    <mergeCell ref="A101:I101"/>
    <mergeCell ref="G157:H157"/>
    <mergeCell ref="A160:C160"/>
    <mergeCell ref="A151:C151"/>
    <mergeCell ref="E156:F156"/>
    <mergeCell ref="E157:F157"/>
    <mergeCell ref="A121:I121"/>
    <mergeCell ref="A155:C155"/>
    <mergeCell ref="A159:C159"/>
    <mergeCell ref="E152:F152"/>
    <mergeCell ref="E155:F155"/>
    <mergeCell ref="A150:I150"/>
    <mergeCell ref="E158:F158"/>
    <mergeCell ref="G152:H152"/>
    <mergeCell ref="A134:I134"/>
    <mergeCell ref="A152:C152"/>
    <mergeCell ref="G155:H155"/>
    <mergeCell ref="A148:F148"/>
    <mergeCell ref="G154:H154"/>
    <mergeCell ref="A2:I2"/>
    <mergeCell ref="G156:H156"/>
    <mergeCell ref="E153:F153"/>
    <mergeCell ref="A4:F4"/>
    <mergeCell ref="A29:I29"/>
    <mergeCell ref="A72:I72"/>
    <mergeCell ref="A7:I7"/>
    <mergeCell ref="A5:D5"/>
    <mergeCell ref="A126:I126"/>
    <mergeCell ref="A156:C156"/>
    <mergeCell ref="A1:I1"/>
    <mergeCell ref="A6:F6"/>
    <mergeCell ref="A153:C153"/>
    <mergeCell ref="G159:H159"/>
    <mergeCell ref="G160:I160"/>
    <mergeCell ref="G158:H158"/>
    <mergeCell ref="D151:H151"/>
    <mergeCell ref="A157:C157"/>
    <mergeCell ref="A15:I15"/>
    <mergeCell ref="D159:F159"/>
    <mergeCell ref="G153:H153"/>
    <mergeCell ref="A138:I138"/>
    <mergeCell ref="G4:I6"/>
    <mergeCell ref="A111:I111"/>
    <mergeCell ref="A9:I9"/>
    <mergeCell ref="E154:F154"/>
  </mergeCells>
  <conditionalFormatting sqref="D151">
    <cfRule type="expression" dxfId="28" priority="1">
      <formula>ISNUMBER(SEARCH("AUSGESCHLOSSEN",D151))</formula>
    </cfRule>
    <cfRule type="expression" dxfId="27" priority="2">
      <formula>ISNUMBER(SEARCH("UNVOLLSTÄNDIG",D151))</formula>
    </cfRule>
    <cfRule type="expression" dxfId="26" priority="3">
      <formula>ISNUMBER(SEARCH("GÜLTIG",D151))</formula>
    </cfRule>
  </conditionalFormatting>
  <conditionalFormatting sqref="G10">
    <cfRule type="cellIs" dxfId="25" priority="14" operator="equal">
      <formula>"nein"</formula>
    </cfRule>
  </conditionalFormatting>
  <conditionalFormatting sqref="G12:G13">
    <cfRule type="cellIs" dxfId="24" priority="15" operator="equal">
      <formula>"nein"</formula>
    </cfRule>
  </conditionalFormatting>
  <conditionalFormatting sqref="G16">
    <cfRule type="cellIs" dxfId="23" priority="10" operator="equal">
      <formula>"nein"</formula>
    </cfRule>
  </conditionalFormatting>
  <conditionalFormatting sqref="G19:G23">
    <cfRule type="cellIs" dxfId="22" priority="8" operator="equal">
      <formula>"nein"</formula>
    </cfRule>
  </conditionalFormatting>
  <conditionalFormatting sqref="G28">
    <cfRule type="cellIs" dxfId="21" priority="19" operator="equal">
      <formula>"nein"</formula>
    </cfRule>
  </conditionalFormatting>
  <conditionalFormatting sqref="G30:G31">
    <cfRule type="cellIs" dxfId="20" priority="20" operator="equal">
      <formula>"nein"</formula>
    </cfRule>
  </conditionalFormatting>
  <conditionalFormatting sqref="G33">
    <cfRule type="cellIs" dxfId="19" priority="22" operator="equal">
      <formula>"nein"</formula>
    </cfRule>
  </conditionalFormatting>
  <conditionalFormatting sqref="G35">
    <cfRule type="cellIs" dxfId="18" priority="23" operator="equal">
      <formula>"nein"</formula>
    </cfRule>
  </conditionalFormatting>
  <conditionalFormatting sqref="G37:G38">
    <cfRule type="cellIs" dxfId="17" priority="24" operator="equal">
      <formula>"nein"</formula>
    </cfRule>
  </conditionalFormatting>
  <conditionalFormatting sqref="G40">
    <cfRule type="cellIs" dxfId="16" priority="26" operator="equal">
      <formula>"nein"</formula>
    </cfRule>
  </conditionalFormatting>
  <conditionalFormatting sqref="G42:G44">
    <cfRule type="cellIs" dxfId="15" priority="27" operator="equal">
      <formula>"nein"</formula>
    </cfRule>
  </conditionalFormatting>
  <conditionalFormatting sqref="G53:G54">
    <cfRule type="cellIs" dxfId="14" priority="30" operator="equal">
      <formula>"nein"</formula>
    </cfRule>
  </conditionalFormatting>
  <conditionalFormatting sqref="G58">
    <cfRule type="cellIs" dxfId="13" priority="32" operator="equal">
      <formula>"nein"</formula>
    </cfRule>
  </conditionalFormatting>
  <conditionalFormatting sqref="G61">
    <cfRule type="cellIs" dxfId="12" priority="33" operator="equal">
      <formula>"nein"</formula>
    </cfRule>
  </conditionalFormatting>
  <conditionalFormatting sqref="G63">
    <cfRule type="cellIs" dxfId="11" priority="34" operator="equal">
      <formula>"nein"</formula>
    </cfRule>
  </conditionalFormatting>
  <conditionalFormatting sqref="G73:G74">
    <cfRule type="cellIs" dxfId="10" priority="35" operator="equal">
      <formula>"nein"</formula>
    </cfRule>
  </conditionalFormatting>
  <conditionalFormatting sqref="G77:G85">
    <cfRule type="cellIs" dxfId="9" priority="37" operator="equal">
      <formula>"nein"</formula>
    </cfRule>
  </conditionalFormatting>
  <conditionalFormatting sqref="G88:G89">
    <cfRule type="cellIs" dxfId="8" priority="46" operator="equal">
      <formula>"nein"</formula>
    </cfRule>
  </conditionalFormatting>
  <conditionalFormatting sqref="G92">
    <cfRule type="cellIs" dxfId="7" priority="48" operator="equal">
      <formula>"nein"</formula>
    </cfRule>
  </conditionalFormatting>
  <conditionalFormatting sqref="G96:G97">
    <cfRule type="cellIs" dxfId="6" priority="49" operator="equal">
      <formula>"nein"</formula>
    </cfRule>
  </conditionalFormatting>
  <conditionalFormatting sqref="G102:G103">
    <cfRule type="cellIs" dxfId="5" priority="51" operator="equal">
      <formula>"nein"</formula>
    </cfRule>
  </conditionalFormatting>
  <conditionalFormatting sqref="G106">
    <cfRule type="cellIs" dxfId="4" priority="53" operator="equal">
      <formula>"nein"</formula>
    </cfRule>
  </conditionalFormatting>
  <conditionalFormatting sqref="G122:G125">
    <cfRule type="cellIs" dxfId="3" priority="54" operator="equal">
      <formula>"nein"</formula>
    </cfRule>
  </conditionalFormatting>
  <conditionalFormatting sqref="G131:G132">
    <cfRule type="cellIs" dxfId="2" priority="9" operator="equal">
      <formula>"nein"</formula>
    </cfRule>
  </conditionalFormatting>
  <conditionalFormatting sqref="G139:G140">
    <cfRule type="cellIs" dxfId="1" priority="61" operator="equal">
      <formula>"nein"</formula>
    </cfRule>
  </conditionalFormatting>
  <conditionalFormatting sqref="G143">
    <cfRule type="cellIs" dxfId="0" priority="63" operator="equal">
      <formula>"nein"</formula>
    </cfRule>
  </conditionalFormatting>
  <dataValidations count="5">
    <dataValidation type="list" allowBlank="1" showErrorMessage="1" errorTitle="Ungültige Eingabe" error="Bitte „ja&quot; oder „nein&quot; auswählen." sqref="G10:G11 G13:G14 G16:G24 G28 G30:G31 G33 G35 G37:G38 G40 G42:G44 G53:G54 G58 G61 G63 G73:G74 G77:G85 G88:G89 G92 G96:G97 G102:G103 G106 G122:G125 G127:G128 G130:G133 G135" xr:uid="{00000000-0002-0000-0000-000000000000}">
      <formula1>"ja,nein"</formula1>
    </dataValidation>
    <dataValidation type="list" allowBlank="1" showErrorMessage="1" errorTitle="Ungültige Eingabe" error="Bitte 6, 3 oder 0 auswählen." sqref="G12 G25:G27 G32 G34 G36 G39 G41 G45:G52 G55:G57 G59:G60 G62 G64:G71 G75:G76 G86:G87 G90:G91 G93:G95 G98:G100 G104:G105 G107:G110 G112:G120 G129 G136:G137" xr:uid="{00000000-0002-0000-0000-000001000000}">
      <formula1>"6,3,0"</formula1>
    </dataValidation>
    <dataValidation type="list" allowBlank="1" showErrorMessage="1" errorTitle="Ungültige Eingabe" error="Bitte 30, 20, 10 oder 0 auswählen." sqref="G139:G147" xr:uid="{00000000-0002-0000-0000-000002000000}">
      <formula1>"30,20,10,0"</formula1>
    </dataValidation>
    <dataValidation type="decimal" allowBlank="1" showInputMessage="1" showErrorMessage="1" errorTitle="Ungültiger Wert" error="Bitte eine Zahl zwischen 0 und 45 eintragen (max. gewichtete Punkte Verzeichnis-Konzept)." promptTitle="Verzeichniskonzept" prompt="Vom Fachgremium ermittelte gewichtete Punkte (0 bis 45; Hürde ≥ 22,5)." sqref="D157" xr:uid="{00000000-0002-0000-0000-000003000000}">
      <formula1>0</formula1>
      <formula2>45</formula2>
    </dataValidation>
    <dataValidation type="decimal" allowBlank="1" showInputMessage="1" showErrorMessage="1" errorTitle="Ungültiger Wert" error="Bitte eine Zahl zwischen 0 und 30 eintragen (max. gewichtete Punkte Migrations-/Cutover-Konzept)." promptTitle="Migrationskonzept" prompt="Vom Fachgremium ermittelte gewichtete Punkte (0 bis 30; Hürde ≥ 15)." sqref="D158" xr:uid="{00000000-0002-0000-0000-000004000000}">
      <formula1>0</formula1>
      <formula2>30</formula2>
    </dataValidation>
  </dataValidations>
  <pageMargins left="0.75" right="0.75" top="1" bottom="1" header="0.511811023622047" footer="0.511811023622047"/>
  <pageSetup paperSize="9" orientation="portrait" horizontalDpi="300" verticalDpi="300" r:id="rId1"/>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
  <sheetViews>
    <sheetView zoomScaleNormal="100" workbookViewId="0">
      <selection activeCell="K11" sqref="K11"/>
    </sheetView>
  </sheetViews>
  <sheetFormatPr baseColWidth="10" defaultColWidth="8.85546875" defaultRowHeight="15" x14ac:dyDescent="0.25"/>
  <cols>
    <col min="1" max="1" width="28" customWidth="1"/>
    <col min="2" max="2" width="75" customWidth="1"/>
    <col min="3" max="3" width="20" customWidth="1"/>
  </cols>
  <sheetData>
    <row r="1" spans="1:5" ht="30" customHeight="1" x14ac:dyDescent="0.25">
      <c r="A1" s="13" t="s">
        <v>497</v>
      </c>
      <c r="B1" s="12"/>
      <c r="C1" s="12"/>
    </row>
    <row r="2" spans="1:5" ht="24.75" customHeight="1" x14ac:dyDescent="0.25">
      <c r="A2" s="7" t="s">
        <v>498</v>
      </c>
      <c r="B2" s="1"/>
      <c r="C2" s="1"/>
    </row>
    <row r="3" spans="1:5" ht="24.75" customHeight="1" x14ac:dyDescent="0.25">
      <c r="A3" s="2" t="s">
        <v>499</v>
      </c>
      <c r="B3" s="2" t="s">
        <v>500</v>
      </c>
      <c r="C3" s="3"/>
    </row>
    <row r="4" spans="1:5" ht="24.75" customHeight="1" x14ac:dyDescent="0.25">
      <c r="A4" s="4" t="s">
        <v>501</v>
      </c>
      <c r="B4" s="4" t="s">
        <v>502</v>
      </c>
      <c r="C4" s="4" t="s">
        <v>503</v>
      </c>
      <c r="E4" s="5"/>
    </row>
    <row r="5" spans="1:5" ht="24.75" customHeight="1" x14ac:dyDescent="0.25">
      <c r="A5" s="2" t="s">
        <v>504</v>
      </c>
      <c r="B5" s="2" t="s">
        <v>505</v>
      </c>
      <c r="C5" s="2" t="s">
        <v>506</v>
      </c>
    </row>
    <row r="6" spans="1:5" ht="7.5" customHeight="1" x14ac:dyDescent="0.25">
      <c r="A6" s="6"/>
      <c r="B6" s="6"/>
      <c r="C6" s="6"/>
    </row>
    <row r="7" spans="1:5" ht="24.75" customHeight="1" x14ac:dyDescent="0.25">
      <c r="A7" s="7" t="s">
        <v>507</v>
      </c>
      <c r="B7" s="1"/>
      <c r="C7" s="7" t="s">
        <v>508</v>
      </c>
    </row>
    <row r="8" spans="1:5" ht="24.75" customHeight="1" x14ac:dyDescent="0.25">
      <c r="A8" s="4" t="s">
        <v>509</v>
      </c>
      <c r="B8" s="4" t="s">
        <v>510</v>
      </c>
      <c r="C8" s="4" t="s">
        <v>511</v>
      </c>
    </row>
    <row r="9" spans="1:5" ht="24.75" customHeight="1" x14ac:dyDescent="0.25">
      <c r="A9" s="2" t="s">
        <v>512</v>
      </c>
      <c r="B9" s="2" t="s">
        <v>513</v>
      </c>
      <c r="C9" s="2" t="s">
        <v>514</v>
      </c>
    </row>
    <row r="10" spans="1:5" ht="24.75" customHeight="1" x14ac:dyDescent="0.25">
      <c r="A10" s="4" t="s">
        <v>515</v>
      </c>
      <c r="B10" s="4" t="s">
        <v>516</v>
      </c>
      <c r="C10" s="4" t="s">
        <v>517</v>
      </c>
    </row>
    <row r="11" spans="1:5" ht="7.5" customHeight="1" x14ac:dyDescent="0.25">
      <c r="A11" s="3"/>
      <c r="B11" s="3"/>
      <c r="C11" s="3"/>
    </row>
    <row r="12" spans="1:5" ht="24.75" customHeight="1" x14ac:dyDescent="0.25">
      <c r="A12" s="7" t="s">
        <v>518</v>
      </c>
      <c r="B12" s="1"/>
      <c r="C12" s="7" t="s">
        <v>508</v>
      </c>
    </row>
    <row r="13" spans="1:5" ht="24.75" customHeight="1" x14ac:dyDescent="0.25">
      <c r="A13" s="2" t="s">
        <v>519</v>
      </c>
      <c r="B13" s="2" t="s">
        <v>520</v>
      </c>
      <c r="C13" s="2" t="s">
        <v>521</v>
      </c>
    </row>
    <row r="14" spans="1:5" ht="24.75" customHeight="1" x14ac:dyDescent="0.25">
      <c r="A14" s="4" t="s">
        <v>522</v>
      </c>
      <c r="B14" s="4" t="s">
        <v>523</v>
      </c>
      <c r="C14" s="4" t="s">
        <v>524</v>
      </c>
    </row>
    <row r="15" spans="1:5" ht="24.75" customHeight="1" x14ac:dyDescent="0.25">
      <c r="A15" s="2" t="s">
        <v>525</v>
      </c>
      <c r="B15" s="2" t="s">
        <v>526</v>
      </c>
      <c r="C15" s="2" t="s">
        <v>527</v>
      </c>
    </row>
    <row r="16" spans="1:5" ht="24.75" customHeight="1" x14ac:dyDescent="0.25">
      <c r="A16" s="4" t="s">
        <v>515</v>
      </c>
      <c r="B16" s="4" t="s">
        <v>528</v>
      </c>
      <c r="C16" s="4" t="s">
        <v>517</v>
      </c>
    </row>
    <row r="17" spans="1:3" ht="7.5" customHeight="1" x14ac:dyDescent="0.25">
      <c r="A17" s="3"/>
      <c r="B17" s="3"/>
      <c r="C17" s="3"/>
    </row>
    <row r="18" spans="1:3" ht="24.75" customHeight="1" x14ac:dyDescent="0.25">
      <c r="A18" s="7" t="s">
        <v>529</v>
      </c>
      <c r="B18" s="1"/>
      <c r="C18" s="7" t="s">
        <v>530</v>
      </c>
    </row>
    <row r="19" spans="1:3" ht="24.75" customHeight="1" x14ac:dyDescent="0.25">
      <c r="A19" s="2" t="s">
        <v>531</v>
      </c>
      <c r="B19" s="2" t="s">
        <v>532</v>
      </c>
      <c r="C19" s="2" t="s">
        <v>533</v>
      </c>
    </row>
    <row r="20" spans="1:3" ht="24.75" customHeight="1" x14ac:dyDescent="0.25">
      <c r="A20" s="4" t="s">
        <v>534</v>
      </c>
      <c r="B20" s="4" t="s">
        <v>535</v>
      </c>
      <c r="C20" s="4" t="s">
        <v>533</v>
      </c>
    </row>
    <row r="21" spans="1:3" ht="24.75" customHeight="1" x14ac:dyDescent="0.25">
      <c r="A21" s="2" t="s">
        <v>536</v>
      </c>
      <c r="B21" s="2" t="s">
        <v>537</v>
      </c>
      <c r="C21" s="2" t="s">
        <v>546</v>
      </c>
    </row>
    <row r="22" spans="1:3" ht="24.75" customHeight="1" x14ac:dyDescent="0.25">
      <c r="A22" s="4" t="s">
        <v>547</v>
      </c>
      <c r="B22" s="4" t="s">
        <v>548</v>
      </c>
      <c r="C22" s="4" t="s">
        <v>549</v>
      </c>
    </row>
    <row r="23" spans="1:3" x14ac:dyDescent="0.25">
      <c r="A23" s="2" t="s">
        <v>550</v>
      </c>
      <c r="B23" s="2" t="s">
        <v>551</v>
      </c>
      <c r="C23" s="2" t="s">
        <v>552</v>
      </c>
    </row>
    <row r="24" spans="1:3" ht="24.75" customHeight="1" x14ac:dyDescent="0.25">
      <c r="A24" s="7" t="s">
        <v>538</v>
      </c>
      <c r="B24" s="1"/>
      <c r="C24" s="7" t="s">
        <v>539</v>
      </c>
    </row>
    <row r="25" spans="1:3" x14ac:dyDescent="0.25">
      <c r="A25" s="3"/>
      <c r="B25" s="3"/>
      <c r="C25" s="3"/>
    </row>
    <row r="26" spans="1:3" x14ac:dyDescent="0.25">
      <c r="A26" s="8" t="s">
        <v>540</v>
      </c>
      <c r="B26" s="1"/>
      <c r="C26" s="1"/>
    </row>
    <row r="27" spans="1:3" ht="24" x14ac:dyDescent="0.25">
      <c r="A27" s="9" t="s">
        <v>541</v>
      </c>
      <c r="B27" s="9" t="s">
        <v>542</v>
      </c>
      <c r="C27" s="9"/>
    </row>
    <row r="28" spans="1:3" x14ac:dyDescent="0.25">
      <c r="A28" s="10" t="s">
        <v>543</v>
      </c>
      <c r="B28" s="10" t="s">
        <v>544</v>
      </c>
      <c r="C28" s="10"/>
    </row>
    <row r="29" spans="1:3" x14ac:dyDescent="0.25">
      <c r="A29" s="9" t="s">
        <v>545</v>
      </c>
      <c r="B29" s="9" t="s">
        <v>553</v>
      </c>
      <c r="C29" s="11"/>
    </row>
  </sheetData>
  <mergeCells count="1">
    <mergeCell ref="A1:C1"/>
  </mergeCells>
  <pageMargins left="0.75" right="0.75" top="1" bottom="1" header="0.511811023622047" footer="0.511811023622047"/>
  <pageSetup paperSize="9" orientation="portrait" horizontalDpi="300" verticalDpi="300"/>
  <customProperties>
    <customPr name="layoutContexts" r:id="rId1"/>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Lastenheft</vt:lpstr>
      <vt:lpstr>Legende_Bewertung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Sarisoy, Gülbahar</dc:creator>
  <cp:lastModifiedBy>Sarisoy, Gülbahar</cp:lastModifiedBy>
  <dcterms:created xsi:type="dcterms:W3CDTF">2026-06-08T11:12:17Z</dcterms:created>
  <dcterms:modified xsi:type="dcterms:W3CDTF">2026-10-09T11:53:31Z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2026-10-09T11:53:31Z</vt:filetime>
  </property>
</Properties>
</file>