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Y:\Compliance\Vergabemanagement\2026\RTP\UnterlagenAusschreibung\"/>
    </mc:Choice>
  </mc:AlternateContent>
  <xr:revisionPtr revIDLastSave="0" documentId="13_ncr:1_{23B8AB02-319F-4B68-BE33-36FD9572A89E}" xr6:coauthVersionLast="47" xr6:coauthVersionMax="47" xr10:uidLastSave="{00000000-0000-0000-0000-000000000000}"/>
  <workbookProtection workbookAlgorithmName="SHA-512" workbookHashValue="ciCaDF+e0pqaLHTE7P1THm3jHTt9zOUjLlZJZ1Pup+5JPDzDyCYeOf8kxJs6/uReOxyxBtiknMrDMrzuulOjkA==" workbookSaltValue="zmlwQm+1+h0aao85GRjRlw==" workbookSpinCount="100000" lockStructure="1"/>
  <bookViews>
    <workbookView xWindow="-120" yWindow="-120" windowWidth="29040" windowHeight="15990" xr2:uid="{00000000-000D-0000-FFFF-FFFF00000000}"/>
  </bookViews>
  <sheets>
    <sheet name="Leistungsbeschreibung" sheetId="1" r:id="rId1"/>
    <sheet name="Tabelle1" sheetId="2" r:id="rId2"/>
  </sheets>
  <definedNames>
    <definedName name="_xlnm.Print_Area" localSheetId="0">Leistungsbeschreibung!$A$1:$Z$136</definedName>
    <definedName name="_xlnm.Print_Titles" localSheetId="0">Leistungsbeschreibung!$1:$9</definedName>
    <definedName name="PP_ActiveDataset">"Kein Dataset"</definedName>
    <definedName name="PP_Connected">"False"</definedName>
    <definedName name="PP_Currency">"False"</definedName>
    <definedName name="PP_DatasetSwitchAll">"False"</definedName>
    <definedName name="PP_DrillAll">"True"</definedName>
    <definedName name="PP_DrillLevel">"Drillen nächste Ebene"</definedName>
    <definedName name="PP_HideUNDEF">"False"</definedName>
    <definedName name="PP_LastRefresh">"Friday, October 05, 2018 10:35:25 AM"</definedName>
    <definedName name="PP_ListQuery">"False"</definedName>
    <definedName name="PP_LockOrganisation">"False"</definedName>
    <definedName name="PP_LockTime">"False"</definedName>
    <definedName name="PP_OrganisationSwitchAll">"True"</definedName>
    <definedName name="PP_PeriodSwitchAll">"True"</definedName>
    <definedName name="PP_Simulation">"False"</definedName>
    <definedName name="PP_Thousand">"False"</definedName>
    <definedName name="PP_TopDown">"False"</definedName>
    <definedName name="PP_YearToDate">"False"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126" i="1" l="1"/>
  <c r="M142" i="1"/>
  <c r="R97" i="1" l="1"/>
  <c r="R81" i="1"/>
  <c r="R80" i="1"/>
  <c r="R78" i="1"/>
  <c r="R75" i="1"/>
  <c r="R73" i="1"/>
  <c r="R61" i="1"/>
  <c r="U121" i="1" l="1"/>
  <c r="T121" i="1"/>
  <c r="U120" i="1"/>
  <c r="T120" i="1"/>
  <c r="U119" i="1"/>
  <c r="T119" i="1"/>
  <c r="U118" i="1"/>
  <c r="T118" i="1"/>
  <c r="U116" i="1"/>
  <c r="T116" i="1"/>
  <c r="U115" i="1"/>
  <c r="T115" i="1"/>
  <c r="U114" i="1"/>
  <c r="T114" i="1"/>
  <c r="U113" i="1"/>
  <c r="T113" i="1"/>
  <c r="U112" i="1"/>
  <c r="T112" i="1"/>
  <c r="U111" i="1"/>
  <c r="T111" i="1"/>
  <c r="U108" i="1"/>
  <c r="T108" i="1"/>
  <c r="U107" i="1"/>
  <c r="T107" i="1"/>
  <c r="U106" i="1"/>
  <c r="T106" i="1"/>
  <c r="U105" i="1"/>
  <c r="T105" i="1"/>
  <c r="U104" i="1"/>
  <c r="T104" i="1"/>
  <c r="U103" i="1"/>
  <c r="T103" i="1"/>
  <c r="U102" i="1"/>
  <c r="T102" i="1"/>
  <c r="U101" i="1"/>
  <c r="T101" i="1"/>
  <c r="U100" i="1"/>
  <c r="T100" i="1"/>
  <c r="U99" i="1"/>
  <c r="T99" i="1"/>
  <c r="U98" i="1"/>
  <c r="T98" i="1"/>
  <c r="U97" i="1"/>
  <c r="T97" i="1"/>
  <c r="U96" i="1"/>
  <c r="T96" i="1"/>
  <c r="U95" i="1"/>
  <c r="T95" i="1"/>
  <c r="U94" i="1"/>
  <c r="T94" i="1"/>
  <c r="U93" i="1"/>
  <c r="T93" i="1"/>
  <c r="U92" i="1"/>
  <c r="T92" i="1"/>
  <c r="U91" i="1"/>
  <c r="T91" i="1"/>
  <c r="U89" i="1"/>
  <c r="T89" i="1"/>
  <c r="U88" i="1"/>
  <c r="T88" i="1"/>
  <c r="U87" i="1"/>
  <c r="T87" i="1"/>
  <c r="U86" i="1"/>
  <c r="T86" i="1"/>
  <c r="U85" i="1"/>
  <c r="T85" i="1"/>
  <c r="U84" i="1"/>
  <c r="T84" i="1"/>
  <c r="U83" i="1"/>
  <c r="T83" i="1"/>
  <c r="U82" i="1"/>
  <c r="T82" i="1"/>
  <c r="U81" i="1"/>
  <c r="T81" i="1"/>
  <c r="U80" i="1"/>
  <c r="T80" i="1"/>
  <c r="U79" i="1"/>
  <c r="T79" i="1"/>
  <c r="U78" i="1"/>
  <c r="T78" i="1"/>
  <c r="U77" i="1"/>
  <c r="T77" i="1"/>
  <c r="U75" i="1"/>
  <c r="T75" i="1"/>
  <c r="U74" i="1"/>
  <c r="T74" i="1"/>
  <c r="U73" i="1"/>
  <c r="T73" i="1"/>
  <c r="U72" i="1"/>
  <c r="T72" i="1"/>
  <c r="U70" i="1"/>
  <c r="T70" i="1"/>
  <c r="U69" i="1"/>
  <c r="T69" i="1"/>
  <c r="U68" i="1"/>
  <c r="T68" i="1"/>
  <c r="U67" i="1"/>
  <c r="T67" i="1"/>
  <c r="U65" i="1"/>
  <c r="T65" i="1"/>
  <c r="U64" i="1"/>
  <c r="T64" i="1"/>
  <c r="U63" i="1"/>
  <c r="T63" i="1"/>
  <c r="U62" i="1"/>
  <c r="T62" i="1"/>
  <c r="U61" i="1"/>
  <c r="T61" i="1"/>
  <c r="K122" i="1"/>
  <c r="K121" i="1"/>
  <c r="K120" i="1"/>
  <c r="K119" i="1"/>
  <c r="K118" i="1"/>
  <c r="K117" i="1"/>
  <c r="K116" i="1"/>
  <c r="K115" i="1"/>
  <c r="K114" i="1"/>
  <c r="K113" i="1"/>
  <c r="K112" i="1"/>
  <c r="K111" i="1"/>
  <c r="K109" i="1"/>
  <c r="K108" i="1"/>
  <c r="K107" i="1"/>
  <c r="K106" i="1"/>
  <c r="K105" i="1"/>
  <c r="K104" i="1"/>
  <c r="K103" i="1"/>
  <c r="K102" i="1"/>
  <c r="K101" i="1"/>
  <c r="K100" i="1"/>
  <c r="K99" i="1"/>
  <c r="K98" i="1"/>
  <c r="K97" i="1"/>
  <c r="K96" i="1"/>
  <c r="K95" i="1"/>
  <c r="K94" i="1"/>
  <c r="K93" i="1"/>
  <c r="K92" i="1"/>
  <c r="K91" i="1"/>
  <c r="K89" i="1"/>
  <c r="K88" i="1"/>
  <c r="K87" i="1"/>
  <c r="K86" i="1"/>
  <c r="K85" i="1"/>
  <c r="K84" i="1"/>
  <c r="K83" i="1"/>
  <c r="K82" i="1"/>
  <c r="K81" i="1"/>
  <c r="K80" i="1"/>
  <c r="K79" i="1"/>
  <c r="K78" i="1"/>
  <c r="K77" i="1"/>
  <c r="K75" i="1"/>
  <c r="K74" i="1"/>
  <c r="K73" i="1"/>
  <c r="K72" i="1"/>
  <c r="K70" i="1"/>
  <c r="V70" i="1" s="1"/>
  <c r="W70" i="1" s="1"/>
  <c r="K69" i="1"/>
  <c r="V69" i="1" s="1"/>
  <c r="W69" i="1" s="1"/>
  <c r="K68" i="1"/>
  <c r="V68" i="1" s="1"/>
  <c r="W68" i="1" s="1"/>
  <c r="K67" i="1"/>
  <c r="X67" i="1" s="1"/>
  <c r="Y67" i="1" s="1"/>
  <c r="K65" i="1"/>
  <c r="V65" i="1" s="1"/>
  <c r="W65" i="1" s="1"/>
  <c r="K64" i="1"/>
  <c r="V64" i="1" s="1"/>
  <c r="W64" i="1" s="1"/>
  <c r="K63" i="1"/>
  <c r="X63" i="1" s="1"/>
  <c r="Y63" i="1" s="1"/>
  <c r="K62" i="1"/>
  <c r="X62" i="1" s="1"/>
  <c r="Y62" i="1" s="1"/>
  <c r="K61" i="1"/>
  <c r="X61" i="1" s="1"/>
  <c r="Y61" i="1" s="1"/>
  <c r="U59" i="1"/>
  <c r="T59" i="1"/>
  <c r="R59" i="1"/>
  <c r="K59" i="1"/>
  <c r="V59" i="1" s="1"/>
  <c r="W59" i="1" s="1"/>
  <c r="V75" i="1" l="1"/>
  <c r="W75" i="1" s="1"/>
  <c r="X75" i="1"/>
  <c r="Y75" i="1" s="1"/>
  <c r="X77" i="1"/>
  <c r="Y77" i="1" s="1"/>
  <c r="V77" i="1"/>
  <c r="W77" i="1" s="1"/>
  <c r="X85" i="1"/>
  <c r="Y85" i="1" s="1"/>
  <c r="V85" i="1"/>
  <c r="W85" i="1" s="1"/>
  <c r="X94" i="1"/>
  <c r="Y94" i="1" s="1"/>
  <c r="V94" i="1"/>
  <c r="W94" i="1" s="1"/>
  <c r="V112" i="1"/>
  <c r="W112" i="1" s="1"/>
  <c r="X112" i="1"/>
  <c r="Y112" i="1" s="1"/>
  <c r="X72" i="1"/>
  <c r="Y72" i="1" s="1"/>
  <c r="V72" i="1"/>
  <c r="W72" i="1" s="1"/>
  <c r="X78" i="1"/>
  <c r="Y78" i="1" s="1"/>
  <c r="V78" i="1"/>
  <c r="W78" i="1" s="1"/>
  <c r="X82" i="1"/>
  <c r="Y82" i="1" s="1"/>
  <c r="V82" i="1"/>
  <c r="W82" i="1" s="1"/>
  <c r="X86" i="1"/>
  <c r="Y86" i="1" s="1"/>
  <c r="V86" i="1"/>
  <c r="W86" i="1" s="1"/>
  <c r="X91" i="1"/>
  <c r="Y91" i="1" s="1"/>
  <c r="V91" i="1"/>
  <c r="W91" i="1" s="1"/>
  <c r="X95" i="1"/>
  <c r="Y95" i="1" s="1"/>
  <c r="V95" i="1"/>
  <c r="W95" i="1" s="1"/>
  <c r="X97" i="1"/>
  <c r="Y97" i="1" s="1"/>
  <c r="V97" i="1"/>
  <c r="W97" i="1" s="1"/>
  <c r="X100" i="1"/>
  <c r="Y100" i="1" s="1"/>
  <c r="V100" i="1"/>
  <c r="W100" i="1" s="1"/>
  <c r="X104" i="1"/>
  <c r="Y104" i="1" s="1"/>
  <c r="V104" i="1"/>
  <c r="W104" i="1" s="1"/>
  <c r="X108" i="1"/>
  <c r="Y108" i="1" s="1"/>
  <c r="V108" i="1"/>
  <c r="W108" i="1" s="1"/>
  <c r="X113" i="1"/>
  <c r="Y113" i="1" s="1"/>
  <c r="V113" i="1"/>
  <c r="W113" i="1" s="1"/>
  <c r="X121" i="1"/>
  <c r="Y121" i="1" s="1"/>
  <c r="V121" i="1"/>
  <c r="W121" i="1" s="1"/>
  <c r="X64" i="1"/>
  <c r="Y64" i="1" s="1"/>
  <c r="X65" i="1"/>
  <c r="Y65" i="1" s="1"/>
  <c r="V67" i="1"/>
  <c r="W67" i="1" s="1"/>
  <c r="X69" i="1"/>
  <c r="Y69" i="1" s="1"/>
  <c r="X73" i="1"/>
  <c r="Y73" i="1" s="1"/>
  <c r="V73" i="1"/>
  <c r="W73" i="1" s="1"/>
  <c r="X79" i="1"/>
  <c r="Y79" i="1" s="1"/>
  <c r="V79" i="1"/>
  <c r="W79" i="1" s="1"/>
  <c r="X83" i="1"/>
  <c r="Y83" i="1" s="1"/>
  <c r="V83" i="1"/>
  <c r="W83" i="1" s="1"/>
  <c r="X87" i="1"/>
  <c r="Y87" i="1" s="1"/>
  <c r="V87" i="1"/>
  <c r="W87" i="1" s="1"/>
  <c r="X92" i="1"/>
  <c r="Y92" i="1" s="1"/>
  <c r="V92" i="1"/>
  <c r="W92" i="1" s="1"/>
  <c r="X96" i="1"/>
  <c r="Y96" i="1" s="1"/>
  <c r="V96" i="1"/>
  <c r="W96" i="1" s="1"/>
  <c r="X98" i="1"/>
  <c r="Y98" i="1" s="1"/>
  <c r="V98" i="1"/>
  <c r="W98" i="1" s="1"/>
  <c r="X101" i="1"/>
  <c r="Y101" i="1" s="1"/>
  <c r="V101" i="1"/>
  <c r="W101" i="1" s="1"/>
  <c r="X105" i="1"/>
  <c r="Y105" i="1" s="1"/>
  <c r="V105" i="1"/>
  <c r="W105" i="1" s="1"/>
  <c r="V114" i="1"/>
  <c r="W114" i="1" s="1"/>
  <c r="X114" i="1"/>
  <c r="Y114" i="1" s="1"/>
  <c r="V118" i="1"/>
  <c r="W118" i="1" s="1"/>
  <c r="X118" i="1"/>
  <c r="Y118" i="1" s="1"/>
  <c r="X68" i="1"/>
  <c r="Y68" i="1" s="1"/>
  <c r="V80" i="1"/>
  <c r="W80" i="1" s="1"/>
  <c r="X80" i="1"/>
  <c r="Y80" i="1" s="1"/>
  <c r="V84" i="1"/>
  <c r="W84" i="1" s="1"/>
  <c r="X84" i="1"/>
  <c r="Y84" i="1" s="1"/>
  <c r="V88" i="1"/>
  <c r="W88" i="1" s="1"/>
  <c r="X88" i="1"/>
  <c r="Y88" i="1" s="1"/>
  <c r="V93" i="1"/>
  <c r="W93" i="1" s="1"/>
  <c r="X93" i="1"/>
  <c r="Y93" i="1" s="1"/>
  <c r="X99" i="1"/>
  <c r="Y99" i="1" s="1"/>
  <c r="V99" i="1"/>
  <c r="W99" i="1" s="1"/>
  <c r="X102" i="1"/>
  <c r="Y102" i="1" s="1"/>
  <c r="V102" i="1"/>
  <c r="W102" i="1" s="1"/>
  <c r="X106" i="1"/>
  <c r="Y106" i="1" s="1"/>
  <c r="V106" i="1"/>
  <c r="W106" i="1" s="1"/>
  <c r="X111" i="1"/>
  <c r="Y111" i="1" s="1"/>
  <c r="V111" i="1"/>
  <c r="W111" i="1" s="1"/>
  <c r="X115" i="1"/>
  <c r="Y115" i="1" s="1"/>
  <c r="V115" i="1"/>
  <c r="W115" i="1" s="1"/>
  <c r="X119" i="1"/>
  <c r="Y119" i="1" s="1"/>
  <c r="V119" i="1"/>
  <c r="W119" i="1" s="1"/>
  <c r="V61" i="1"/>
  <c r="V74" i="1"/>
  <c r="W74" i="1" s="1"/>
  <c r="X74" i="1"/>
  <c r="Y74" i="1" s="1"/>
  <c r="X81" i="1"/>
  <c r="Y81" i="1" s="1"/>
  <c r="V81" i="1"/>
  <c r="W81" i="1" s="1"/>
  <c r="X89" i="1"/>
  <c r="Y89" i="1" s="1"/>
  <c r="V89" i="1"/>
  <c r="W89" i="1" s="1"/>
  <c r="V103" i="1"/>
  <c r="W103" i="1" s="1"/>
  <c r="X103" i="1"/>
  <c r="Y103" i="1" s="1"/>
  <c r="V107" i="1"/>
  <c r="W107" i="1" s="1"/>
  <c r="X107" i="1"/>
  <c r="Y107" i="1" s="1"/>
  <c r="V116" i="1"/>
  <c r="W116" i="1" s="1"/>
  <c r="X116" i="1"/>
  <c r="Y116" i="1" s="1"/>
  <c r="V120" i="1"/>
  <c r="W120" i="1" s="1"/>
  <c r="X120" i="1"/>
  <c r="Y120" i="1" s="1"/>
  <c r="V62" i="1"/>
  <c r="W62" i="1" s="1"/>
  <c r="V63" i="1"/>
  <c r="W63" i="1" s="1"/>
  <c r="X70" i="1"/>
  <c r="Y70" i="1" s="1"/>
  <c r="Y109" i="1"/>
  <c r="X59" i="1"/>
  <c r="Y59" i="1" s="1"/>
  <c r="W61" i="1" l="1"/>
  <c r="A59" i="1"/>
  <c r="R122" i="1"/>
  <c r="R121" i="1"/>
  <c r="R120" i="1"/>
  <c r="R119" i="1"/>
  <c r="R118" i="1"/>
  <c r="R117" i="1"/>
  <c r="R116" i="1"/>
  <c r="R115" i="1"/>
  <c r="R114" i="1"/>
  <c r="R113" i="1"/>
  <c r="R112" i="1"/>
  <c r="R111" i="1"/>
  <c r="R109" i="1"/>
  <c r="R108" i="1"/>
  <c r="R107" i="1"/>
  <c r="R106" i="1"/>
  <c r="R105" i="1"/>
  <c r="R104" i="1"/>
  <c r="R103" i="1"/>
  <c r="R102" i="1"/>
  <c r="R101" i="1"/>
  <c r="R100" i="1"/>
  <c r="R99" i="1"/>
  <c r="R98" i="1"/>
  <c r="R96" i="1"/>
  <c r="R95" i="1"/>
  <c r="R94" i="1"/>
  <c r="R93" i="1"/>
  <c r="R92" i="1"/>
  <c r="R91" i="1"/>
  <c r="R89" i="1"/>
  <c r="R88" i="1"/>
  <c r="R87" i="1"/>
  <c r="R86" i="1"/>
  <c r="R85" i="1"/>
  <c r="R84" i="1"/>
  <c r="R83" i="1"/>
  <c r="R82" i="1"/>
  <c r="R79" i="1"/>
  <c r="R77" i="1"/>
  <c r="R74" i="1"/>
  <c r="R72" i="1"/>
  <c r="U123" i="1"/>
  <c r="R123" i="1"/>
  <c r="K123" i="1"/>
  <c r="V123" i="1" s="1"/>
  <c r="W123" i="1" s="1"/>
  <c r="A61" i="1" l="1"/>
  <c r="X123" i="1"/>
  <c r="Y123" i="1" s="1"/>
  <c r="U110" i="1"/>
  <c r="R110" i="1"/>
  <c r="K110" i="1"/>
  <c r="U76" i="1"/>
  <c r="R76" i="1"/>
  <c r="K76" i="1"/>
  <c r="U71" i="1"/>
  <c r="R71" i="1"/>
  <c r="K71" i="1"/>
  <c r="A62" i="1" l="1"/>
  <c r="R70" i="1"/>
  <c r="R69" i="1"/>
  <c r="R68" i="1"/>
  <c r="A63" i="1" l="1"/>
  <c r="R65" i="1"/>
  <c r="R64" i="1"/>
  <c r="R63" i="1"/>
  <c r="R62" i="1"/>
  <c r="U66" i="1"/>
  <c r="R66" i="1"/>
  <c r="K66" i="1"/>
  <c r="V66" i="1" s="1"/>
  <c r="V127" i="1" s="1"/>
  <c r="U58" i="1"/>
  <c r="R58" i="1"/>
  <c r="K58" i="1"/>
  <c r="V58" i="1" s="1"/>
  <c r="W58" i="1" s="1"/>
  <c r="X128" i="1" l="1"/>
  <c r="W127" i="1"/>
  <c r="A64" i="1"/>
  <c r="A65" i="1" s="1"/>
  <c r="W66" i="1"/>
  <c r="X66" i="1"/>
  <c r="X58" i="1"/>
  <c r="Y58" i="1" s="1"/>
  <c r="M126" i="1"/>
  <c r="M124" i="1"/>
  <c r="R67" i="1"/>
  <c r="Y128" i="1" l="1"/>
  <c r="X129" i="1"/>
  <c r="Y66" i="1"/>
  <c r="A101" i="1"/>
  <c r="A102" i="1" s="1"/>
  <c r="Y129" i="1" l="1"/>
  <c r="X130" i="1"/>
  <c r="Y130" i="1" s="1"/>
  <c r="O142" i="1"/>
  <c r="R142" i="1"/>
  <c r="X131" i="1" l="1"/>
  <c r="X132" i="1" s="1"/>
  <c r="X145" i="1"/>
  <c r="X144" i="1"/>
  <c r="Y126" i="1"/>
  <c r="Y131" i="1" l="1"/>
  <c r="A103" i="1"/>
  <c r="B106" i="1" l="1"/>
  <c r="B107" i="1" s="1"/>
  <c r="A104" i="1"/>
  <c r="A105" i="1" l="1"/>
  <c r="A106" i="1" s="1"/>
  <c r="A107" i="1" s="1"/>
  <c r="B108" i="1"/>
  <c r="Y132" i="1" l="1"/>
  <c r="X133" i="1"/>
  <c r="B109" i="1"/>
  <c r="A108" i="1"/>
  <c r="X135" i="1" l="1"/>
  <c r="Y133" i="1"/>
  <c r="A109" i="1"/>
  <c r="X138" i="1" l="1"/>
  <c r="X139" i="1"/>
  <c r="Y135" i="1"/>
  <c r="X136" i="1"/>
  <c r="Y136" i="1" s="1"/>
  <c r="A112" i="1"/>
  <c r="B113" i="1" l="1"/>
  <c r="A113" i="1" l="1"/>
  <c r="B114" i="1"/>
  <c r="B115" i="1" s="1"/>
  <c r="A114" i="1" l="1"/>
  <c r="A115" i="1" s="1"/>
  <c r="B116" i="1"/>
  <c r="B117" i="1" l="1"/>
  <c r="A116" i="1"/>
  <c r="A117" i="1" l="1"/>
  <c r="A78" i="1" l="1"/>
  <c r="A79" i="1" l="1"/>
  <c r="A80" i="1" s="1"/>
  <c r="A119" i="1" l="1"/>
  <c r="A81" i="1" l="1"/>
  <c r="B82" i="1"/>
  <c r="A120" i="1" l="1"/>
  <c r="A82" i="1"/>
  <c r="B83" i="1"/>
  <c r="A121" i="1" l="1"/>
  <c r="B122" i="1"/>
  <c r="B84" i="1"/>
  <c r="B85" i="1" s="1"/>
  <c r="A83" i="1"/>
  <c r="A84" i="1" l="1"/>
  <c r="A85" i="1" s="1"/>
  <c r="A122" i="1"/>
  <c r="A87" i="1" l="1"/>
  <c r="A88" i="1" l="1"/>
  <c r="A89" i="1" s="1"/>
  <c r="A90" i="1" s="1"/>
  <c r="A91" i="1" l="1"/>
  <c r="A92" i="1" s="1"/>
  <c r="B93" i="1" l="1"/>
  <c r="B94" i="1" s="1"/>
  <c r="B95" i="1" s="1"/>
  <c r="A93" i="1" l="1"/>
  <c r="A94" i="1" s="1"/>
  <c r="A95" i="1" s="1"/>
  <c r="A96" i="1" l="1"/>
  <c r="A97" i="1" s="1"/>
  <c r="A98" i="1" s="1"/>
  <c r="C73" i="1" l="1"/>
  <c r="C74" i="1" s="1"/>
  <c r="B73" i="1" l="1"/>
  <c r="A73" i="1" l="1"/>
  <c r="B74" i="1"/>
  <c r="A74" i="1" l="1"/>
  <c r="B75" i="1"/>
  <c r="A75" i="1" l="1"/>
</calcChain>
</file>

<file path=xl/sharedStrings.xml><?xml version="1.0" encoding="utf-8"?>
<sst xmlns="http://schemas.openxmlformats.org/spreadsheetml/2006/main" count="285" uniqueCount="121">
  <si>
    <t>Pos.</t>
  </si>
  <si>
    <t>Menge</t>
  </si>
  <si>
    <t>Menge akt.</t>
  </si>
  <si>
    <t>als Option</t>
  </si>
  <si>
    <t>Einheit</t>
  </si>
  <si>
    <t>angeboten: Produkt/Merkmal</t>
  </si>
  <si>
    <t>Kriterium erfüllt</t>
  </si>
  <si>
    <t>Punkte Kriterium</t>
  </si>
  <si>
    <t>Anmerkungen</t>
  </si>
  <si>
    <t>k.o.</t>
  </si>
  <si>
    <t>ja</t>
  </si>
  <si>
    <t>ja/nein</t>
  </si>
  <si>
    <t>x</t>
  </si>
  <si>
    <t>Bitte angeben</t>
  </si>
  <si>
    <t>%</t>
  </si>
  <si>
    <t>€</t>
  </si>
  <si>
    <t>Punkte LV-Erfüllung, gesamt</t>
  </si>
  <si>
    <t>max.</t>
  </si>
  <si>
    <t>Gesamtsumme, netto</t>
  </si>
  <si>
    <t>Summe Gesamtpreis OPTIONEN     Summe über alle optionalen Positionen: Ordnungszahl x Einzelpreis</t>
  </si>
  <si>
    <t>davon</t>
  </si>
  <si>
    <t>Zwischensumme</t>
  </si>
  <si>
    <t>Nachlass Rabatt</t>
  </si>
  <si>
    <t>Nettopreis</t>
  </si>
  <si>
    <t>Skonto</t>
  </si>
  <si>
    <t>Platzierung lt. Bruttowert</t>
  </si>
  <si>
    <t>Abstand (% vom kleinsten Preis)</t>
  </si>
  <si>
    <t>Beschreibung</t>
  </si>
  <si>
    <t>Leistungsbeschreibung</t>
  </si>
  <si>
    <t>Vorgabe / Forderung</t>
  </si>
  <si>
    <t>Punkte /
k.o.</t>
  </si>
  <si>
    <t>Bedarfsangabe</t>
  </si>
  <si>
    <t>min.</t>
  </si>
  <si>
    <t>Platzierung bei LV-Erfüllung</t>
  </si>
  <si>
    <t>1.</t>
  </si>
  <si>
    <t>2.</t>
  </si>
  <si>
    <t>4</t>
  </si>
  <si>
    <t>2</t>
  </si>
  <si>
    <t>7</t>
  </si>
  <si>
    <t>8</t>
  </si>
  <si>
    <t>1</t>
  </si>
  <si>
    <t>9</t>
  </si>
  <si>
    <t>5</t>
  </si>
  <si>
    <t>3</t>
  </si>
  <si>
    <t>3.</t>
  </si>
  <si>
    <t>5.</t>
  </si>
  <si>
    <t>4.</t>
  </si>
  <si>
    <t>Mindesterfüllung</t>
  </si>
  <si>
    <t>Wertungssumme, brutto</t>
  </si>
  <si>
    <t>Wertungssumme, brutto, skontiert</t>
  </si>
  <si>
    <t>Tage</t>
  </si>
  <si>
    <t>StbSt Compliance</t>
  </si>
  <si>
    <t>Vergabemanagement</t>
  </si>
  <si>
    <t>Vergabe</t>
  </si>
  <si>
    <t>Abstand (% vom größten Wert)</t>
  </si>
  <si>
    <t>01-2026-0001-55050RTP</t>
  </si>
  <si>
    <t>Fahrdienstleistungen Rehabilitanden</t>
  </si>
  <si>
    <t>Gesellschaft für Rehabilitation, Therapie &amp; Prävention Altenburger Land mbH</t>
  </si>
  <si>
    <t>Leistungsumfang und logistische Anforderungen</t>
  </si>
  <si>
    <t>Betriebszeit und Taktung</t>
  </si>
  <si>
    <t>Einsatztage: 
Montag bis Freitag (ausgenommen gesetzliche Feiertage). Der 24.12. und der 31.12. gelten ebenfalls als Einsatztage, sofern diese nicht auf ein Wochenende fallen.</t>
  </si>
  <si>
    <t>Ankunftsfenster (Hinweg): 
Die Zustellung zur Reha-Klinik muss morgens zwischen 07:30 bis 07:45 Uhr erfolgen.</t>
  </si>
  <si>
    <t>Abholfenster (Rückweg): Der Rücktransport erfolgt 14:15 Uhr.</t>
  </si>
  <si>
    <t>Ausfallkonzept/Ersatzfahrzeuge: Der Auftragnehmer garantiert eine lückenlose Beförderung der Rehabilitanden. Fahrzeugdefekte, technische Störungen oder unvorhergesehene Personalausfälle (z. B. durch Krankheit) dürfen zu keinerlei Störungen oder Verzögerungen des Reha-Ablaufs führen. Der Auftragnehmer verpflichtet sich, für diese Fälle wirksame Ausfall- und Notfallkonzepte vorzuhalten.</t>
  </si>
  <si>
    <t>Lokale Leitstelle / Ansprechpartner: Während der Betriebszeiten ist eine ständige telefonische Erreichbarkeit und Dispositionsfähigkeit, die ohne Zeitverzögerung auf lokale Routenänderungen reagieren kann, erforderlich.</t>
  </si>
  <si>
    <t>Routen- und Fahrzeitbegrenzung</t>
  </si>
  <si>
    <t>Maximalfahrzeit: Die Fahrzeit pro Rehabilitand darf aufgrund medizinischer Belastungsgrenzen (z. B. Schmerzspitzen, Spastiken) 90 Minuten ab Einstieg nicht überschreiten.</t>
  </si>
  <si>
    <t>Sammeltouren: Die Kombination mehrerer Fahrgäste zu einer Tour ist zulässig, sofern die maximale Fahrzeit und das vorgegebene Ankunftsfenster strikt eingehalten werden.</t>
  </si>
  <si>
    <t xml:space="preserve">Beförderungsart und Serviceumfang </t>
  </si>
  <si>
    <t>Zulassung und Genehmigung: Der Betreiber benötigt eine Genehmigung nach dem Personenbeförderungsgesetz (PBefG).</t>
  </si>
  <si>
    <t>Hol- und Bringpflicht: Die Beförderungsleistung umfasst den Transport von der Bordsteinkante des Abholortes bis zur Bordsteinkante des Zielortes inkl. Hilfestellungen beim Ein- und Ausstegen.</t>
  </si>
  <si>
    <t>Gepäck- und Hilfsmitteltransport: Der kostenlose Transport von Gehhilfen (Unterarmgehstützen, Rollatoren) sowie klappbaren und festen Rollstühlen ist integraler Leistungsbestandteil.</t>
  </si>
  <si>
    <t>Anforderungen an den Fuhrpark und die Fahrzeugausstattung</t>
  </si>
  <si>
    <t>Allgemeine Fahrzeugstandards</t>
  </si>
  <si>
    <t>Alle eingesetzten Fahrzeuge müssen den gesetzlichen Vorschriften des Personenbeförderungsgesetzes (PBefG) sowie der StVZO entsprechen.</t>
  </si>
  <si>
    <t>Volle Klimatisierung zur Gewährleistung einer konstanten, reizarmen Wohlfühltemperatur (wichtig für neurologische Rehabilitanden).</t>
  </si>
  <si>
    <t>Spezifische Ausstattung für Orthopädie &amp; Neurologie</t>
  </si>
  <si>
    <t>Barrierefreiheit: Ein definierter Anteil der eingesetzten Fahrzeuge muss über eine Auffahrrampe für Rollstühle verfügen.</t>
  </si>
  <si>
    <t>Rollstuhlsicherung: Ausrüstung mit geprüften Personen- und Rollstuhlrückhaltesystemen nach DIN 75078-2 (z. B. Kraftknoten-System).</t>
  </si>
  <si>
    <t>Einstiegshilfen: Niedrige Einstiegshöhen, Trittstufen sowie beidseitige, kontrastreiche Haltegriffe im Einstiegsbereich.</t>
  </si>
  <si>
    <t>Sitzkonfiguration: Für orthopädische Rehabilitanden (z. B. Zustand nach Hüft-TEP) muss eine Möglichkeit zur Sitzerhöhung vorhanden sein, um eine Luxation des Gelenks zu verhindern (Vermeidung von tiefen Sitzpositionen unter 90°).</t>
  </si>
  <si>
    <t xml:space="preserve">Anforderungen an das Fahrpersonal </t>
  </si>
  <si>
    <t>Qualifikationen und Lizenzen</t>
  </si>
  <si>
    <t>Gültige Fahrerlaubnis zur Fahrgastbeförderung (Personenbeförderungsschein).</t>
  </si>
  <si>
    <t>Fachliche und medizinische Schulungen</t>
  </si>
  <si>
    <t>Das Fahrpersonal muss nachweislich vor dem ersten Einsatz in folgenden Bereichen geschult sein:</t>
  </si>
  <si>
    <t xml:space="preserve">Transfer- und Bewegungstechniken: Gelenkschonende Hilfestellung für Orthopädie-Rehabilitanden und grundlegendes Verständnis für gelähmte Rehabilitanden (z. B. Unterstützung der betroffenen Seite bei Hemiparese). </t>
  </si>
  <si>
    <t>Pflegewissen: Schulung zur richtigen Handhabung von Rollstühlen, Transfertechniken (vom Rollstuhl auf den Autositz) und Transportsicherung.</t>
  </si>
  <si>
    <t>Kommunikation bei Einschränkungen: Geduldiger und professioneller Umgang mit Rehabilitanden mit Aphasie (Sprachstörungen) oder kognitiven Defiziten.</t>
  </si>
  <si>
    <t>Soziale Kompetenz und Auftreten</t>
  </si>
  <si>
    <t>Verpflichtung zu einem gepflegten Erscheinungsbild und höflichen Umgangsformen.</t>
  </si>
  <si>
    <t>Ausreichende deutsche Sprachkenntnisse, um mit der Klinik und den Rehabilitanden fehlerfrei zu kommunizieren.</t>
  </si>
  <si>
    <t>Qualitätsmanagement, Datenschutz und Abrechnung</t>
  </si>
  <si>
    <t>Qualitäts- und Hygienestandards</t>
  </si>
  <si>
    <t>Unverzügliche Meldung von Unregelmäßigkeiten, Verspätungen oder medizinischen Vorkommnissen an die Reha-Einrichtung in Echtzeit werden garantiert.</t>
  </si>
  <si>
    <t>Lückenlose Umsetzung eines verbindlichen und validierten Hygiene- und Desinfektionsplans.</t>
  </si>
  <si>
    <t xml:space="preserve">Datenschutz </t>
  </si>
  <si>
    <t xml:space="preserve">Strikte Einhaltung der Vorgaben des Bundesdatenschutzes und der DSGVO. Das Fahrpersonal ist schriftlich auf das Datengeheimnis und die Einhaltung der Vorgaben nach §203 StGB zu verpflichten. </t>
  </si>
  <si>
    <t>Abrechnung und Schnittstellen</t>
  </si>
  <si>
    <t xml:space="preserve">Die Abrechnung erfolgt monatlich unter Angabe der täglichen Touren inklusive Rehabilitandennamen. </t>
  </si>
  <si>
    <t xml:space="preserve">Die Rechnungen werden elektronisch übermittelt. Die Übersicht über die zu befördernden Rehabilitanden wird über die Datenaustauschplattform des Auftraggebers oder einer vergleichbaren Lösung des Auftragnehmers übermittelt. </t>
  </si>
  <si>
    <t xml:space="preserve">Zudem bietet der Auftragnehmer die Möglichkeit der Direktabrechnung mit dem Kostenträger an. Eine Direktabrechnung ist mit dem Auftraggeber vorab abzustimmen. </t>
  </si>
  <si>
    <t>Der Auftragnehmer stellt jährlich eine Aufstellung über die Zusammensetzung der administrativen Aufwände (insbesondere Personal- und Softwarekosten für Organisation, Tourenplanung und Abrechnung) als Nachweis gegenüber den Kostenträgern zur Verfügung.</t>
  </si>
  <si>
    <t>Preise</t>
  </si>
  <si>
    <t xml:space="preserve">Relativer Personalkostenanteil der angegebenen Pauschalen. </t>
  </si>
  <si>
    <t xml:space="preserve">Relativer Sachkostenanteil der angegebenen Pauschalen. </t>
  </si>
  <si>
    <t xml:space="preserve">Die unter Punkt 5 angegebene Vergütung erfolgt auf Basis von Festpreisen für die ersten 12 Monate der Vertragslaufzeit. Der Bieter hat nachfolgend alle Rechnungspositionen anzugeben, die dem Auftraggeber in Rechnung gestellt werden. </t>
  </si>
  <si>
    <t>Eine gewünschte Preisanpassung ist mit angemessenem Vorlauf gegenüber dem anderen Vertragspartner anzuzeigen und nachvollziehbar zu begründen. Als angemessener Vorlauf gelten 3 Monate.</t>
  </si>
  <si>
    <t>10</t>
  </si>
  <si>
    <t>Preisanpassungen auf Grund von Veränderungen des gesetzlichen Mindestlohnes können als prozentuale Anpassung des kalkulierten absoluten Personalkostenanteils an der vereinbarten Vergütung entsprechend der prozentualen Veränderung des gesetzlichen Mindestlohnes vorgenommen werden.</t>
  </si>
  <si>
    <t>Preisanpassungen aufgrund der allgemeinen Teuerungsrate in Deutschland können als prozentuale Anpassung des kalkulierten absoluten Sachkostenanteils an der vereinbarten Vergütung entsprechend der prozentualen Veränderung des vom Statistischen Bundesamt ermittelten Verbraucherpreisindexes für Deutschland (VPI) vorgenommen werden.</t>
  </si>
  <si>
    <t>Die ordentliche Kündigungsfrist des Vertrages beläuft sich auf mindestens 6 Monate.</t>
  </si>
  <si>
    <t>Bei Preisanpassungen besteht eine außerordentliche Kündigungsmöglichkeit des Auftraggebers.</t>
  </si>
  <si>
    <t xml:space="preserve">ja, das Konzept ist zur Bewertung mit einzureichen. Die Inhalte werden fließen separat in die Angebotswertung ein. Als k.o.-Kriterium gilt lediglich das nicht Vorhandensein eines Konzeptes. </t>
  </si>
  <si>
    <t xml:space="preserve">Tourenplanung erfolgt täglich durch den Auftragnehmer unter Beachtung wirtschaftlicher und ökologischer Gesichtspunkte. </t>
  </si>
  <si>
    <t>Nachweis eines Erste-Hilfe-Kurses.</t>
  </si>
  <si>
    <t>Regelmäßige Auffrischung des Erste-Hilfe-Kurses.</t>
  </si>
  <si>
    <r>
      <t xml:space="preserve">Pauschale pro besetztem Rehabilitanden-Kilometer inner- und außerorts (inkl. aller Nebenkosten): 
</t>
    </r>
    <r>
      <rPr>
        <i/>
        <sz val="9"/>
        <rFont val="Arial"/>
        <family val="2"/>
      </rPr>
      <t>(Hinweis zu 100% wertungsrelevant)</t>
    </r>
  </si>
  <si>
    <t>Die Rechnungen enthalten ausschließlich die zwei Positionen gem. 5.2 und 5.3.</t>
  </si>
  <si>
    <t>Mehrwertsteuer (Bitte geben Sie hier den durch Sie zu berechnenden Mehrwertsteuersatz an.)</t>
  </si>
  <si>
    <r>
      <t xml:space="preserve">Zuschlag für Rollstuhltransporte mit Hublift/Rampe (falls nicht in Pos. 5.2 inkludiert): 
</t>
    </r>
    <r>
      <rPr>
        <i/>
        <sz val="9"/>
        <rFont val="Arial"/>
        <family val="2"/>
      </rPr>
      <t>(Hinweis zu 50% wertungsrelevant)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</si>
</sst>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D_M_-;\-* #,##0.00\ _D_M_-;_-* &quot;-&quot;??\ _D_M_-;_-@_-"/>
    <numFmt numFmtId="165" formatCode="#,##0.00_ ;\-#,##0.00\ "/>
    <numFmt numFmtId="166" formatCode="_-* #,##0.00\ [$€-1]_-;\-* #,##0.00\ [$€-1]_-;_-* &quot;-&quot;??\ [$€-1]_-"/>
    <numFmt numFmtId="167" formatCode="#,##0_ ;\-#,##0\ "/>
  </numFmts>
  <fonts count="8">
    <font>
      <sz val="10"/>
      <name val="Arial"/>
      <family val="2"/>
    </font>
    <font>
      <sz val="10"/>
      <name val="Arial"/>
      <family val="2"/>
    </font>
    <font>
      <sz val="8"/>
      <name val="Arial"/>
      <family val="2"/>
    </font>
    <font>
      <sz val="12"/>
      <color indexed="8"/>
      <name val="Calibri1"/>
    </font>
    <font>
      <b/>
      <sz val="9"/>
      <name val="Arial"/>
      <family val="2"/>
    </font>
    <font>
      <sz val="9"/>
      <name val="Arial"/>
      <family val="2"/>
    </font>
    <font>
      <sz val="9"/>
      <color rgb="FFFF0000"/>
      <name val="Arial"/>
      <family val="2"/>
    </font>
    <font>
      <i/>
      <sz val="9"/>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style="thin">
        <color indexed="64"/>
      </top>
      <bottom style="thin">
        <color indexed="64"/>
      </bottom>
      <diagonal/>
    </border>
    <border>
      <left/>
      <right/>
      <top/>
      <bottom style="thin">
        <color indexed="64"/>
      </bottom>
      <diagonal/>
    </border>
    <border>
      <left style="double">
        <color indexed="64"/>
      </left>
      <right/>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double">
        <color indexed="64"/>
      </left>
      <right/>
      <top/>
      <bottom/>
      <diagonal/>
    </border>
    <border>
      <left/>
      <right style="medium">
        <color indexed="64"/>
      </right>
      <top/>
      <bottom/>
      <diagonal/>
    </border>
    <border>
      <left/>
      <right style="thin">
        <color indexed="64"/>
      </right>
      <top/>
      <bottom/>
      <diagonal/>
    </border>
    <border>
      <left style="thin">
        <color indexed="64"/>
      </left>
      <right/>
      <top/>
      <bottom/>
      <diagonal/>
    </border>
    <border>
      <left style="double">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7">
    <xf numFmtId="0" fontId="0" fillId="0" borderId="0"/>
    <xf numFmtId="164" fontId="1" fillId="0" borderId="0" applyFont="0" applyFill="0" applyBorder="0" applyAlignment="0" applyProtection="0"/>
    <xf numFmtId="9" fontId="1" fillId="0" borderId="0" applyFont="0" applyFill="0" applyBorder="0" applyAlignment="0" applyProtection="0"/>
    <xf numFmtId="0" fontId="1" fillId="0" borderId="0"/>
    <xf numFmtId="166" fontId="1" fillId="0" borderId="0" applyFont="0" applyFill="0" applyBorder="0" applyAlignment="0" applyProtection="0"/>
    <xf numFmtId="2" fontId="3" fillId="0" borderId="0" applyFill="0" applyBorder="0" applyAlignment="0" applyProtection="0"/>
    <xf numFmtId="0" fontId="1" fillId="0" borderId="0"/>
  </cellStyleXfs>
  <cellXfs count="328">
    <xf numFmtId="0" fontId="0" fillId="0" borderId="0" xfId="0"/>
    <xf numFmtId="0" fontId="5" fillId="0" borderId="0" xfId="3" applyFont="1" applyFill="1" applyBorder="1" applyAlignment="1" applyProtection="1">
      <alignment horizontal="left" vertical="top"/>
      <protection locked="0"/>
    </xf>
    <xf numFmtId="0" fontId="5" fillId="0" borderId="52" xfId="3" applyFont="1" applyFill="1" applyBorder="1" applyAlignment="1" applyProtection="1">
      <alignment horizontal="left" vertical="top"/>
      <protection locked="0"/>
    </xf>
    <xf numFmtId="0" fontId="5" fillId="0" borderId="17" xfId="3" applyFont="1" applyBorder="1" applyAlignment="1" applyProtection="1">
      <alignment horizontal="left" vertical="top"/>
      <protection locked="0"/>
    </xf>
    <xf numFmtId="0" fontId="5" fillId="0" borderId="18" xfId="3" applyFont="1" applyBorder="1" applyAlignment="1" applyProtection="1">
      <alignment horizontal="left" vertical="top"/>
      <protection locked="0"/>
    </xf>
    <xf numFmtId="0" fontId="5" fillId="2" borderId="17" xfId="3" applyFont="1" applyFill="1" applyBorder="1" applyAlignment="1" applyProtection="1">
      <alignment horizontal="left" vertical="top"/>
      <protection locked="0"/>
    </xf>
    <xf numFmtId="9" fontId="5" fillId="0" borderId="7" xfId="0" applyNumberFormat="1" applyFont="1" applyFill="1" applyBorder="1" applyAlignment="1" applyProtection="1">
      <alignment vertical="top"/>
    </xf>
    <xf numFmtId="9" fontId="5" fillId="0" borderId="28" xfId="0" applyNumberFormat="1" applyFont="1" applyFill="1" applyBorder="1" applyAlignment="1" applyProtection="1">
      <alignment vertical="top"/>
    </xf>
    <xf numFmtId="9" fontId="5" fillId="0" borderId="34" xfId="0" applyNumberFormat="1" applyFont="1" applyFill="1" applyBorder="1" applyAlignment="1" applyProtection="1">
      <alignment vertical="top"/>
    </xf>
    <xf numFmtId="4" fontId="5" fillId="0" borderId="29" xfId="0" applyNumberFormat="1" applyFont="1" applyFill="1" applyBorder="1" applyAlignment="1" applyProtection="1">
      <alignment vertical="top"/>
    </xf>
    <xf numFmtId="4" fontId="5" fillId="0" borderId="30" xfId="0" applyNumberFormat="1" applyFont="1" applyFill="1" applyBorder="1" applyAlignment="1" applyProtection="1">
      <alignment vertical="top"/>
    </xf>
    <xf numFmtId="4" fontId="5" fillId="0" borderId="7" xfId="0" applyNumberFormat="1" applyFont="1" applyFill="1" applyBorder="1" applyAlignment="1" applyProtection="1">
      <alignment vertical="top"/>
    </xf>
    <xf numFmtId="4" fontId="5" fillId="0" borderId="21" xfId="0" applyNumberFormat="1" applyFont="1" applyFill="1" applyBorder="1" applyAlignment="1" applyProtection="1">
      <alignment vertical="top"/>
    </xf>
    <xf numFmtId="4" fontId="5" fillId="0" borderId="22" xfId="0" applyNumberFormat="1" applyFont="1" applyFill="1" applyBorder="1" applyAlignment="1" applyProtection="1">
      <alignment vertical="top"/>
    </xf>
    <xf numFmtId="4" fontId="5" fillId="0" borderId="8" xfId="0" applyNumberFormat="1" applyFont="1" applyFill="1" applyBorder="1" applyAlignment="1" applyProtection="1">
      <alignment vertical="top"/>
    </xf>
    <xf numFmtId="9" fontId="5" fillId="0" borderId="59" xfId="0" applyNumberFormat="1" applyFont="1" applyFill="1" applyBorder="1" applyAlignment="1" applyProtection="1">
      <alignment vertical="top"/>
    </xf>
    <xf numFmtId="4" fontId="5" fillId="0" borderId="34" xfId="0" applyNumberFormat="1" applyFont="1" applyFill="1" applyBorder="1" applyAlignment="1" applyProtection="1">
      <alignment vertical="top"/>
    </xf>
    <xf numFmtId="9" fontId="5" fillId="0" borderId="21" xfId="0" applyNumberFormat="1" applyFont="1" applyFill="1" applyBorder="1" applyAlignment="1" applyProtection="1">
      <alignment vertical="top"/>
    </xf>
    <xf numFmtId="4" fontId="4" fillId="0" borderId="7" xfId="0" applyNumberFormat="1" applyFont="1" applyFill="1" applyBorder="1" applyAlignment="1" applyProtection="1">
      <alignment vertical="top"/>
    </xf>
    <xf numFmtId="4" fontId="4" fillId="0" borderId="21" xfId="0" applyNumberFormat="1" applyFont="1" applyFill="1" applyBorder="1" applyAlignment="1" applyProtection="1">
      <alignment vertical="top"/>
    </xf>
    <xf numFmtId="4" fontId="4" fillId="0" borderId="25" xfId="0" applyNumberFormat="1" applyFont="1" applyFill="1" applyBorder="1" applyAlignment="1" applyProtection="1">
      <alignment vertical="top"/>
    </xf>
    <xf numFmtId="4" fontId="4" fillId="0" borderId="11" xfId="0" applyNumberFormat="1" applyFont="1" applyFill="1" applyBorder="1" applyAlignment="1" applyProtection="1">
      <alignment vertical="top"/>
    </xf>
    <xf numFmtId="4" fontId="4" fillId="0" borderId="0" xfId="0" applyNumberFormat="1" applyFont="1" applyFill="1" applyBorder="1" applyAlignment="1" applyProtection="1">
      <alignment vertical="top"/>
    </xf>
    <xf numFmtId="4" fontId="4" fillId="0" borderId="28" xfId="0" applyNumberFormat="1" applyFont="1" applyFill="1" applyBorder="1" applyAlignment="1" applyProtection="1">
      <alignment vertical="top"/>
    </xf>
    <xf numFmtId="4" fontId="4" fillId="0" borderId="34" xfId="0" applyNumberFormat="1" applyFont="1" applyFill="1" applyBorder="1" applyAlignment="1" applyProtection="1">
      <alignment vertical="top"/>
    </xf>
    <xf numFmtId="4" fontId="4" fillId="0" borderId="29" xfId="0" applyNumberFormat="1" applyFont="1" applyFill="1" applyBorder="1" applyAlignment="1" applyProtection="1">
      <alignment vertical="top"/>
    </xf>
    <xf numFmtId="4" fontId="4" fillId="0" borderId="30" xfId="0" applyNumberFormat="1" applyFont="1" applyFill="1" applyBorder="1" applyAlignment="1" applyProtection="1">
      <alignment vertical="top"/>
    </xf>
    <xf numFmtId="0" fontId="5" fillId="0" borderId="60" xfId="0" applyFont="1" applyFill="1" applyBorder="1" applyAlignment="1" applyProtection="1">
      <alignment horizontal="right" vertical="top"/>
      <protection locked="0"/>
    </xf>
    <xf numFmtId="0" fontId="5" fillId="0" borderId="52" xfId="0" applyFont="1" applyFill="1" applyBorder="1" applyAlignment="1" applyProtection="1">
      <alignment vertical="top"/>
    </xf>
    <xf numFmtId="0" fontId="5" fillId="0" borderId="32" xfId="0" applyFont="1" applyFill="1" applyBorder="1" applyAlignment="1" applyProtection="1">
      <alignment vertical="top"/>
    </xf>
    <xf numFmtId="0" fontId="5" fillId="0" borderId="63" xfId="0" applyFont="1" applyFill="1" applyBorder="1" applyAlignment="1" applyProtection="1">
      <alignment vertical="top"/>
    </xf>
    <xf numFmtId="4" fontId="5" fillId="0" borderId="64" xfId="0" applyNumberFormat="1" applyFont="1" applyFill="1" applyBorder="1" applyAlignment="1" applyProtection="1">
      <alignment vertical="top"/>
    </xf>
    <xf numFmtId="4" fontId="5" fillId="0" borderId="65" xfId="0" applyNumberFormat="1" applyFont="1" applyFill="1" applyBorder="1" applyAlignment="1" applyProtection="1">
      <alignment vertical="top"/>
    </xf>
    <xf numFmtId="0" fontId="5" fillId="3" borderId="17" xfId="3" applyFont="1" applyFill="1" applyBorder="1" applyAlignment="1" applyProtection="1">
      <alignment horizontal="left" vertical="top"/>
      <protection locked="0"/>
    </xf>
    <xf numFmtId="0" fontId="5" fillId="0" borderId="17" xfId="3" applyFont="1" applyFill="1" applyBorder="1" applyAlignment="1" applyProtection="1">
      <alignment horizontal="left" vertical="top"/>
      <protection locked="0"/>
    </xf>
    <xf numFmtId="0" fontId="5" fillId="0" borderId="0" xfId="3" applyFont="1" applyAlignment="1" applyProtection="1">
      <alignment vertical="top"/>
      <protection locked="0"/>
    </xf>
    <xf numFmtId="0" fontId="5" fillId="0" borderId="0" xfId="3" applyFont="1" applyFill="1" applyAlignment="1" applyProtection="1">
      <alignment vertical="top"/>
      <protection locked="0"/>
    </xf>
    <xf numFmtId="0" fontId="4" fillId="0" borderId="0" xfId="3" applyFont="1" applyFill="1" applyAlignment="1" applyProtection="1">
      <alignment vertical="top"/>
      <protection locked="0"/>
    </xf>
    <xf numFmtId="0" fontId="5" fillId="0" borderId="34" xfId="3" applyFont="1" applyBorder="1" applyAlignment="1" applyProtection="1">
      <alignment vertical="top"/>
      <protection locked="0"/>
    </xf>
    <xf numFmtId="0" fontId="4" fillId="0" borderId="12" xfId="0" applyFont="1" applyFill="1" applyBorder="1" applyAlignment="1" applyProtection="1">
      <alignment horizontal="center" vertical="top" wrapText="1"/>
      <protection locked="0"/>
    </xf>
    <xf numFmtId="0" fontId="4" fillId="0" borderId="15" xfId="0" applyFont="1" applyFill="1" applyBorder="1" applyAlignment="1" applyProtection="1">
      <alignment horizontal="center" vertical="top" wrapText="1"/>
      <protection locked="0"/>
    </xf>
    <xf numFmtId="0" fontId="5" fillId="0" borderId="5" xfId="0" applyFont="1" applyBorder="1" applyAlignment="1" applyProtection="1">
      <alignment vertical="top"/>
      <protection locked="0"/>
    </xf>
    <xf numFmtId="0" fontId="5" fillId="0" borderId="0" xfId="0" applyFont="1" applyBorder="1" applyAlignment="1" applyProtection="1">
      <alignment vertical="top"/>
      <protection locked="0"/>
    </xf>
    <xf numFmtId="0" fontId="5" fillId="0" borderId="2" xfId="0" applyFont="1" applyFill="1" applyBorder="1" applyAlignment="1" applyProtection="1">
      <alignment horizontal="center" vertical="top"/>
      <protection locked="0"/>
    </xf>
    <xf numFmtId="0" fontId="5" fillId="0" borderId="1" xfId="3" applyFont="1" applyBorder="1" applyAlignment="1" applyProtection="1">
      <alignment horizontal="left" vertical="top"/>
      <protection locked="0"/>
    </xf>
    <xf numFmtId="0" fontId="5" fillId="0" borderId="2" xfId="3" applyFont="1" applyBorder="1" applyAlignment="1" applyProtection="1">
      <alignment horizontal="left" vertical="top"/>
      <protection locked="0"/>
    </xf>
    <xf numFmtId="0" fontId="5" fillId="0" borderId="2" xfId="3" applyFont="1" applyFill="1" applyBorder="1" applyAlignment="1" applyProtection="1">
      <alignment horizontal="left" vertical="top"/>
      <protection locked="0"/>
    </xf>
    <xf numFmtId="0" fontId="5" fillId="0" borderId="0" xfId="0" applyFont="1" applyFill="1" applyBorder="1" applyAlignment="1" applyProtection="1">
      <alignment vertical="top"/>
      <protection locked="0"/>
    </xf>
    <xf numFmtId="0" fontId="5" fillId="0" borderId="38" xfId="3" applyFont="1" applyFill="1" applyBorder="1" applyAlignment="1" applyProtection="1">
      <alignment horizontal="center" vertical="top"/>
      <protection locked="0"/>
    </xf>
    <xf numFmtId="0" fontId="5" fillId="0" borderId="38" xfId="3" applyFont="1" applyFill="1" applyBorder="1" applyAlignment="1" applyProtection="1">
      <alignment horizontal="left" vertical="top"/>
      <protection locked="0"/>
    </xf>
    <xf numFmtId="0" fontId="5" fillId="0" borderId="0" xfId="3" applyFont="1" applyFill="1" applyBorder="1" applyAlignment="1" applyProtection="1">
      <alignment horizontal="center" vertical="top"/>
      <protection locked="0"/>
    </xf>
    <xf numFmtId="0" fontId="5" fillId="0" borderId="52" xfId="3" applyFont="1" applyFill="1" applyBorder="1" applyAlignment="1" applyProtection="1">
      <alignment horizontal="center" vertical="top"/>
      <protection locked="0"/>
    </xf>
    <xf numFmtId="0" fontId="5" fillId="0" borderId="2" xfId="3" applyFont="1" applyBorder="1" applyAlignment="1" applyProtection="1">
      <alignment horizontal="center" vertical="top"/>
      <protection locked="0"/>
    </xf>
    <xf numFmtId="0" fontId="5" fillId="2" borderId="19" xfId="3" applyFont="1" applyFill="1" applyBorder="1" applyAlignment="1" applyProtection="1">
      <alignment horizontal="center" vertical="top"/>
      <protection locked="0"/>
    </xf>
    <xf numFmtId="0" fontId="5" fillId="2" borderId="57" xfId="3" applyFont="1" applyFill="1" applyBorder="1" applyAlignment="1" applyProtection="1">
      <alignment horizontal="left" vertical="top"/>
      <protection locked="0"/>
    </xf>
    <xf numFmtId="0" fontId="5" fillId="2" borderId="18" xfId="3" applyFont="1" applyFill="1" applyBorder="1" applyAlignment="1" applyProtection="1">
      <alignment horizontal="center" vertical="top"/>
      <protection locked="0"/>
    </xf>
    <xf numFmtId="0" fontId="5" fillId="0" borderId="19" xfId="3" applyFont="1" applyBorder="1" applyAlignment="1" applyProtection="1">
      <alignment horizontal="left" vertical="top"/>
      <protection locked="0"/>
    </xf>
    <xf numFmtId="0" fontId="5" fillId="2" borderId="27" xfId="3" applyFont="1" applyFill="1" applyBorder="1" applyAlignment="1" applyProtection="1">
      <alignment horizontal="center" vertical="top"/>
      <protection locked="0"/>
    </xf>
    <xf numFmtId="0" fontId="5" fillId="2" borderId="26" xfId="3" applyFont="1" applyFill="1" applyBorder="1" applyAlignment="1" applyProtection="1">
      <alignment horizontal="left" vertical="top"/>
      <protection locked="0"/>
    </xf>
    <xf numFmtId="0" fontId="5" fillId="0" borderId="27" xfId="3" applyFont="1" applyBorder="1" applyAlignment="1" applyProtection="1">
      <alignment horizontal="left" vertical="top"/>
      <protection locked="0"/>
    </xf>
    <xf numFmtId="0" fontId="5" fillId="0" borderId="18" xfId="3" applyFont="1" applyBorder="1" applyAlignment="1" applyProtection="1">
      <alignment horizontal="center" vertical="top"/>
      <protection locked="0"/>
    </xf>
    <xf numFmtId="0" fontId="5" fillId="0" borderId="18" xfId="3" applyFont="1" applyFill="1" applyBorder="1" applyAlignment="1" applyProtection="1">
      <alignment horizontal="center" vertical="top"/>
      <protection locked="0"/>
    </xf>
    <xf numFmtId="0" fontId="5" fillId="2" borderId="24" xfId="3" applyFont="1" applyFill="1" applyBorder="1" applyAlignment="1" applyProtection="1">
      <alignment horizontal="center" vertical="top"/>
      <protection locked="0"/>
    </xf>
    <xf numFmtId="0" fontId="5" fillId="0" borderId="24" xfId="3" applyFont="1" applyBorder="1" applyAlignment="1" applyProtection="1">
      <alignment horizontal="left" vertical="top"/>
      <protection locked="0"/>
    </xf>
    <xf numFmtId="0" fontId="5" fillId="0" borderId="18" xfId="3" applyFont="1" applyFill="1" applyBorder="1" applyAlignment="1" applyProtection="1">
      <alignment horizontal="left" vertical="top"/>
      <protection locked="0"/>
    </xf>
    <xf numFmtId="0" fontId="5" fillId="0" borderId="24" xfId="3" applyFont="1" applyBorder="1" applyAlignment="1" applyProtection="1">
      <alignment horizontal="center" vertical="top"/>
      <protection locked="0"/>
    </xf>
    <xf numFmtId="0" fontId="5" fillId="0" borderId="31" xfId="3" applyFont="1" applyFill="1" applyBorder="1" applyAlignment="1" applyProtection="1">
      <alignment horizontal="left" vertical="top"/>
      <protection locked="0"/>
    </xf>
    <xf numFmtId="0" fontId="5" fillId="0" borderId="24" xfId="3" applyFont="1" applyFill="1" applyBorder="1" applyAlignment="1" applyProtection="1">
      <alignment horizontal="left" vertical="top"/>
      <protection locked="0"/>
    </xf>
    <xf numFmtId="0" fontId="5" fillId="0" borderId="6" xfId="0" applyFont="1" applyFill="1" applyBorder="1" applyAlignment="1" applyProtection="1">
      <alignment vertical="top"/>
      <protection locked="0"/>
    </xf>
    <xf numFmtId="0" fontId="5" fillId="0" borderId="7" xfId="0" applyFont="1" applyFill="1" applyBorder="1" applyAlignment="1" applyProtection="1">
      <alignment vertical="top"/>
      <protection locked="0"/>
    </xf>
    <xf numFmtId="0" fontId="4" fillId="0" borderId="6" xfId="0" applyFont="1" applyFill="1" applyBorder="1" applyAlignment="1" applyProtection="1">
      <alignment vertical="top"/>
      <protection locked="0"/>
    </xf>
    <xf numFmtId="0" fontId="4" fillId="0" borderId="0" xfId="0" applyFont="1" applyBorder="1" applyAlignment="1" applyProtection="1">
      <alignment vertical="top"/>
      <protection locked="0"/>
    </xf>
    <xf numFmtId="0" fontId="4" fillId="0" borderId="61" xfId="0" applyFont="1" applyFill="1" applyBorder="1" applyAlignment="1" applyProtection="1">
      <alignment vertical="top"/>
      <protection locked="0"/>
    </xf>
    <xf numFmtId="0" fontId="5" fillId="0" borderId="34" xfId="0" applyFont="1" applyFill="1" applyBorder="1" applyAlignment="1" applyProtection="1">
      <alignment vertical="top"/>
      <protection locked="0"/>
    </xf>
    <xf numFmtId="9" fontId="5" fillId="0" borderId="62" xfId="0" applyNumberFormat="1" applyFont="1" applyFill="1" applyBorder="1" applyAlignment="1" applyProtection="1">
      <alignment vertical="top"/>
      <protection locked="0"/>
    </xf>
    <xf numFmtId="9" fontId="5" fillId="0" borderId="10" xfId="0" applyNumberFormat="1" applyFont="1" applyFill="1" applyBorder="1" applyAlignment="1" applyProtection="1">
      <alignment vertical="top"/>
      <protection locked="0"/>
    </xf>
    <xf numFmtId="9" fontId="5" fillId="0" borderId="4" xfId="0" applyNumberFormat="1" applyFont="1" applyFill="1" applyBorder="1" applyAlignment="1" applyProtection="1">
      <alignment vertical="top"/>
      <protection locked="0"/>
    </xf>
    <xf numFmtId="9" fontId="5" fillId="0" borderId="38" xfId="0" applyNumberFormat="1" applyFont="1" applyFill="1" applyBorder="1" applyAlignment="1" applyProtection="1">
      <alignment vertical="top"/>
      <protection locked="0"/>
    </xf>
    <xf numFmtId="1" fontId="5" fillId="0" borderId="5" xfId="0" applyNumberFormat="1" applyFont="1" applyFill="1" applyBorder="1" applyAlignment="1" applyProtection="1">
      <alignment vertical="top"/>
      <protection locked="0"/>
    </xf>
    <xf numFmtId="1" fontId="5" fillId="0" borderId="0" xfId="0" applyNumberFormat="1" applyFont="1" applyFill="1" applyBorder="1" applyAlignment="1" applyProtection="1">
      <alignment vertical="top"/>
      <protection locked="0"/>
    </xf>
    <xf numFmtId="9" fontId="5" fillId="0" borderId="49" xfId="0" applyNumberFormat="1" applyFont="1" applyFill="1" applyBorder="1" applyAlignment="1" applyProtection="1">
      <alignment vertical="top"/>
      <protection locked="0"/>
    </xf>
    <xf numFmtId="9" fontId="5" fillId="0" borderId="47" xfId="0" applyNumberFormat="1" applyFont="1" applyFill="1" applyBorder="1" applyAlignment="1" applyProtection="1">
      <alignment vertical="top"/>
      <protection locked="0"/>
    </xf>
    <xf numFmtId="9" fontId="5" fillId="0" borderId="5" xfId="0" applyNumberFormat="1" applyFont="1" applyFill="1" applyBorder="1" applyAlignment="1" applyProtection="1">
      <alignment vertical="top"/>
      <protection locked="0"/>
    </xf>
    <xf numFmtId="9" fontId="5" fillId="0" borderId="0" xfId="0" applyNumberFormat="1" applyFont="1" applyFill="1" applyBorder="1" applyAlignment="1" applyProtection="1">
      <alignment vertical="top"/>
      <protection locked="0"/>
    </xf>
    <xf numFmtId="0" fontId="5" fillId="0" borderId="58" xfId="0" applyFont="1" applyFill="1" applyBorder="1" applyAlignment="1" applyProtection="1">
      <alignment vertical="top"/>
      <protection locked="0"/>
    </xf>
    <xf numFmtId="0" fontId="5" fillId="0" borderId="34" xfId="3" applyFont="1" applyFill="1" applyBorder="1" applyAlignment="1" applyProtection="1">
      <alignment horizontal="left" vertical="top"/>
      <protection locked="0"/>
    </xf>
    <xf numFmtId="0" fontId="5" fillId="0" borderId="10" xfId="0" applyFont="1" applyFill="1" applyBorder="1" applyAlignment="1" applyProtection="1">
      <alignment vertical="top"/>
      <protection locked="0"/>
    </xf>
    <xf numFmtId="1" fontId="4" fillId="0" borderId="10" xfId="0" applyNumberFormat="1" applyFont="1" applyFill="1" applyBorder="1" applyAlignment="1" applyProtection="1">
      <alignment horizontal="center" vertical="top"/>
      <protection locked="0"/>
    </xf>
    <xf numFmtId="9" fontId="6" fillId="0" borderId="0" xfId="0" applyNumberFormat="1" applyFont="1" applyBorder="1" applyAlignment="1" applyProtection="1">
      <alignment vertical="top"/>
      <protection locked="0"/>
    </xf>
    <xf numFmtId="0" fontId="5" fillId="0" borderId="0" xfId="3" applyFont="1" applyAlignment="1" applyProtection="1">
      <alignment horizontal="left" vertical="top"/>
    </xf>
    <xf numFmtId="1" fontId="5" fillId="0" borderId="0" xfId="3" applyNumberFormat="1" applyFont="1" applyAlignment="1" applyProtection="1">
      <alignment horizontal="left" vertical="top"/>
    </xf>
    <xf numFmtId="0" fontId="5" fillId="0" borderId="0" xfId="3" applyFont="1" applyAlignment="1" applyProtection="1">
      <alignment vertical="top" wrapText="1"/>
    </xf>
    <xf numFmtId="0" fontId="5" fillId="0" borderId="0" xfId="3" applyFont="1" applyAlignment="1" applyProtection="1">
      <alignment horizontal="right" vertical="top"/>
    </xf>
    <xf numFmtId="0" fontId="5" fillId="0" borderId="0" xfId="3" applyFont="1" applyAlignment="1" applyProtection="1">
      <alignment vertical="top"/>
    </xf>
    <xf numFmtId="1" fontId="5" fillId="0" borderId="0" xfId="3" applyNumberFormat="1" applyFont="1" applyAlignment="1" applyProtection="1">
      <alignment horizontal="right" vertical="top"/>
    </xf>
    <xf numFmtId="0" fontId="5" fillId="0" borderId="0" xfId="3" applyFont="1" applyAlignment="1" applyProtection="1">
      <alignment horizontal="right" vertical="top" wrapText="1"/>
    </xf>
    <xf numFmtId="0" fontId="5" fillId="0" borderId="0" xfId="3" applyFont="1" applyFill="1" applyAlignment="1" applyProtection="1">
      <alignment horizontal="left" vertical="top"/>
    </xf>
    <xf numFmtId="1" fontId="5" fillId="0" borderId="0" xfId="3" applyNumberFormat="1" applyFont="1" applyFill="1" applyAlignment="1" applyProtection="1">
      <alignment horizontal="left" vertical="top"/>
    </xf>
    <xf numFmtId="0" fontId="4" fillId="0" borderId="0" xfId="3" applyFont="1" applyFill="1" applyAlignment="1" applyProtection="1">
      <alignment horizontal="right" vertical="top" wrapText="1"/>
    </xf>
    <xf numFmtId="0" fontId="5" fillId="0" borderId="0" xfId="3" applyFont="1" applyFill="1" applyAlignment="1" applyProtection="1">
      <alignment vertical="top"/>
    </xf>
    <xf numFmtId="0" fontId="4" fillId="0" borderId="0" xfId="3" applyFont="1" applyFill="1" applyAlignment="1" applyProtection="1">
      <alignment vertical="top"/>
    </xf>
    <xf numFmtId="0" fontId="5" fillId="0" borderId="0" xfId="3" applyFont="1" applyFill="1" applyAlignment="1" applyProtection="1">
      <alignment vertical="top" wrapText="1"/>
    </xf>
    <xf numFmtId="0" fontId="5" fillId="0" borderId="34" xfId="3" applyFont="1" applyBorder="1" applyAlignment="1" applyProtection="1">
      <alignment horizontal="left" vertical="top"/>
    </xf>
    <xf numFmtId="1" fontId="5" fillId="0" borderId="34" xfId="3" applyNumberFormat="1" applyFont="1" applyBorder="1" applyAlignment="1" applyProtection="1">
      <alignment horizontal="left" vertical="top"/>
    </xf>
    <xf numFmtId="0" fontId="5" fillId="0" borderId="34" xfId="3" applyFont="1" applyBorder="1" applyAlignment="1" applyProtection="1">
      <alignment vertical="top" wrapText="1"/>
    </xf>
    <xf numFmtId="0" fontId="5" fillId="0" borderId="34" xfId="3" applyFont="1" applyBorder="1" applyAlignment="1" applyProtection="1">
      <alignment horizontal="right" vertical="top"/>
    </xf>
    <xf numFmtId="0" fontId="5" fillId="0" borderId="34" xfId="3" applyFont="1" applyBorder="1" applyAlignment="1" applyProtection="1">
      <alignment vertical="top"/>
    </xf>
    <xf numFmtId="0" fontId="4" fillId="0" borderId="1" xfId="0" applyFont="1" applyBorder="1" applyAlignment="1" applyProtection="1">
      <alignment horizontal="left" vertical="top"/>
    </xf>
    <xf numFmtId="0" fontId="4" fillId="0" borderId="2" xfId="0" applyFont="1" applyBorder="1" applyAlignment="1" applyProtection="1">
      <alignment horizontal="center" vertical="top"/>
    </xf>
    <xf numFmtId="1" fontId="4" fillId="0" borderId="2" xfId="0" applyNumberFormat="1" applyFont="1" applyBorder="1" applyAlignment="1" applyProtection="1">
      <alignment horizontal="center" vertical="top"/>
    </xf>
    <xf numFmtId="0" fontId="4" fillId="0" borderId="12" xfId="0" applyFont="1" applyBorder="1" applyAlignment="1" applyProtection="1">
      <alignment vertical="top" wrapText="1"/>
    </xf>
    <xf numFmtId="0" fontId="4" fillId="0" borderId="13" xfId="0" applyFont="1" applyBorder="1" applyAlignment="1" applyProtection="1">
      <alignment horizontal="center" vertical="top" wrapText="1"/>
    </xf>
    <xf numFmtId="0" fontId="4" fillId="0" borderId="14" xfId="0" applyFont="1" applyBorder="1" applyAlignment="1" applyProtection="1">
      <alignment horizontal="center" vertical="top" wrapText="1"/>
    </xf>
    <xf numFmtId="49" fontId="5" fillId="0" borderId="1" xfId="0" applyNumberFormat="1" applyFont="1" applyFill="1" applyBorder="1" applyAlignment="1" applyProtection="1">
      <alignment horizontal="left" vertical="top"/>
    </xf>
    <xf numFmtId="49" fontId="5" fillId="0" borderId="2" xfId="0" applyNumberFormat="1" applyFont="1" applyFill="1" applyBorder="1" applyAlignment="1" applyProtection="1">
      <alignment horizontal="left" vertical="top"/>
    </xf>
    <xf numFmtId="1" fontId="5" fillId="0" borderId="2" xfId="0" applyNumberFormat="1" applyFont="1" applyFill="1" applyBorder="1" applyAlignment="1" applyProtection="1">
      <alignment horizontal="left" vertical="top"/>
    </xf>
    <xf numFmtId="49" fontId="5" fillId="0" borderId="2" xfId="0" applyNumberFormat="1" applyFont="1" applyFill="1" applyBorder="1" applyAlignment="1" applyProtection="1">
      <alignment vertical="top" wrapText="1"/>
    </xf>
    <xf numFmtId="0" fontId="5" fillId="0" borderId="2" xfId="0" applyFont="1" applyFill="1" applyBorder="1" applyAlignment="1" applyProtection="1">
      <alignment horizontal="center" vertical="top"/>
    </xf>
    <xf numFmtId="0" fontId="5" fillId="0" borderId="2" xfId="0" applyFont="1" applyFill="1" applyBorder="1" applyAlignment="1" applyProtection="1">
      <alignment horizontal="center" vertical="top" wrapText="1"/>
    </xf>
    <xf numFmtId="0" fontId="5" fillId="0" borderId="3" xfId="0" applyFont="1" applyFill="1" applyBorder="1" applyAlignment="1" applyProtection="1">
      <alignment horizontal="center" vertical="top"/>
    </xf>
    <xf numFmtId="0" fontId="4" fillId="0" borderId="4" xfId="3" applyFont="1" applyBorder="1" applyAlignment="1" applyProtection="1">
      <alignment horizontal="left" vertical="top"/>
    </xf>
    <xf numFmtId="0" fontId="4" fillId="0" borderId="38" xfId="3" applyFont="1" applyBorder="1" applyAlignment="1" applyProtection="1">
      <alignment horizontal="left" vertical="top"/>
    </xf>
    <xf numFmtId="1" fontId="4" fillId="0" borderId="38" xfId="3" applyNumberFormat="1" applyFont="1" applyBorder="1" applyAlignment="1" applyProtection="1">
      <alignment horizontal="left" vertical="top"/>
    </xf>
    <xf numFmtId="0" fontId="4" fillId="0" borderId="41" xfId="3" applyFont="1" applyFill="1" applyBorder="1" applyAlignment="1" applyProtection="1">
      <alignment horizontal="left" vertical="top" wrapText="1"/>
    </xf>
    <xf numFmtId="0" fontId="5" fillId="0" borderId="38" xfId="3" applyFont="1" applyFill="1" applyBorder="1" applyAlignment="1" applyProtection="1">
      <alignment horizontal="center" vertical="top"/>
    </xf>
    <xf numFmtId="0" fontId="5" fillId="0" borderId="38" xfId="3" applyFont="1" applyFill="1" applyBorder="1" applyAlignment="1" applyProtection="1">
      <alignment horizontal="left" vertical="top" wrapText="1"/>
    </xf>
    <xf numFmtId="0" fontId="5" fillId="0" borderId="5" xfId="3" applyFont="1" applyBorder="1" applyAlignment="1" applyProtection="1">
      <alignment horizontal="left" vertical="top"/>
    </xf>
    <xf numFmtId="0" fontId="5" fillId="0" borderId="0" xfId="3" applyFont="1" applyBorder="1" applyAlignment="1" applyProtection="1">
      <alignment horizontal="left" vertical="top"/>
    </xf>
    <xf numFmtId="1" fontId="5" fillId="0" borderId="0" xfId="3" applyNumberFormat="1" applyFont="1" applyBorder="1" applyAlignment="1" applyProtection="1">
      <alignment horizontal="left" vertical="top"/>
    </xf>
    <xf numFmtId="0" fontId="5" fillId="0" borderId="45" xfId="3" applyFont="1" applyFill="1" applyBorder="1" applyAlignment="1" applyProtection="1">
      <alignment horizontal="left" vertical="top" wrapText="1"/>
    </xf>
    <xf numFmtId="0" fontId="5" fillId="0" borderId="0" xfId="3" applyFont="1" applyFill="1" applyBorder="1" applyAlignment="1" applyProtection="1">
      <alignment horizontal="center" vertical="top"/>
    </xf>
    <xf numFmtId="0" fontId="5" fillId="0" borderId="0" xfId="3" applyFont="1" applyFill="1" applyBorder="1" applyAlignment="1" applyProtection="1">
      <alignment horizontal="left" vertical="top" wrapText="1"/>
    </xf>
    <xf numFmtId="0" fontId="5" fillId="0" borderId="62" xfId="3" applyFont="1" applyBorder="1" applyAlignment="1" applyProtection="1">
      <alignment horizontal="left" vertical="top"/>
    </xf>
    <xf numFmtId="0" fontId="5" fillId="0" borderId="52" xfId="3" applyFont="1" applyBorder="1" applyAlignment="1" applyProtection="1">
      <alignment horizontal="left" vertical="top"/>
    </xf>
    <xf numFmtId="1" fontId="5" fillId="0" borderId="52" xfId="3" applyNumberFormat="1" applyFont="1" applyBorder="1" applyAlignment="1" applyProtection="1">
      <alignment horizontal="left" vertical="top"/>
    </xf>
    <xf numFmtId="0" fontId="5" fillId="0" borderId="53" xfId="3" applyFont="1" applyFill="1" applyBorder="1" applyAlignment="1" applyProtection="1">
      <alignment horizontal="left" vertical="top" wrapText="1"/>
    </xf>
    <xf numFmtId="0" fontId="5" fillId="0" borderId="52" xfId="3" applyFont="1" applyFill="1" applyBorder="1" applyAlignment="1" applyProtection="1">
      <alignment horizontal="center" vertical="top"/>
    </xf>
    <xf numFmtId="0" fontId="5" fillId="0" borderId="52" xfId="3" applyFont="1" applyFill="1" applyBorder="1" applyAlignment="1" applyProtection="1">
      <alignment horizontal="left" vertical="top" wrapText="1"/>
    </xf>
    <xf numFmtId="0" fontId="5" fillId="0" borderId="3" xfId="3" applyFont="1" applyBorder="1" applyAlignment="1" applyProtection="1">
      <alignment horizontal="center" vertical="top"/>
    </xf>
    <xf numFmtId="167" fontId="5" fillId="0" borderId="29" xfId="3" applyNumberFormat="1" applyFont="1" applyFill="1" applyBorder="1" applyAlignment="1" applyProtection="1">
      <alignment horizontal="center" vertical="top"/>
    </xf>
    <xf numFmtId="165" fontId="5" fillId="0" borderId="19" xfId="3" applyNumberFormat="1" applyFont="1" applyFill="1" applyBorder="1" applyAlignment="1" applyProtection="1">
      <alignment horizontal="center" vertical="top"/>
    </xf>
    <xf numFmtId="0" fontId="5" fillId="2" borderId="19" xfId="3" applyFont="1" applyFill="1" applyBorder="1" applyAlignment="1" applyProtection="1">
      <alignment horizontal="center" vertical="top"/>
    </xf>
    <xf numFmtId="0" fontId="5" fillId="2" borderId="19" xfId="3" applyFont="1" applyFill="1" applyBorder="1" applyAlignment="1" applyProtection="1">
      <alignment horizontal="left" vertical="top" wrapText="1"/>
    </xf>
    <xf numFmtId="0" fontId="5" fillId="2" borderId="20" xfId="3" applyFont="1" applyFill="1" applyBorder="1" applyAlignment="1" applyProtection="1">
      <alignment horizontal="center" vertical="top"/>
    </xf>
    <xf numFmtId="16" fontId="5" fillId="0" borderId="5" xfId="3" applyNumberFormat="1" applyFont="1" applyBorder="1" applyAlignment="1" applyProtection="1">
      <alignment horizontal="left" vertical="top"/>
    </xf>
    <xf numFmtId="0" fontId="4" fillId="0" borderId="0" xfId="3" applyFont="1" applyBorder="1" applyAlignment="1" applyProtection="1">
      <alignment horizontal="left" vertical="top"/>
    </xf>
    <xf numFmtId="1" fontId="4" fillId="0" borderId="0" xfId="3" applyNumberFormat="1" applyFont="1" applyBorder="1" applyAlignment="1" applyProtection="1">
      <alignment horizontal="left" vertical="top"/>
    </xf>
    <xf numFmtId="0" fontId="4" fillId="0" borderId="45" xfId="3" applyFont="1" applyFill="1" applyBorder="1" applyAlignment="1" applyProtection="1">
      <alignment horizontal="left" vertical="top" wrapText="1"/>
    </xf>
    <xf numFmtId="165" fontId="5" fillId="0" borderId="27" xfId="3" applyNumberFormat="1" applyFont="1" applyFill="1" applyBorder="1" applyAlignment="1" applyProtection="1">
      <alignment horizontal="center" vertical="top"/>
    </xf>
    <xf numFmtId="0" fontId="5" fillId="2" borderId="27" xfId="3" applyFont="1" applyFill="1" applyBorder="1" applyAlignment="1" applyProtection="1">
      <alignment horizontal="center" vertical="top"/>
    </xf>
    <xf numFmtId="0" fontId="5" fillId="2" borderId="27" xfId="3" applyFont="1" applyFill="1" applyBorder="1" applyAlignment="1" applyProtection="1">
      <alignment horizontal="left" vertical="top" wrapText="1"/>
    </xf>
    <xf numFmtId="0" fontId="5" fillId="2" borderId="55" xfId="3" applyFont="1" applyFill="1" applyBorder="1" applyAlignment="1" applyProtection="1">
      <alignment horizontal="center" vertical="top"/>
    </xf>
    <xf numFmtId="49" fontId="5" fillId="0" borderId="6" xfId="3" applyNumberFormat="1" applyFont="1" applyBorder="1" applyAlignment="1" applyProtection="1">
      <alignment horizontal="left" vertical="top"/>
    </xf>
    <xf numFmtId="49" fontId="5" fillId="0" borderId="7" xfId="3" applyNumberFormat="1" applyFont="1" applyBorder="1" applyAlignment="1" applyProtection="1">
      <alignment horizontal="left" vertical="top"/>
    </xf>
    <xf numFmtId="1" fontId="5" fillId="0" borderId="7" xfId="3" applyNumberFormat="1" applyFont="1" applyBorder="1" applyAlignment="1" applyProtection="1">
      <alignment horizontal="left" vertical="top"/>
    </xf>
    <xf numFmtId="49" fontId="5" fillId="0" borderId="21" xfId="3" applyNumberFormat="1" applyFont="1" applyBorder="1" applyAlignment="1" applyProtection="1">
      <alignment horizontal="left" vertical="top"/>
    </xf>
    <xf numFmtId="0" fontId="5" fillId="0" borderId="18" xfId="3" applyFont="1" applyBorder="1" applyAlignment="1" applyProtection="1">
      <alignment horizontal="left" vertical="top" wrapText="1"/>
    </xf>
    <xf numFmtId="165" fontId="5" fillId="0" borderId="18" xfId="3" applyNumberFormat="1" applyFont="1" applyFill="1" applyBorder="1" applyAlignment="1" applyProtection="1">
      <alignment horizontal="center" vertical="top"/>
    </xf>
    <xf numFmtId="0" fontId="5" fillId="0" borderId="18" xfId="3" applyFont="1" applyBorder="1" applyAlignment="1" applyProtection="1">
      <alignment horizontal="center" vertical="top"/>
    </xf>
    <xf numFmtId="0" fontId="5" fillId="2" borderId="23" xfId="3" applyFont="1" applyFill="1" applyBorder="1" applyAlignment="1" applyProtection="1">
      <alignment horizontal="center" vertical="top"/>
    </xf>
    <xf numFmtId="0" fontId="4" fillId="0" borderId="67" xfId="3" applyFont="1" applyBorder="1" applyAlignment="1" applyProtection="1">
      <alignment horizontal="left" vertical="top"/>
    </xf>
    <xf numFmtId="0" fontId="4" fillId="0" borderId="68" xfId="3" applyFont="1" applyBorder="1" applyAlignment="1" applyProtection="1">
      <alignment horizontal="left" vertical="top"/>
    </xf>
    <xf numFmtId="1" fontId="4" fillId="0" borderId="68" xfId="3" applyNumberFormat="1" applyFont="1" applyBorder="1" applyAlignment="1" applyProtection="1">
      <alignment horizontal="left" vertical="top"/>
    </xf>
    <xf numFmtId="0" fontId="4" fillId="0" borderId="66" xfId="3" applyFont="1" applyBorder="1" applyAlignment="1" applyProtection="1">
      <alignment horizontal="left" vertical="top"/>
    </xf>
    <xf numFmtId="0" fontId="4" fillId="0" borderId="0" xfId="0" applyFont="1" applyAlignment="1" applyProtection="1">
      <alignment vertical="top" wrapText="1"/>
    </xf>
    <xf numFmtId="0" fontId="5" fillId="0" borderId="67" xfId="3" applyFont="1" applyBorder="1" applyAlignment="1" applyProtection="1">
      <alignment horizontal="left" vertical="top"/>
    </xf>
    <xf numFmtId="0" fontId="5" fillId="0" borderId="68" xfId="3" applyFont="1" applyBorder="1" applyAlignment="1" applyProtection="1">
      <alignment horizontal="left" vertical="top"/>
    </xf>
    <xf numFmtId="0" fontId="5" fillId="0" borderId="18" xfId="3" applyFont="1" applyFill="1" applyBorder="1" applyAlignment="1" applyProtection="1">
      <alignment horizontal="center" vertical="top"/>
    </xf>
    <xf numFmtId="49" fontId="4" fillId="0" borderId="67" xfId="3" applyNumberFormat="1" applyFont="1" applyBorder="1" applyAlignment="1" applyProtection="1">
      <alignment horizontal="left" vertical="top"/>
    </xf>
    <xf numFmtId="49" fontId="4" fillId="0" borderId="68" xfId="3" applyNumberFormat="1" applyFont="1" applyBorder="1" applyAlignment="1" applyProtection="1">
      <alignment horizontal="left" vertical="top"/>
    </xf>
    <xf numFmtId="49" fontId="4" fillId="0" borderId="66" xfId="3" applyNumberFormat="1" applyFont="1" applyBorder="1" applyAlignment="1" applyProtection="1">
      <alignment horizontal="left" vertical="top"/>
    </xf>
    <xf numFmtId="0" fontId="4" fillId="0" borderId="19" xfId="3" applyFont="1" applyBorder="1" applyAlignment="1" applyProtection="1">
      <alignment horizontal="left" vertical="top" wrapText="1"/>
    </xf>
    <xf numFmtId="49" fontId="5" fillId="0" borderId="34" xfId="3" applyNumberFormat="1" applyFont="1" applyBorder="1" applyAlignment="1" applyProtection="1">
      <alignment horizontal="left" vertical="top"/>
    </xf>
    <xf numFmtId="49" fontId="5" fillId="0" borderId="28" xfId="3" applyNumberFormat="1" applyFont="1" applyBorder="1" applyAlignment="1" applyProtection="1">
      <alignment horizontal="left" vertical="top"/>
    </xf>
    <xf numFmtId="0" fontId="5" fillId="0" borderId="27" xfId="3" applyFont="1" applyBorder="1" applyAlignment="1" applyProtection="1">
      <alignment horizontal="left" vertical="top" wrapText="1"/>
    </xf>
    <xf numFmtId="49" fontId="4" fillId="0" borderId="6" xfId="3" applyNumberFormat="1" applyFont="1" applyBorder="1" applyAlignment="1" applyProtection="1">
      <alignment horizontal="left" vertical="top"/>
    </xf>
    <xf numFmtId="49" fontId="4" fillId="0" borderId="34" xfId="3" applyNumberFormat="1" applyFont="1" applyBorder="1" applyAlignment="1" applyProtection="1">
      <alignment horizontal="left" vertical="top"/>
    </xf>
    <xf numFmtId="1" fontId="4" fillId="0" borderId="34" xfId="3" applyNumberFormat="1" applyFont="1" applyBorder="1" applyAlignment="1" applyProtection="1">
      <alignment horizontal="left" vertical="top"/>
    </xf>
    <xf numFmtId="49" fontId="4" fillId="0" borderId="28" xfId="3" applyNumberFormat="1" applyFont="1" applyBorder="1" applyAlignment="1" applyProtection="1">
      <alignment horizontal="left" vertical="top"/>
    </xf>
    <xf numFmtId="0" fontId="4" fillId="0" borderId="27" xfId="3" applyFont="1" applyBorder="1" applyAlignment="1" applyProtection="1">
      <alignment horizontal="left" vertical="top" wrapText="1"/>
    </xf>
    <xf numFmtId="0" fontId="5" fillId="3" borderId="18" xfId="3" applyFont="1" applyFill="1" applyBorder="1" applyAlignment="1" applyProtection="1">
      <alignment horizontal="center" vertical="top"/>
    </xf>
    <xf numFmtId="0" fontId="5" fillId="3" borderId="18" xfId="3" applyFont="1" applyFill="1" applyBorder="1" applyAlignment="1" applyProtection="1">
      <alignment horizontal="left" vertical="top" wrapText="1"/>
    </xf>
    <xf numFmtId="0" fontId="5" fillId="3" borderId="23" xfId="3" applyFont="1" applyFill="1" applyBorder="1" applyAlignment="1" applyProtection="1">
      <alignment horizontal="center" vertical="top"/>
    </xf>
    <xf numFmtId="0" fontId="5" fillId="2" borderId="18" xfId="3" applyFont="1" applyFill="1" applyBorder="1" applyAlignment="1" applyProtection="1">
      <alignment horizontal="left" vertical="top" wrapText="1"/>
    </xf>
    <xf numFmtId="0" fontId="4" fillId="0" borderId="18" xfId="0" applyFont="1" applyBorder="1" applyAlignment="1" applyProtection="1">
      <alignment vertical="top" wrapText="1"/>
    </xf>
    <xf numFmtId="0" fontId="5" fillId="0" borderId="27" xfId="3" applyFont="1" applyFill="1" applyBorder="1" applyAlignment="1" applyProtection="1">
      <alignment horizontal="center" vertical="top"/>
    </xf>
    <xf numFmtId="49" fontId="4" fillId="0" borderId="6" xfId="3" applyNumberFormat="1" applyFont="1" applyFill="1" applyBorder="1" applyAlignment="1" applyProtection="1">
      <alignment horizontal="left" vertical="top"/>
    </xf>
    <xf numFmtId="49" fontId="4" fillId="0" borderId="34" xfId="3" applyNumberFormat="1" applyFont="1" applyFill="1" applyBorder="1" applyAlignment="1" applyProtection="1">
      <alignment horizontal="left" vertical="top"/>
    </xf>
    <xf numFmtId="1" fontId="4" fillId="0" borderId="34" xfId="3" applyNumberFormat="1" applyFont="1" applyFill="1" applyBorder="1" applyAlignment="1" applyProtection="1">
      <alignment horizontal="left" vertical="top"/>
    </xf>
    <xf numFmtId="49" fontId="4" fillId="0" borderId="28" xfId="3" applyNumberFormat="1" applyFont="1" applyFill="1" applyBorder="1" applyAlignment="1" applyProtection="1">
      <alignment horizontal="left" vertical="top"/>
    </xf>
    <xf numFmtId="0" fontId="4" fillId="0" borderId="27" xfId="3" applyFont="1" applyFill="1" applyBorder="1" applyAlignment="1" applyProtection="1">
      <alignment horizontal="left" vertical="top" wrapText="1"/>
    </xf>
    <xf numFmtId="0" fontId="5" fillId="2" borderId="18" xfId="3" applyFont="1" applyFill="1" applyBorder="1" applyAlignment="1" applyProtection="1">
      <alignment horizontal="center" vertical="top"/>
    </xf>
    <xf numFmtId="49" fontId="5" fillId="0" borderId="9" xfId="3" applyNumberFormat="1" applyFont="1" applyBorder="1" applyAlignment="1" applyProtection="1">
      <alignment horizontal="left" vertical="top"/>
    </xf>
    <xf numFmtId="49" fontId="5" fillId="0" borderId="10" xfId="3" applyNumberFormat="1" applyFont="1" applyBorder="1" applyAlignment="1" applyProtection="1">
      <alignment horizontal="left" vertical="top"/>
    </xf>
    <xf numFmtId="1" fontId="5" fillId="0" borderId="10" xfId="3" applyNumberFormat="1" applyFont="1" applyBorder="1" applyAlignment="1" applyProtection="1">
      <alignment horizontal="left" vertical="top"/>
    </xf>
    <xf numFmtId="49" fontId="5" fillId="0" borderId="32" xfId="3" applyNumberFormat="1" applyFont="1" applyBorder="1" applyAlignment="1" applyProtection="1">
      <alignment horizontal="left" vertical="top"/>
    </xf>
    <xf numFmtId="0" fontId="5" fillId="0" borderId="24" xfId="3" applyFont="1" applyBorder="1" applyAlignment="1" applyProtection="1">
      <alignment horizontal="left" vertical="top" wrapText="1"/>
    </xf>
    <xf numFmtId="49" fontId="4" fillId="0" borderId="67" xfId="3" applyNumberFormat="1" applyFont="1" applyFill="1" applyBorder="1" applyAlignment="1" applyProtection="1">
      <alignment horizontal="left" vertical="top"/>
    </xf>
    <xf numFmtId="49" fontId="4" fillId="0" borderId="68" xfId="3" applyNumberFormat="1" applyFont="1" applyFill="1" applyBorder="1" applyAlignment="1" applyProtection="1">
      <alignment horizontal="left" vertical="top"/>
    </xf>
    <xf numFmtId="1" fontId="4" fillId="0" borderId="68" xfId="3" applyNumberFormat="1" applyFont="1" applyFill="1" applyBorder="1" applyAlignment="1" applyProtection="1">
      <alignment horizontal="left" vertical="top"/>
    </xf>
    <xf numFmtId="49" fontId="4" fillId="0" borderId="66" xfId="3" applyNumberFormat="1" applyFont="1" applyFill="1" applyBorder="1" applyAlignment="1" applyProtection="1">
      <alignment horizontal="left" vertical="top"/>
    </xf>
    <xf numFmtId="0" fontId="4" fillId="0" borderId="19" xfId="3" applyFont="1" applyFill="1" applyBorder="1" applyAlignment="1" applyProtection="1">
      <alignment horizontal="left" vertical="top" wrapText="1"/>
    </xf>
    <xf numFmtId="49" fontId="5" fillId="0" borderId="6" xfId="3" applyNumberFormat="1" applyFont="1" applyFill="1" applyBorder="1" applyAlignment="1" applyProtection="1">
      <alignment horizontal="left" vertical="top"/>
    </xf>
    <xf numFmtId="49" fontId="5" fillId="0" borderId="34" xfId="3" applyNumberFormat="1" applyFont="1" applyFill="1" applyBorder="1" applyAlignment="1" applyProtection="1">
      <alignment horizontal="left" vertical="top"/>
    </xf>
    <xf numFmtId="1" fontId="5" fillId="0" borderId="34" xfId="3" applyNumberFormat="1" applyFont="1" applyFill="1" applyBorder="1" applyAlignment="1" applyProtection="1">
      <alignment horizontal="left" vertical="top"/>
    </xf>
    <xf numFmtId="49" fontId="5" fillId="0" borderId="28" xfId="3" applyNumberFormat="1" applyFont="1" applyFill="1" applyBorder="1" applyAlignment="1" applyProtection="1">
      <alignment horizontal="left" vertical="top"/>
    </xf>
    <xf numFmtId="0" fontId="5" fillId="0" borderId="27" xfId="3" applyFont="1" applyFill="1" applyBorder="1" applyAlignment="1" applyProtection="1">
      <alignment horizontal="left" vertical="top" wrapText="1"/>
    </xf>
    <xf numFmtId="0" fontId="5" fillId="0" borderId="23" xfId="3" applyFont="1" applyFill="1" applyBorder="1" applyAlignment="1" applyProtection="1">
      <alignment horizontal="center" vertical="top"/>
    </xf>
    <xf numFmtId="0" fontId="5" fillId="0" borderId="6" xfId="3" applyFont="1" applyBorder="1" applyAlignment="1" applyProtection="1">
      <alignment horizontal="left" vertical="top"/>
    </xf>
    <xf numFmtId="0" fontId="5" fillId="0" borderId="7" xfId="3" applyFont="1" applyBorder="1" applyAlignment="1" applyProtection="1">
      <alignment horizontal="left" vertical="top"/>
    </xf>
    <xf numFmtId="0" fontId="5" fillId="0" borderId="21" xfId="3" applyFont="1" applyBorder="1" applyAlignment="1" applyProtection="1">
      <alignment horizontal="left" vertical="top"/>
    </xf>
    <xf numFmtId="0" fontId="5" fillId="0" borderId="18" xfId="3" applyFont="1" applyFill="1" applyBorder="1" applyAlignment="1" applyProtection="1">
      <alignment horizontal="left" vertical="top" wrapText="1"/>
    </xf>
    <xf numFmtId="0" fontId="5" fillId="0" borderId="9" xfId="3" applyFont="1" applyBorder="1" applyAlignment="1" applyProtection="1">
      <alignment horizontal="left" vertical="top"/>
    </xf>
    <xf numFmtId="0" fontId="5" fillId="0" borderId="10" xfId="3" applyFont="1" applyBorder="1" applyAlignment="1" applyProtection="1">
      <alignment horizontal="left" vertical="top"/>
    </xf>
    <xf numFmtId="0" fontId="5" fillId="0" borderId="32" xfId="3" applyFont="1" applyBorder="1" applyAlignment="1" applyProtection="1">
      <alignment horizontal="left" vertical="top"/>
    </xf>
    <xf numFmtId="0" fontId="5" fillId="0" borderId="24" xfId="3" applyFont="1" applyFill="1" applyBorder="1" applyAlignment="1" applyProtection="1">
      <alignment horizontal="center" vertical="top"/>
    </xf>
    <xf numFmtId="0" fontId="5" fillId="0" borderId="24" xfId="3" applyFont="1" applyBorder="1" applyAlignment="1" applyProtection="1">
      <alignment horizontal="center" vertical="top"/>
    </xf>
    <xf numFmtId="0" fontId="5" fillId="0" borderId="24" xfId="3" applyFont="1" applyFill="1" applyBorder="1" applyAlignment="1" applyProtection="1">
      <alignment horizontal="left" vertical="top" wrapText="1"/>
    </xf>
    <xf numFmtId="0" fontId="5" fillId="0" borderId="56" xfId="3" applyFont="1" applyBorder="1" applyAlignment="1" applyProtection="1">
      <alignment horizontal="left" vertical="top"/>
    </xf>
    <xf numFmtId="0" fontId="5" fillId="0" borderId="0" xfId="0" applyFont="1" applyBorder="1" applyAlignment="1" applyProtection="1">
      <alignment horizontal="center" vertical="top"/>
    </xf>
    <xf numFmtId="1" fontId="5" fillId="0" borderId="0" xfId="0" applyNumberFormat="1" applyFont="1" applyBorder="1" applyAlignment="1" applyProtection="1">
      <alignment horizontal="center" vertical="top"/>
    </xf>
    <xf numFmtId="0" fontId="5" fillId="0" borderId="35" xfId="0" applyFont="1" applyBorder="1" applyAlignment="1" applyProtection="1">
      <alignment vertical="top" wrapText="1"/>
    </xf>
    <xf numFmtId="0" fontId="5" fillId="0" borderId="34" xfId="0" applyFont="1" applyBorder="1" applyAlignment="1" applyProtection="1">
      <alignment vertical="top"/>
    </xf>
    <xf numFmtId="0" fontId="5" fillId="0" borderId="34" xfId="0" applyFont="1" applyBorder="1" applyAlignment="1" applyProtection="1">
      <alignment horizontal="center" vertical="top"/>
    </xf>
    <xf numFmtId="0" fontId="5" fillId="0" borderId="34" xfId="0" applyFont="1" applyBorder="1" applyAlignment="1" applyProtection="1">
      <alignment horizontal="center" vertical="top" wrapText="1"/>
    </xf>
    <xf numFmtId="0" fontId="5" fillId="0" borderId="8" xfId="0" applyFont="1" applyBorder="1" applyAlignment="1" applyProtection="1">
      <alignment horizontal="center" vertical="top"/>
    </xf>
    <xf numFmtId="0" fontId="5" fillId="0" borderId="30" xfId="0" applyFont="1" applyBorder="1" applyAlignment="1" applyProtection="1">
      <alignment horizontal="center" vertical="top"/>
    </xf>
    <xf numFmtId="0" fontId="5" fillId="0" borderId="34" xfId="0" applyFont="1" applyBorder="1" applyAlignment="1" applyProtection="1">
      <alignment horizontal="right" vertical="top"/>
    </xf>
    <xf numFmtId="0" fontId="5" fillId="0" borderId="34" xfId="0" applyFont="1" applyBorder="1" applyAlignment="1" applyProtection="1">
      <alignment horizontal="right" vertical="top" wrapText="1"/>
    </xf>
    <xf numFmtId="0" fontId="5" fillId="0" borderId="35" xfId="0" applyFont="1" applyBorder="1" applyAlignment="1" applyProtection="1">
      <alignment horizontal="right" vertical="top" wrapText="1"/>
    </xf>
    <xf numFmtId="9" fontId="5" fillId="0" borderId="34" xfId="3" applyNumberFormat="1" applyFont="1" applyBorder="1" applyAlignment="1" applyProtection="1">
      <alignment horizontal="right" vertical="top"/>
    </xf>
    <xf numFmtId="9" fontId="6" fillId="0" borderId="34" xfId="3" applyNumberFormat="1" applyFont="1" applyBorder="1" applyAlignment="1" applyProtection="1">
      <alignment horizontal="right" vertical="top"/>
    </xf>
    <xf numFmtId="0" fontId="5" fillId="0" borderId="30" xfId="0" applyFont="1" applyBorder="1" applyAlignment="1" applyProtection="1">
      <alignment horizontal="right" vertical="top"/>
    </xf>
    <xf numFmtId="9" fontId="5" fillId="0" borderId="34" xfId="0" applyNumberFormat="1" applyFont="1" applyBorder="1" applyAlignment="1" applyProtection="1">
      <alignment vertical="top"/>
    </xf>
    <xf numFmtId="9" fontId="5" fillId="0" borderId="34" xfId="0" applyNumberFormat="1" applyFont="1" applyBorder="1" applyAlignment="1" applyProtection="1">
      <alignment horizontal="center" vertical="top"/>
    </xf>
    <xf numFmtId="9" fontId="5" fillId="0" borderId="34" xfId="0" applyNumberFormat="1" applyFont="1" applyBorder="1" applyAlignment="1" applyProtection="1">
      <alignment horizontal="center" vertical="top" wrapText="1"/>
    </xf>
    <xf numFmtId="9" fontId="5" fillId="0" borderId="30" xfId="0" applyNumberFormat="1" applyFont="1" applyBorder="1" applyAlignment="1" applyProtection="1">
      <alignment horizontal="center" vertical="top"/>
    </xf>
    <xf numFmtId="0" fontId="4" fillId="0" borderId="35" xfId="0" applyFont="1" applyBorder="1" applyAlignment="1" applyProtection="1">
      <alignment vertical="top" wrapText="1"/>
    </xf>
    <xf numFmtId="0" fontId="4" fillId="0" borderId="7" xfId="0" applyFont="1" applyBorder="1" applyAlignment="1" applyProtection="1">
      <alignment vertical="top"/>
    </xf>
    <xf numFmtId="0" fontId="4" fillId="0" borderId="7" xfId="0" applyFont="1" applyBorder="1" applyAlignment="1" applyProtection="1">
      <alignment horizontal="center" vertical="top"/>
    </xf>
    <xf numFmtId="0" fontId="4" fillId="0" borderId="7" xfId="0" applyFont="1" applyBorder="1" applyAlignment="1" applyProtection="1">
      <alignment horizontal="center" vertical="top" wrapText="1"/>
    </xf>
    <xf numFmtId="0" fontId="4" fillId="0" borderId="8" xfId="0" applyFont="1" applyBorder="1" applyAlignment="1" applyProtection="1">
      <alignment horizontal="center" vertical="top"/>
    </xf>
    <xf numFmtId="0" fontId="5" fillId="0" borderId="33" xfId="0" applyFont="1" applyBorder="1" applyAlignment="1" applyProtection="1">
      <alignment vertical="top" wrapText="1"/>
    </xf>
    <xf numFmtId="9" fontId="5" fillId="0" borderId="7" xfId="0" applyNumberFormat="1" applyFont="1" applyBorder="1" applyAlignment="1" applyProtection="1">
      <alignment vertical="top"/>
    </xf>
    <xf numFmtId="9" fontId="5" fillId="0" borderId="7" xfId="0" applyNumberFormat="1" applyFont="1" applyBorder="1" applyAlignment="1" applyProtection="1">
      <alignment horizontal="center" vertical="top"/>
    </xf>
    <xf numFmtId="9" fontId="5" fillId="0" borderId="7" xfId="0" applyNumberFormat="1" applyFont="1" applyBorder="1" applyAlignment="1" applyProtection="1">
      <alignment horizontal="center" vertical="top" wrapText="1"/>
    </xf>
    <xf numFmtId="9" fontId="5" fillId="0" borderId="8" xfId="0" applyNumberFormat="1" applyFont="1" applyBorder="1" applyAlignment="1" applyProtection="1">
      <alignment horizontal="center" vertical="top"/>
    </xf>
    <xf numFmtId="0" fontId="5" fillId="0" borderId="36" xfId="0" applyFont="1" applyBorder="1" applyAlignment="1" applyProtection="1">
      <alignment vertical="top" wrapText="1"/>
    </xf>
    <xf numFmtId="0" fontId="5" fillId="0" borderId="10" xfId="0" applyFont="1" applyBorder="1" applyAlignment="1" applyProtection="1">
      <alignment vertical="top"/>
    </xf>
    <xf numFmtId="0" fontId="5" fillId="0" borderId="10" xfId="0" applyFont="1" applyBorder="1" applyAlignment="1" applyProtection="1">
      <alignment horizontal="center" vertical="top"/>
    </xf>
    <xf numFmtId="0" fontId="5" fillId="0" borderId="10" xfId="0" applyFont="1" applyBorder="1" applyAlignment="1" applyProtection="1">
      <alignment horizontal="center" vertical="top" wrapText="1"/>
    </xf>
    <xf numFmtId="0" fontId="5" fillId="0" borderId="11" xfId="0" applyFont="1" applyBorder="1" applyAlignment="1" applyProtection="1">
      <alignment horizontal="center" vertical="top"/>
    </xf>
    <xf numFmtId="0" fontId="5" fillId="0" borderId="37" xfId="0" applyFont="1" applyBorder="1" applyAlignment="1" applyProtection="1">
      <alignment vertical="top" wrapText="1"/>
    </xf>
    <xf numFmtId="0" fontId="5" fillId="0" borderId="38" xfId="0" applyFont="1" applyBorder="1" applyAlignment="1" applyProtection="1">
      <alignment vertical="top"/>
    </xf>
    <xf numFmtId="0" fontId="5" fillId="0" borderId="38" xfId="0" applyFont="1" applyBorder="1" applyAlignment="1" applyProtection="1">
      <alignment horizontal="center" vertical="top"/>
    </xf>
    <xf numFmtId="0" fontId="5" fillId="0" borderId="38" xfId="0" applyFont="1" applyBorder="1" applyAlignment="1" applyProtection="1">
      <alignment horizontal="center" vertical="top" wrapText="1"/>
    </xf>
    <xf numFmtId="0" fontId="5" fillId="0" borderId="39" xfId="0" applyFont="1" applyBorder="1" applyAlignment="1" applyProtection="1">
      <alignment horizontal="center" vertical="top"/>
    </xf>
    <xf numFmtId="0" fontId="5" fillId="0" borderId="42" xfId="0" applyFont="1" applyBorder="1" applyAlignment="1" applyProtection="1">
      <alignment vertical="top" wrapText="1"/>
    </xf>
    <xf numFmtId="0" fontId="5" fillId="0" borderId="0" xfId="0" applyFont="1" applyBorder="1" applyAlignment="1" applyProtection="1">
      <alignment vertical="top"/>
    </xf>
    <xf numFmtId="0" fontId="5" fillId="0" borderId="0" xfId="0" applyFont="1" applyBorder="1" applyAlignment="1" applyProtection="1">
      <alignment horizontal="center" vertical="top" wrapText="1"/>
    </xf>
    <xf numFmtId="0" fontId="5" fillId="0" borderId="43" xfId="0" applyFont="1" applyBorder="1" applyAlignment="1" applyProtection="1">
      <alignment horizontal="center" vertical="top"/>
    </xf>
    <xf numFmtId="0" fontId="5" fillId="0" borderId="46" xfId="0" applyFont="1" applyBorder="1" applyAlignment="1" applyProtection="1">
      <alignment vertical="top" wrapText="1"/>
    </xf>
    <xf numFmtId="0" fontId="5" fillId="0" borderId="47" xfId="0" applyFont="1" applyBorder="1" applyAlignment="1" applyProtection="1">
      <alignment vertical="top"/>
    </xf>
    <xf numFmtId="0" fontId="5" fillId="0" borderId="47" xfId="0" applyFont="1" applyBorder="1" applyAlignment="1" applyProtection="1">
      <alignment horizontal="center" vertical="top"/>
    </xf>
    <xf numFmtId="0" fontId="5" fillId="0" borderId="47" xfId="0" applyFont="1" applyBorder="1" applyAlignment="1" applyProtection="1">
      <alignment horizontal="center" vertical="top" wrapText="1"/>
    </xf>
    <xf numFmtId="0" fontId="5" fillId="0" borderId="48" xfId="0" applyFont="1" applyBorder="1" applyAlignment="1" applyProtection="1">
      <alignment horizontal="center" vertical="top"/>
    </xf>
    <xf numFmtId="0" fontId="5" fillId="0" borderId="0" xfId="0" applyFont="1" applyBorder="1" applyAlignment="1" applyProtection="1">
      <alignment vertical="top" wrapText="1"/>
    </xf>
    <xf numFmtId="49" fontId="5" fillId="0" borderId="35" xfId="0" applyNumberFormat="1" applyFont="1" applyBorder="1" applyAlignment="1" applyProtection="1">
      <alignment vertical="top" wrapText="1"/>
    </xf>
    <xf numFmtId="0" fontId="5" fillId="0" borderId="30" xfId="3" applyFont="1" applyFill="1" applyBorder="1" applyAlignment="1" applyProtection="1">
      <alignment horizontal="left" vertical="top"/>
    </xf>
    <xf numFmtId="0" fontId="5" fillId="0" borderId="7" xfId="0" applyFont="1" applyBorder="1" applyAlignment="1" applyProtection="1">
      <alignment vertical="top"/>
    </xf>
    <xf numFmtId="0" fontId="6" fillId="0" borderId="7" xfId="0" applyFont="1" applyBorder="1" applyAlignment="1" applyProtection="1">
      <alignment horizontal="center" vertical="top"/>
    </xf>
    <xf numFmtId="0" fontId="6" fillId="0" borderId="30" xfId="0" applyFont="1" applyBorder="1" applyAlignment="1" applyProtection="1">
      <alignment horizontal="center" vertical="top"/>
    </xf>
    <xf numFmtId="0" fontId="4" fillId="0" borderId="0" xfId="3" applyFont="1" applyFill="1" applyAlignment="1" applyProtection="1">
      <alignment horizontal="right" vertical="top"/>
    </xf>
    <xf numFmtId="4" fontId="4" fillId="2" borderId="16" xfId="0" applyNumberFormat="1" applyFont="1" applyFill="1" applyBorder="1" applyAlignment="1" applyProtection="1">
      <alignment horizontal="center" vertical="top" wrapText="1"/>
    </xf>
    <xf numFmtId="4" fontId="4" fillId="2" borderId="2" xfId="0" applyNumberFormat="1" applyFont="1" applyFill="1" applyBorder="1" applyAlignment="1" applyProtection="1">
      <alignment horizontal="center" vertical="top" wrapText="1"/>
    </xf>
    <xf numFmtId="4" fontId="4" fillId="2" borderId="3" xfId="0" applyNumberFormat="1" applyFont="1" applyFill="1" applyBorder="1" applyAlignment="1" applyProtection="1">
      <alignment horizontal="center" vertical="top"/>
    </xf>
    <xf numFmtId="0" fontId="5" fillId="0" borderId="2" xfId="3" applyFont="1" applyBorder="1" applyAlignment="1" applyProtection="1">
      <alignment horizontal="right" vertical="top"/>
    </xf>
    <xf numFmtId="0" fontId="5" fillId="0" borderId="3" xfId="3" applyFont="1" applyBorder="1" applyAlignment="1" applyProtection="1">
      <alignment horizontal="right" vertical="top"/>
    </xf>
    <xf numFmtId="165" fontId="5" fillId="0" borderId="38" xfId="1" applyNumberFormat="1" applyFont="1" applyFill="1" applyBorder="1" applyAlignment="1" applyProtection="1">
      <alignment horizontal="right" vertical="top"/>
    </xf>
    <xf numFmtId="49" fontId="5" fillId="0" borderId="38" xfId="1" applyNumberFormat="1" applyFont="1" applyFill="1" applyBorder="1" applyAlignment="1" applyProtection="1">
      <alignment horizontal="left" vertical="top"/>
    </xf>
    <xf numFmtId="165" fontId="5" fillId="0" borderId="38" xfId="3" applyNumberFormat="1" applyFont="1" applyFill="1" applyBorder="1" applyAlignment="1" applyProtection="1">
      <alignment horizontal="right" vertical="top"/>
    </xf>
    <xf numFmtId="0" fontId="5" fillId="0" borderId="38" xfId="3" applyFont="1" applyFill="1" applyBorder="1" applyAlignment="1" applyProtection="1">
      <alignment horizontal="left" vertical="top"/>
    </xf>
    <xf numFmtId="49" fontId="5" fillId="0" borderId="39" xfId="1" applyNumberFormat="1" applyFont="1" applyFill="1" applyBorder="1" applyAlignment="1" applyProtection="1">
      <alignment horizontal="left" vertical="top"/>
    </xf>
    <xf numFmtId="165" fontId="5" fillId="0" borderId="0" xfId="3" applyNumberFormat="1" applyFont="1" applyFill="1" applyBorder="1" applyAlignment="1" applyProtection="1">
      <alignment horizontal="left" vertical="top"/>
    </xf>
    <xf numFmtId="0" fontId="5" fillId="0" borderId="0" xfId="3" applyFont="1" applyFill="1" applyBorder="1" applyAlignment="1" applyProtection="1">
      <alignment horizontal="left" vertical="top"/>
    </xf>
    <xf numFmtId="165" fontId="5" fillId="0" borderId="0" xfId="3" applyNumberFormat="1" applyFont="1" applyFill="1" applyBorder="1" applyAlignment="1" applyProtection="1">
      <alignment horizontal="right" vertical="top"/>
    </xf>
    <xf numFmtId="49" fontId="5" fillId="0" borderId="43" xfId="3" applyNumberFormat="1" applyFont="1" applyFill="1" applyBorder="1" applyAlignment="1" applyProtection="1">
      <alignment horizontal="left" vertical="top"/>
    </xf>
    <xf numFmtId="165" fontId="5" fillId="0" borderId="52" xfId="3" applyNumberFormat="1" applyFont="1" applyFill="1" applyBorder="1" applyAlignment="1" applyProtection="1">
      <alignment horizontal="left" vertical="top"/>
    </xf>
    <xf numFmtId="0" fontId="5" fillId="0" borderId="52" xfId="3" applyFont="1" applyFill="1" applyBorder="1" applyAlignment="1" applyProtection="1">
      <alignment horizontal="left" vertical="top"/>
    </xf>
    <xf numFmtId="165" fontId="5" fillId="0" borderId="52" xfId="3" applyNumberFormat="1" applyFont="1" applyFill="1" applyBorder="1" applyAlignment="1" applyProtection="1">
      <alignment horizontal="right" vertical="top"/>
    </xf>
    <xf numFmtId="49" fontId="5" fillId="0" borderId="54" xfId="3" applyNumberFormat="1" applyFont="1" applyFill="1" applyBorder="1" applyAlignment="1" applyProtection="1">
      <alignment horizontal="left" vertical="top"/>
    </xf>
    <xf numFmtId="165" fontId="5" fillId="0" borderId="2" xfId="3" applyNumberFormat="1" applyFont="1" applyBorder="1" applyAlignment="1" applyProtection="1">
      <alignment horizontal="right" vertical="top"/>
    </xf>
    <xf numFmtId="49" fontId="5" fillId="0" borderId="3" xfId="3" applyNumberFormat="1" applyFont="1" applyBorder="1" applyAlignment="1" applyProtection="1">
      <alignment horizontal="right" vertical="top"/>
    </xf>
    <xf numFmtId="165" fontId="5" fillId="0" borderId="29" xfId="3" applyNumberFormat="1" applyFont="1" applyFill="1" applyBorder="1" applyAlignment="1" applyProtection="1">
      <alignment horizontal="right" vertical="top"/>
    </xf>
    <xf numFmtId="0" fontId="5" fillId="0" borderId="21" xfId="3" applyFont="1" applyFill="1" applyBorder="1" applyAlignment="1" applyProtection="1">
      <alignment horizontal="left" vertical="top"/>
    </xf>
    <xf numFmtId="0" fontId="5" fillId="0" borderId="28" xfId="3" applyFont="1" applyFill="1" applyBorder="1" applyAlignment="1" applyProtection="1">
      <alignment horizontal="left" vertical="top"/>
    </xf>
    <xf numFmtId="0" fontId="5" fillId="0" borderId="8" xfId="3" applyFont="1" applyFill="1" applyBorder="1" applyAlignment="1" applyProtection="1">
      <alignment horizontal="left" vertical="top"/>
    </xf>
    <xf numFmtId="165" fontId="5" fillId="2" borderId="29" xfId="3" applyNumberFormat="1" applyFont="1" applyFill="1" applyBorder="1" applyAlignment="1" applyProtection="1">
      <alignment horizontal="right" vertical="top"/>
    </xf>
    <xf numFmtId="0" fontId="5" fillId="2" borderId="21" xfId="3" applyFont="1" applyFill="1" applyBorder="1" applyAlignment="1" applyProtection="1">
      <alignment horizontal="left" vertical="top"/>
    </xf>
    <xf numFmtId="0" fontId="5" fillId="2" borderId="28" xfId="3" applyFont="1" applyFill="1" applyBorder="1" applyAlignment="1" applyProtection="1">
      <alignment horizontal="left" vertical="top"/>
    </xf>
    <xf numFmtId="0" fontId="5" fillId="2" borderId="8" xfId="3" applyFont="1" applyFill="1" applyBorder="1" applyAlignment="1" applyProtection="1">
      <alignment horizontal="left" vertical="top"/>
    </xf>
    <xf numFmtId="165" fontId="5" fillId="0" borderId="22" xfId="3" applyNumberFormat="1" applyFont="1" applyFill="1" applyBorder="1" applyAlignment="1" applyProtection="1">
      <alignment horizontal="right" vertical="top"/>
    </xf>
    <xf numFmtId="49" fontId="5" fillId="0" borderId="8" xfId="3" applyNumberFormat="1" applyFont="1" applyFill="1" applyBorder="1" applyAlignment="1" applyProtection="1">
      <alignment horizontal="left" vertical="top"/>
    </xf>
    <xf numFmtId="165" fontId="5" fillId="0" borderId="25" xfId="3" applyNumberFormat="1" applyFont="1" applyFill="1" applyBorder="1" applyAlignment="1" applyProtection="1">
      <alignment horizontal="left" vertical="top"/>
    </xf>
    <xf numFmtId="0" fontId="5" fillId="0" borderId="32" xfId="3" applyFont="1" applyFill="1" applyBorder="1" applyAlignment="1" applyProtection="1">
      <alignment horizontal="left" vertical="top"/>
    </xf>
    <xf numFmtId="165" fontId="5" fillId="0" borderId="25" xfId="3" applyNumberFormat="1" applyFont="1" applyFill="1" applyBorder="1" applyAlignment="1" applyProtection="1">
      <alignment horizontal="right" vertical="top"/>
    </xf>
    <xf numFmtId="49" fontId="5" fillId="0" borderId="11" xfId="3" applyNumberFormat="1" applyFont="1" applyFill="1" applyBorder="1" applyAlignment="1" applyProtection="1">
      <alignment horizontal="left" vertical="top"/>
    </xf>
    <xf numFmtId="9" fontId="5" fillId="0" borderId="60" xfId="0" applyNumberFormat="1" applyFont="1" applyFill="1" applyBorder="1" applyAlignment="1" applyProtection="1">
      <alignment horizontal="right" vertical="top"/>
    </xf>
    <xf numFmtId="0" fontId="5" fillId="0" borderId="38" xfId="0" applyFont="1" applyFill="1" applyBorder="1" applyAlignment="1" applyProtection="1">
      <alignment vertical="top"/>
    </xf>
    <xf numFmtId="0" fontId="5" fillId="0" borderId="40" xfId="0" applyFont="1" applyFill="1" applyBorder="1" applyAlignment="1" applyProtection="1">
      <alignment vertical="top"/>
    </xf>
    <xf numFmtId="4" fontId="5" fillId="0" borderId="41" xfId="0" applyNumberFormat="1" applyFont="1" applyFill="1" applyBorder="1" applyAlignment="1" applyProtection="1">
      <alignment vertical="top"/>
    </xf>
    <xf numFmtId="4" fontId="5" fillId="0" borderId="39" xfId="0" applyNumberFormat="1" applyFont="1" applyFill="1" applyBorder="1" applyAlignment="1" applyProtection="1">
      <alignment vertical="top"/>
    </xf>
    <xf numFmtId="1" fontId="5" fillId="0" borderId="0" xfId="0" applyNumberFormat="1" applyFont="1" applyFill="1" applyBorder="1" applyAlignment="1" applyProtection="1">
      <alignment vertical="top"/>
    </xf>
    <xf numFmtId="1" fontId="5" fillId="0" borderId="44" xfId="0" applyNumberFormat="1" applyFont="1" applyFill="1" applyBorder="1" applyAlignment="1" applyProtection="1">
      <alignment vertical="top"/>
    </xf>
    <xf numFmtId="1" fontId="5" fillId="0" borderId="45" xfId="0" applyNumberFormat="1" applyFont="1" applyFill="1" applyBorder="1" applyAlignment="1" applyProtection="1">
      <alignment horizontal="center" vertical="top"/>
    </xf>
    <xf numFmtId="1" fontId="5" fillId="0" borderId="43" xfId="0" applyNumberFormat="1" applyFont="1" applyFill="1" applyBorder="1" applyAlignment="1" applyProtection="1">
      <alignment horizontal="center" vertical="top"/>
    </xf>
    <xf numFmtId="0" fontId="5" fillId="0" borderId="47" xfId="0" applyFont="1" applyFill="1" applyBorder="1" applyAlignment="1" applyProtection="1">
      <alignment vertical="top"/>
    </xf>
    <xf numFmtId="0" fontId="5" fillId="0" borderId="50" xfId="0" applyFont="1" applyFill="1" applyBorder="1" applyAlignment="1" applyProtection="1">
      <alignment vertical="top"/>
    </xf>
    <xf numFmtId="9" fontId="5" fillId="0" borderId="51" xfId="2" applyFont="1" applyFill="1" applyBorder="1" applyAlignment="1" applyProtection="1">
      <alignment horizontal="center" vertical="top"/>
    </xf>
    <xf numFmtId="9" fontId="5" fillId="0" borderId="48" xfId="2" applyFont="1" applyFill="1" applyBorder="1" applyAlignment="1" applyProtection="1">
      <alignment horizontal="center" vertical="top"/>
    </xf>
    <xf numFmtId="0" fontId="5" fillId="0" borderId="0" xfId="0" applyFont="1" applyFill="1" applyBorder="1" applyAlignment="1" applyProtection="1">
      <alignment vertical="top"/>
    </xf>
    <xf numFmtId="4" fontId="5" fillId="0" borderId="0" xfId="0" applyNumberFormat="1" applyFont="1" applyFill="1" applyBorder="1" applyAlignment="1" applyProtection="1">
      <alignment vertical="top"/>
    </xf>
    <xf numFmtId="4" fontId="5" fillId="0" borderId="43" xfId="0" applyNumberFormat="1" applyFont="1" applyFill="1" applyBorder="1" applyAlignment="1" applyProtection="1">
      <alignment vertical="top"/>
    </xf>
    <xf numFmtId="164" fontId="5" fillId="0" borderId="34" xfId="1" applyFont="1" applyBorder="1" applyAlignment="1" applyProtection="1">
      <alignment horizontal="left" vertical="top"/>
    </xf>
    <xf numFmtId="164" fontId="5" fillId="0" borderId="28" xfId="1" applyFont="1" applyBorder="1" applyAlignment="1" applyProtection="1">
      <alignment horizontal="left" vertical="top"/>
    </xf>
    <xf numFmtId="164" fontId="5" fillId="0" borderId="29" xfId="1" applyFont="1" applyBorder="1" applyAlignment="1" applyProtection="1">
      <alignment horizontal="left" vertical="top"/>
    </xf>
    <xf numFmtId="164" fontId="5" fillId="0" borderId="30" xfId="1" applyFont="1" applyBorder="1" applyAlignment="1" applyProtection="1">
      <alignment horizontal="left" vertical="top"/>
    </xf>
    <xf numFmtId="4" fontId="5" fillId="0" borderId="0" xfId="0" applyNumberFormat="1" applyFont="1" applyFill="1" applyAlignment="1" applyProtection="1">
      <alignment vertical="top"/>
    </xf>
  </cellXfs>
  <cellStyles count="7">
    <cellStyle name="Euro" xfId="4" xr:uid="{00000000-0005-0000-0000-000000000000}"/>
    <cellStyle name="Excel Built-in Normal" xfId="5" xr:uid="{00000000-0005-0000-0000-000001000000}"/>
    <cellStyle name="Komma" xfId="1" builtinId="3"/>
    <cellStyle name="Prozent" xfId="2" builtinId="5"/>
    <cellStyle name="Standard" xfId="0" builtinId="0"/>
    <cellStyle name="Standard 2" xfId="3" xr:uid="{00000000-0005-0000-0000-000005000000}"/>
    <cellStyle name="Standard 3" xfId="6" xr:uid="{00000000-0005-0000-0000-000006000000}"/>
  </cellStyles>
  <dxfs count="58">
    <dxf>
      <fill>
        <patternFill>
          <bgColor rgb="FFFF0000"/>
        </patternFill>
      </fill>
    </dxf>
    <dxf>
      <font>
        <color rgb="FF9C0006"/>
      </font>
      <fill>
        <patternFill>
          <bgColor rgb="FFFFC7CE"/>
        </patternFill>
      </fill>
    </dxf>
    <dxf>
      <font>
        <b/>
        <i val="0"/>
        <condense val="0"/>
        <extend val="0"/>
      </font>
    </dxf>
    <dxf>
      <font>
        <b/>
        <i val="0"/>
        <condense val="0"/>
        <extend val="0"/>
      </font>
    </dxf>
    <dxf>
      <font>
        <b/>
        <i val="0"/>
        <condense val="0"/>
        <extend val="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b/>
        <i val="0"/>
        <condense val="0"/>
        <extend val="0"/>
      </font>
    </dxf>
    <dxf>
      <font>
        <b/>
        <i val="0"/>
        <condense val="0"/>
        <extend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7</xdr:col>
      <xdr:colOff>33545</xdr:colOff>
      <xdr:row>10</xdr:row>
      <xdr:rowOff>12837</xdr:rowOff>
    </xdr:from>
    <xdr:to>
      <xdr:col>24</xdr:col>
      <xdr:colOff>52595</xdr:colOff>
      <xdr:row>53</xdr:row>
      <xdr:rowOff>38099</xdr:rowOff>
    </xdr:to>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1167020" y="1622562"/>
          <a:ext cx="9877425" cy="65784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solidFill>
                <a:sysClr val="windowText" lastClr="000000"/>
              </a:solidFill>
              <a:effectLst/>
              <a:latin typeface="+mn-lt"/>
              <a:ea typeface="+mn-ea"/>
              <a:cs typeface="+mn-cs"/>
            </a:rPr>
            <a:t>Gegenstand dieser Ausschreibung ist der Abschluss eines Vertrages zur wochentäglichen Beförderung von Rehabilitanden der Klinik für ambulante Rehabilitation der Gesellschaft für Rehabilitation, Therapie und Prävention Altenburger Land mbH ab dem 01.04.2027 auf unbestimmte Zeit. </a:t>
          </a:r>
        </a:p>
        <a:p>
          <a:r>
            <a:rPr lang="de-DE" sz="1100">
              <a:solidFill>
                <a:sysClr val="windowText" lastClr="000000"/>
              </a:solidFill>
              <a:effectLst/>
              <a:latin typeface="+mn-lt"/>
              <a:ea typeface="+mn-ea"/>
              <a:cs typeface="+mn-cs"/>
            </a:rPr>
            <a:t>Ziel ist die verlässliche, pünktliche, sichere und medizinisch-organisatorisch angemessene Beförderung (Bring- und Abholdienste) von Rehabilitanden der ambulanten Reha-Einrichtung. Schlechte Witterungsverhältnisse (insbesondere Eis-, Schnee- und Sturmlagen) entbinden den Auftragnehmer nicht von der Leistungspflicht. Er hat organisatorisch sicherzustellen (z. B. durch angepasste Startzeiten, erweiterte Zeitfenster oder zusätzliches Personal/Fahrzeuge), dass wetterbedingte Verzögerungen auf ein Minimum reduziert werden und die rechtzeitige Ankunft zum Therapiebeginn gewährleistet bleibt</a:t>
          </a:r>
        </a:p>
        <a:p>
          <a:r>
            <a:rPr lang="de-DE" sz="1100">
              <a:solidFill>
                <a:sysClr val="windowText" lastClr="000000"/>
              </a:solidFill>
              <a:effectLst/>
              <a:latin typeface="+mn-lt"/>
              <a:ea typeface="+mn-ea"/>
              <a:cs typeface="+mn-cs"/>
            </a:rPr>
            <a:t>Die Fahrdienstleistungen erfolgen im Umkreis von 33 km ausgehend vom Standort des Auftraggebers (Am Waldessaum 8, 04600 Altenburg). </a:t>
          </a:r>
        </a:p>
        <a:p>
          <a:r>
            <a:rPr lang="de-DE" sz="1100">
              <a:solidFill>
                <a:sysClr val="windowText" lastClr="000000"/>
              </a:solidFill>
              <a:effectLst/>
              <a:latin typeface="+mn-lt"/>
              <a:ea typeface="+mn-ea"/>
              <a:cs typeface="+mn-cs"/>
            </a:rPr>
            <a:t>Die Fahrgäste weisen spezifische Einschränkungen aus den Fachbereichen Orthopädie und Neurologie auf. Die Beförderungsleistung umfasst den Transport von der Bordsteinkante des Abholortes bis zur Bordsteinkante des Zielortes.</a:t>
          </a:r>
        </a:p>
        <a:p>
          <a:r>
            <a:rPr lang="de-DE" sz="1100">
              <a:solidFill>
                <a:sysClr val="windowText" lastClr="000000"/>
              </a:solidFill>
              <a:effectLst/>
              <a:latin typeface="+mn-lt"/>
              <a:ea typeface="+mn-ea"/>
              <a:cs typeface="+mn-cs"/>
            </a:rPr>
            <a:t>Die Rehabilitandenanzahl beläuft sich pro Tag auf ca. 30-50 Rehabilitanden. Eine Kontaktaufnahme und Abstimmung der Abholzeit betreffen täglich ca. 5 neue Rehabilitanden.</a:t>
          </a:r>
        </a:p>
        <a:p>
          <a:r>
            <a:rPr lang="de-DE" sz="1100">
              <a:solidFill>
                <a:sysClr val="windowText" lastClr="000000"/>
              </a:solidFill>
              <a:effectLst/>
              <a:latin typeface="+mn-lt"/>
              <a:ea typeface="+mn-ea"/>
              <a:cs typeface="+mn-cs"/>
            </a:rPr>
            <a:t>Der Auftragnehmer ist verpflichtet, spätestens zum Zeitpunkt des vertraglichen Leistungsbeginns eine zur ordnungsgemäßen Auftragserfüllung ausreichende Anzahl an einsatzbereiten Fahrzeugen sowie qualifiziertem Personal in einer baulich/logistisch geeigneten Betriebsstätte oder einem Bereitstellungsraum im betrieblich notwendigen Einzugsgebiet des Auftraggebers vorzuhalten. Der Nachweis hierüber ist nicht mit dem Angebot, sondern auf Verlangen vor Zuschlagserteilung (bzw. zum Projektstart) zu erbringen.</a:t>
          </a:r>
        </a:p>
        <a:p>
          <a:endParaRPr lang="de-DE" sz="1100">
            <a:solidFill>
              <a:sysClr val="windowText" lastClr="000000"/>
            </a:solidFill>
            <a:effectLst/>
            <a:latin typeface="+mn-lt"/>
            <a:ea typeface="+mn-ea"/>
            <a:cs typeface="+mn-cs"/>
          </a:endParaRPr>
        </a:p>
        <a:p>
          <a:r>
            <a:rPr lang="de-DE" sz="1100">
              <a:solidFill>
                <a:sysClr val="windowText" lastClr="000000"/>
              </a:solidFill>
              <a:effectLst/>
              <a:latin typeface="+mn-lt"/>
              <a:ea typeface="+mn-ea"/>
              <a:cs typeface="+mn-cs"/>
            </a:rPr>
            <a:t>Der Auftraggeber behält sich das Recht vor, dieses Vergabeverfahren ganz oder teilweise aufzuheben, sofern kein Angebot eingeht, das den Kriterien der Wirtschaftlichkeit entspricht.</a:t>
          </a:r>
        </a:p>
        <a:p>
          <a:r>
            <a:rPr lang="de-DE" sz="1100">
              <a:solidFill>
                <a:sysClr val="windowText" lastClr="000000"/>
              </a:solidFill>
              <a:effectLst/>
              <a:latin typeface="+mn-lt"/>
              <a:ea typeface="+mn-ea"/>
              <a:cs typeface="+mn-cs"/>
            </a:rPr>
            <a:t>Ein Grund zur Aufhebung wegen Unwirtschaftlichkeit liegt insbesondere dann vor, wenn alle wertbaren Angebote das im Vorfeld ordnungsgemäß kalkulierte Budget des Auftraggebers oder die marktübliche Kostenobergrenze für diese Dienstleistung erheblich und unzumutbar überschreiten. Aus der Teilnahme am Vergabeverfahren sowie aus einer etwaigen Aufhebung des Verfahrens können die Bieter keine Ansprüche auf Ersatz von Aufwendungen für die Angebotserstellung oder sonstige Schadensersatzansprüche gegen den Auftraggeber ableiten.</a:t>
          </a:r>
        </a:p>
        <a:p>
          <a:endParaRPr lang="de-DE" sz="900">
            <a:solidFill>
              <a:schemeClr val="dk1"/>
            </a:solidFill>
            <a:effectLst/>
            <a:latin typeface="+mn-lt"/>
            <a:ea typeface="+mn-ea"/>
            <a:cs typeface="+mn-cs"/>
          </a:endParaRPr>
        </a:p>
        <a:p>
          <a:r>
            <a:rPr lang="de-DE" sz="900">
              <a:solidFill>
                <a:schemeClr val="dk1"/>
              </a:solidFill>
              <a:effectLst/>
              <a:latin typeface="+mn-lt"/>
              <a:ea typeface="+mn-ea"/>
              <a:cs typeface="+mn-cs"/>
            </a:rPr>
            <a:t> </a:t>
          </a:r>
        </a:p>
        <a:p>
          <a:r>
            <a:rPr lang="de-DE" sz="1100" u="sng">
              <a:solidFill>
                <a:schemeClr val="dk1"/>
              </a:solidFill>
              <a:effectLst/>
              <a:latin typeface="+mn-lt"/>
              <a:ea typeface="+mn-ea"/>
              <a:cs typeface="+mn-cs"/>
            </a:rPr>
            <a:t>Hinweis zur Ausfüllung des Leistungsverzeichnisses durch die Bieter:</a:t>
          </a:r>
        </a:p>
        <a:p>
          <a:r>
            <a:rPr lang="de-DE" sz="400">
              <a:solidFill>
                <a:schemeClr val="dk1"/>
              </a:solidFill>
              <a:effectLst/>
              <a:latin typeface="+mn-lt"/>
              <a:ea typeface="+mn-ea"/>
              <a:cs typeface="+mn-cs"/>
            </a:rPr>
            <a:t> </a:t>
          </a:r>
        </a:p>
        <a:p>
          <a:r>
            <a:rPr lang="de-DE" sz="1100">
              <a:solidFill>
                <a:schemeClr val="dk1"/>
              </a:solidFill>
              <a:effectLst/>
              <a:latin typeface="+mn-lt"/>
              <a:ea typeface="+mn-ea"/>
              <a:cs typeface="+mn-cs"/>
            </a:rPr>
            <a:t>Die Anforderungen in Spalte "I", die, sofern nichts </a:t>
          </a:r>
          <a:r>
            <a:rPr lang="de-DE" sz="1100">
              <a:solidFill>
                <a:sysClr val="windowText" lastClr="000000"/>
              </a:solidFill>
              <a:effectLst/>
              <a:latin typeface="+mn-lt"/>
              <a:ea typeface="+mn-ea"/>
              <a:cs typeface="+mn-cs"/>
            </a:rPr>
            <a:t>anderes angegeben ist, mit ja beantwortet werden sollten, und einige Angaben zu Anforderungen</a:t>
          </a:r>
          <a:r>
            <a:rPr lang="de-DE" sz="1100" baseline="0">
              <a:solidFill>
                <a:sysClr val="windowText" lastClr="000000"/>
              </a:solidFill>
              <a:effectLst/>
              <a:latin typeface="+mn-lt"/>
              <a:ea typeface="+mn-ea"/>
              <a:cs typeface="+mn-cs"/>
            </a:rPr>
            <a:t> des Auftraggebers </a:t>
          </a:r>
          <a:r>
            <a:rPr lang="de-DE" sz="1100">
              <a:solidFill>
                <a:sysClr val="windowText" lastClr="000000"/>
              </a:solidFill>
              <a:effectLst/>
              <a:latin typeface="+mn-lt"/>
              <a:ea typeface="+mn-ea"/>
              <a:cs typeface="+mn-cs"/>
            </a:rPr>
            <a:t>wurden in Ihrer Wichtigkeit bewertet. In Spalte "M" ist jeweils angegeben, welche Wichtigkeit in Punkten dem Kriterium zugemessen wurde 10, 5 oder 2.</a:t>
          </a:r>
        </a:p>
        <a:p>
          <a:r>
            <a:rPr lang="de-DE" sz="1100">
              <a:solidFill>
                <a:sysClr val="windowText" lastClr="000000"/>
              </a:solidFill>
              <a:effectLst/>
              <a:latin typeface="+mn-lt"/>
              <a:ea typeface="+mn-ea"/>
              <a:cs typeface="+mn-cs"/>
            </a:rPr>
            <a:t>Ist keine Bewertung des Kriteriums vorgenommen worden, hat die Angabe lediglich informativen Charakter. Preisabfragen,</a:t>
          </a:r>
          <a:r>
            <a:rPr lang="de-DE" sz="1100" baseline="0">
              <a:solidFill>
                <a:sysClr val="windowText" lastClr="000000"/>
              </a:solidFill>
              <a:effectLst/>
              <a:latin typeface="+mn-lt"/>
              <a:ea typeface="+mn-ea"/>
              <a:cs typeface="+mn-cs"/>
            </a:rPr>
            <a:t> unabhängig davon, ob sie in Spalte "M"  in Ihrer Wichtigkeit bewertet sind, fließen vollständig in die preisliche Bewertung des Angebots ein. </a:t>
          </a:r>
          <a:endParaRPr lang="de-DE" sz="1100">
            <a:solidFill>
              <a:sysClr val="windowText" lastClr="000000"/>
            </a:solidFill>
            <a:effectLst/>
            <a:latin typeface="+mn-lt"/>
            <a:ea typeface="+mn-ea"/>
            <a:cs typeface="+mn-cs"/>
          </a:endParaRPr>
        </a:p>
        <a:p>
          <a:r>
            <a:rPr lang="de-DE" sz="1100">
              <a:solidFill>
                <a:sysClr val="windowText" lastClr="000000"/>
              </a:solidFill>
              <a:effectLst/>
              <a:latin typeface="+mn-lt"/>
              <a:ea typeface="+mn-ea"/>
              <a:cs typeface="+mn-cs"/>
            </a:rPr>
            <a:t>Wurde in Spalte "M", gegebenenfalls auch zusätzlich, (k.o.) vermerkt, handelt es sich bei der Abfrage um eine Angabe, deren von der Forderung abweichende Beantwortung zum Ausschluss des Angebotes führen muss.</a:t>
          </a:r>
        </a:p>
        <a:p>
          <a:r>
            <a:rPr lang="de-DE" sz="1100">
              <a:solidFill>
                <a:sysClr val="windowText" lastClr="000000"/>
              </a:solidFill>
              <a:effectLst/>
              <a:latin typeface="+mn-lt"/>
              <a:ea typeface="+mn-ea"/>
              <a:cs typeface="+mn-cs"/>
            </a:rPr>
            <a:t>Für die Beantwortung der Abfragen stehen Ihnen Zellen in Spalte "P"  zur Verfügung. Anmerkungen/Hinweise können in Zellen der Spalte "S" gegeben werden. </a:t>
          </a:r>
          <a:br>
            <a:rPr lang="de-DE" sz="1100">
              <a:solidFill>
                <a:sysClr val="windowText" lastClr="000000"/>
              </a:solidFill>
              <a:effectLst/>
              <a:latin typeface="+mn-lt"/>
              <a:ea typeface="+mn-ea"/>
              <a:cs typeface="+mn-cs"/>
            </a:rPr>
          </a:br>
          <a:r>
            <a:rPr lang="de-DE" sz="1100">
              <a:solidFill>
                <a:schemeClr val="dk1"/>
              </a:solidFill>
              <a:effectLst/>
              <a:latin typeface="+mn-lt"/>
              <a:ea typeface="+mn-ea"/>
              <a:cs typeface="+mn-cs"/>
            </a:rPr>
            <a:t>Alle Preise unter Punkt</a:t>
          </a:r>
          <a:r>
            <a:rPr lang="de-DE" sz="1100" baseline="0">
              <a:solidFill>
                <a:schemeClr val="dk1"/>
              </a:solidFill>
              <a:effectLst/>
              <a:latin typeface="+mn-lt"/>
              <a:ea typeface="+mn-ea"/>
              <a:cs typeface="+mn-cs"/>
            </a:rPr>
            <a:t> 5 sind i</a:t>
          </a:r>
          <a:r>
            <a:rPr lang="de-DE" sz="1100">
              <a:solidFill>
                <a:schemeClr val="dk1"/>
              </a:solidFill>
              <a:effectLst/>
              <a:latin typeface="+mn-lt"/>
              <a:ea typeface="+mn-ea"/>
              <a:cs typeface="+mn-cs"/>
            </a:rPr>
            <a:t>n Nettobeträgen anzugeben. Gegebenefalls anfallende Mehrwertssteuer ist separat in Spalte "S" auszuweisen. </a:t>
          </a:r>
        </a:p>
        <a:p>
          <a:r>
            <a:rPr lang="de-DE" sz="1100">
              <a:solidFill>
                <a:schemeClr val="dk1"/>
              </a:solidFill>
              <a:effectLst/>
              <a:latin typeface="+mn-lt"/>
              <a:ea typeface="+mn-ea"/>
              <a:cs typeface="+mn-cs"/>
            </a:rPr>
            <a:t>Bei "Sonstige Rechnungspositionen" im Punkt 5.6 sind alle weiteren zukünftigen Rechnungspositionen nach heutigem</a:t>
          </a:r>
          <a:r>
            <a:rPr lang="de-DE" sz="1100" baseline="0">
              <a:solidFill>
                <a:schemeClr val="dk1"/>
              </a:solidFill>
              <a:effectLst/>
              <a:latin typeface="+mn-lt"/>
              <a:ea typeface="+mn-ea"/>
              <a:cs typeface="+mn-cs"/>
            </a:rPr>
            <a:t> Kenntnisstand anzugeben und mit Beschreibung und Preisen zu versehen. </a:t>
          </a:r>
          <a:endParaRPr lang="de-DE" sz="1100">
            <a:solidFill>
              <a:sysClr val="windowText" lastClr="000000"/>
            </a:solidFill>
            <a:effectLst/>
            <a:latin typeface="+mn-lt"/>
            <a:ea typeface="+mn-ea"/>
            <a:cs typeface="+mn-cs"/>
          </a:endParaRPr>
        </a:p>
        <a:p>
          <a:r>
            <a:rPr lang="de-DE" sz="1100">
              <a:solidFill>
                <a:sysClr val="windowText" lastClr="000000"/>
              </a:solidFill>
              <a:effectLst/>
              <a:latin typeface="+mn-lt"/>
              <a:ea typeface="+mn-ea"/>
              <a:cs typeface="+mn-cs"/>
            </a:rPr>
            <a:t>Wenn ein Angebot nicht wenigstens 113 von 150 Punkten </a:t>
          </a:r>
          <a:r>
            <a:rPr lang="de-DE" sz="1100">
              <a:solidFill>
                <a:schemeClr val="dk1"/>
              </a:solidFill>
              <a:effectLst/>
              <a:latin typeface="+mn-lt"/>
              <a:ea typeface="+mn-ea"/>
              <a:cs typeface="+mn-cs"/>
            </a:rPr>
            <a:t>erreicht, erfolgt ein Ausschluss des Angebotes wegen Unzulänglichkeit.</a:t>
          </a:r>
        </a:p>
        <a:p>
          <a:endParaRPr lang="de-DE" sz="1100" u="sng">
            <a:solidFill>
              <a:schemeClr val="dk1"/>
            </a:solidFill>
            <a:effectLst/>
            <a:latin typeface="+mn-lt"/>
            <a:ea typeface="+mn-ea"/>
            <a:cs typeface="+mn-cs"/>
          </a:endParaRPr>
        </a:p>
        <a:p>
          <a:endParaRPr lang="de-DE" sz="1100"/>
        </a:p>
      </xdr:txBody>
    </xdr:sp>
    <xdr:clientData/>
  </xdr:twoCellAnchor>
  <xdr:twoCellAnchor editAs="oneCell">
    <xdr:from>
      <xdr:col>0</xdr:col>
      <xdr:colOff>1</xdr:colOff>
      <xdr:row>0</xdr:row>
      <xdr:rowOff>0</xdr:rowOff>
    </xdr:from>
    <xdr:to>
      <xdr:col>8</xdr:col>
      <xdr:colOff>165653</xdr:colOff>
      <xdr:row>6</xdr:row>
      <xdr:rowOff>111198</xdr:rowOff>
    </xdr:to>
    <xdr:pic>
      <xdr:nvPicPr>
        <xdr:cNvPr id="4" name="Grafik 3">
          <a:extLst>
            <a:ext uri="{FF2B5EF4-FFF2-40B4-BE49-F238E27FC236}">
              <a16:creationId xmlns:a16="http://schemas.microsoft.com/office/drawing/2014/main" id="{F5F1B352-1792-46FE-BE88-87793F6DD5B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 y="0"/>
          <a:ext cx="1391478" cy="898046"/>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49"/>
  <sheetViews>
    <sheetView showGridLines="0" tabSelected="1" view="pageBreakPreview" zoomScale="85" zoomScaleNormal="100" zoomScaleSheetLayoutView="85" workbookViewId="0">
      <pane xSplit="8" ySplit="9" topLeftCell="I40" activePane="bottomRight" state="frozen"/>
      <selection pane="topRight" activeCell="I1" sqref="I1"/>
      <selection pane="bottomLeft" activeCell="A10" sqref="A10"/>
      <selection pane="bottomRight" activeCell="S61" sqref="S61"/>
    </sheetView>
  </sheetViews>
  <sheetFormatPr baseColWidth="10" defaultColWidth="11.42578125" defaultRowHeight="12"/>
  <cols>
    <col min="1" max="6" width="2.42578125" style="219" customWidth="1"/>
    <col min="7" max="7" width="2.42578125" style="220" customWidth="1"/>
    <col min="8" max="8" width="1" style="219" customWidth="1"/>
    <col min="9" max="9" width="43.140625" style="266" customWidth="1"/>
    <col min="10" max="12" width="5.42578125" style="258" hidden="1" customWidth="1"/>
    <col min="13" max="13" width="7.5703125" style="219" customWidth="1"/>
    <col min="14" max="14" width="14.140625" style="259" customWidth="1"/>
    <col min="15" max="15" width="10.85546875" style="219" customWidth="1"/>
    <col min="16" max="16" width="21.5703125" style="47" customWidth="1"/>
    <col min="17" max="17" width="7" style="47" hidden="1" customWidth="1"/>
    <col min="18" max="18" width="7.42578125" style="47" hidden="1" customWidth="1"/>
    <col min="19" max="19" width="21.28515625" style="47" customWidth="1"/>
    <col min="20" max="20" width="10.42578125" style="327" customWidth="1"/>
    <col min="21" max="21" width="1.7109375" style="327" customWidth="1"/>
    <col min="22" max="22" width="10.42578125" style="327" customWidth="1"/>
    <col min="23" max="23" width="1.7109375" style="327" customWidth="1"/>
    <col min="24" max="24" width="11.28515625" style="327" customWidth="1"/>
    <col min="25" max="25" width="2.5703125" style="327" customWidth="1"/>
    <col min="26" max="26" width="0.7109375" style="42" customWidth="1"/>
    <col min="27" max="28" width="0" style="42" hidden="1" customWidth="1"/>
    <col min="29" max="16384" width="11.42578125" style="42"/>
  </cols>
  <sheetData>
    <row r="1" spans="1:26" s="35" customFormat="1">
      <c r="A1" s="89"/>
      <c r="B1" s="89"/>
      <c r="C1" s="89"/>
      <c r="D1" s="89"/>
      <c r="E1" s="89"/>
      <c r="F1" s="89"/>
      <c r="G1" s="90"/>
      <c r="H1" s="89"/>
      <c r="I1" s="91"/>
      <c r="J1" s="92"/>
      <c r="K1" s="93"/>
      <c r="L1" s="93"/>
      <c r="M1" s="93"/>
      <c r="N1" s="91"/>
      <c r="O1" s="93"/>
      <c r="T1" s="93"/>
      <c r="U1" s="93"/>
      <c r="V1" s="93"/>
      <c r="W1" s="93"/>
      <c r="X1" s="93"/>
      <c r="Y1" s="92" t="s">
        <v>57</v>
      </c>
    </row>
    <row r="2" spans="1:26" s="35" customFormat="1">
      <c r="A2" s="89"/>
      <c r="B2" s="89"/>
      <c r="C2" s="89"/>
      <c r="D2" s="89"/>
      <c r="E2" s="89"/>
      <c r="F2" s="89"/>
      <c r="G2" s="90"/>
      <c r="H2" s="89"/>
      <c r="I2" s="91"/>
      <c r="J2" s="92"/>
      <c r="K2" s="93"/>
      <c r="L2" s="93"/>
      <c r="M2" s="93"/>
      <c r="N2" s="91"/>
      <c r="O2" s="93"/>
      <c r="T2" s="93"/>
      <c r="U2" s="93"/>
      <c r="V2" s="93"/>
      <c r="W2" s="93"/>
      <c r="X2" s="93"/>
      <c r="Y2" s="92" t="s">
        <v>51</v>
      </c>
    </row>
    <row r="3" spans="1:26" s="35" customFormat="1">
      <c r="A3" s="89"/>
      <c r="B3" s="89"/>
      <c r="C3" s="89"/>
      <c r="D3" s="89"/>
      <c r="E3" s="89"/>
      <c r="F3" s="89"/>
      <c r="G3" s="90"/>
      <c r="H3" s="89"/>
      <c r="I3" s="91"/>
      <c r="J3" s="92"/>
      <c r="K3" s="93"/>
      <c r="L3" s="93"/>
      <c r="M3" s="93"/>
      <c r="N3" s="91"/>
      <c r="O3" s="93"/>
      <c r="T3" s="93"/>
      <c r="U3" s="93"/>
      <c r="V3" s="93"/>
      <c r="W3" s="93"/>
      <c r="X3" s="93"/>
      <c r="Y3" s="92" t="s">
        <v>52</v>
      </c>
    </row>
    <row r="4" spans="1:26" s="35" customFormat="1">
      <c r="A4" s="89"/>
      <c r="B4" s="89"/>
      <c r="C4" s="89"/>
      <c r="D4" s="89"/>
      <c r="E4" s="89"/>
      <c r="F4" s="89"/>
      <c r="G4" s="94"/>
      <c r="H4" s="89"/>
      <c r="I4" s="95" t="s">
        <v>53</v>
      </c>
      <c r="J4" s="93"/>
      <c r="K4" s="93"/>
      <c r="L4" s="93"/>
      <c r="M4" s="89" t="s">
        <v>55</v>
      </c>
      <c r="N4" s="91"/>
      <c r="O4" s="93"/>
      <c r="T4" s="93"/>
      <c r="U4" s="93"/>
      <c r="V4" s="93"/>
      <c r="W4" s="93"/>
      <c r="X4" s="93"/>
      <c r="Y4" s="93"/>
    </row>
    <row r="5" spans="1:26" s="36" customFormat="1">
      <c r="A5" s="96"/>
      <c r="B5" s="96"/>
      <c r="C5" s="96"/>
      <c r="D5" s="96"/>
      <c r="E5" s="96"/>
      <c r="F5" s="96"/>
      <c r="G5" s="97"/>
      <c r="H5" s="96"/>
      <c r="I5" s="98"/>
      <c r="J5" s="99"/>
      <c r="K5" s="99"/>
      <c r="L5" s="100"/>
      <c r="M5" s="100" t="s">
        <v>56</v>
      </c>
      <c r="N5" s="101"/>
      <c r="O5" s="100"/>
      <c r="P5" s="37"/>
      <c r="Q5" s="37"/>
      <c r="R5" s="37"/>
      <c r="T5" s="99"/>
      <c r="U5" s="272"/>
      <c r="V5" s="99"/>
      <c r="W5" s="99"/>
      <c r="X5" s="99"/>
      <c r="Y5" s="272" t="s">
        <v>28</v>
      </c>
    </row>
    <row r="6" spans="1:26" s="35" customFormat="1" ht="3" customHeight="1">
      <c r="A6" s="102"/>
      <c r="B6" s="102"/>
      <c r="C6" s="102"/>
      <c r="D6" s="102"/>
      <c r="E6" s="102"/>
      <c r="F6" s="102"/>
      <c r="G6" s="103"/>
      <c r="H6" s="102"/>
      <c r="I6" s="104"/>
      <c r="J6" s="105"/>
      <c r="K6" s="106"/>
      <c r="L6" s="106"/>
      <c r="M6" s="106"/>
      <c r="N6" s="104"/>
      <c r="O6" s="106"/>
      <c r="P6" s="38"/>
      <c r="Q6" s="38"/>
      <c r="R6" s="38"/>
      <c r="S6" s="38"/>
      <c r="T6" s="106"/>
      <c r="U6" s="106"/>
      <c r="V6" s="106"/>
      <c r="W6" s="106"/>
      <c r="X6" s="106"/>
      <c r="Y6" s="106"/>
    </row>
    <row r="7" spans="1:26" s="35" customFormat="1" ht="9" customHeight="1" thickBot="1">
      <c r="A7" s="89"/>
      <c r="B7" s="89"/>
      <c r="C7" s="89"/>
      <c r="D7" s="89"/>
      <c r="E7" s="89"/>
      <c r="F7" s="89"/>
      <c r="G7" s="90"/>
      <c r="H7" s="89"/>
      <c r="I7" s="91"/>
      <c r="J7" s="92"/>
      <c r="K7" s="93"/>
      <c r="L7" s="93"/>
      <c r="M7" s="93"/>
      <c r="N7" s="91"/>
      <c r="O7" s="93"/>
      <c r="T7" s="93"/>
      <c r="U7" s="93"/>
      <c r="V7" s="93"/>
      <c r="W7" s="93"/>
      <c r="X7" s="93"/>
      <c r="Y7" s="93"/>
    </row>
    <row r="8" spans="1:26" ht="49.5" customHeight="1" thickBot="1">
      <c r="A8" s="107" t="s">
        <v>0</v>
      </c>
      <c r="B8" s="108"/>
      <c r="C8" s="108"/>
      <c r="D8" s="108"/>
      <c r="E8" s="108"/>
      <c r="F8" s="108"/>
      <c r="G8" s="109"/>
      <c r="H8" s="108"/>
      <c r="I8" s="110" t="s">
        <v>27</v>
      </c>
      <c r="J8" s="111" t="s">
        <v>1</v>
      </c>
      <c r="K8" s="111" t="s">
        <v>2</v>
      </c>
      <c r="L8" s="111" t="s">
        <v>3</v>
      </c>
      <c r="M8" s="111" t="s">
        <v>30</v>
      </c>
      <c r="N8" s="111" t="s">
        <v>29</v>
      </c>
      <c r="O8" s="112" t="s">
        <v>4</v>
      </c>
      <c r="P8" s="39" t="s">
        <v>5</v>
      </c>
      <c r="Q8" s="40" t="s">
        <v>6</v>
      </c>
      <c r="R8" s="40" t="s">
        <v>7</v>
      </c>
      <c r="S8" s="40" t="s">
        <v>8</v>
      </c>
      <c r="T8" s="273"/>
      <c r="U8" s="274"/>
      <c r="V8" s="273"/>
      <c r="W8" s="274"/>
      <c r="X8" s="273"/>
      <c r="Y8" s="275"/>
      <c r="Z8" s="41"/>
    </row>
    <row r="9" spans="1:26" s="47" customFormat="1" ht="6.75" customHeight="1" thickBot="1">
      <c r="A9" s="113"/>
      <c r="B9" s="114"/>
      <c r="C9" s="114"/>
      <c r="D9" s="114"/>
      <c r="E9" s="114"/>
      <c r="F9" s="114"/>
      <c r="G9" s="115"/>
      <c r="H9" s="114"/>
      <c r="I9" s="116"/>
      <c r="J9" s="117"/>
      <c r="K9" s="117"/>
      <c r="L9" s="117"/>
      <c r="M9" s="117"/>
      <c r="N9" s="118"/>
      <c r="O9" s="119"/>
      <c r="P9" s="44"/>
      <c r="Q9" s="45"/>
      <c r="R9" s="45"/>
      <c r="S9" s="46"/>
      <c r="T9" s="276"/>
      <c r="U9" s="276"/>
      <c r="V9" s="276"/>
      <c r="W9" s="276"/>
      <c r="X9" s="276"/>
      <c r="Y9" s="277"/>
    </row>
    <row r="10" spans="1:26" ht="12" customHeight="1">
      <c r="A10" s="120">
        <v>0</v>
      </c>
      <c r="B10" s="121"/>
      <c r="C10" s="121"/>
      <c r="D10" s="121"/>
      <c r="E10" s="121"/>
      <c r="F10" s="121"/>
      <c r="G10" s="122"/>
      <c r="H10" s="121"/>
      <c r="I10" s="123" t="s">
        <v>31</v>
      </c>
      <c r="J10" s="124"/>
      <c r="K10" s="124"/>
      <c r="L10" s="124"/>
      <c r="M10" s="124"/>
      <c r="N10" s="125"/>
      <c r="O10" s="124"/>
      <c r="P10" s="49"/>
      <c r="Q10" s="48"/>
      <c r="R10" s="48"/>
      <c r="S10" s="49"/>
      <c r="T10" s="278"/>
      <c r="U10" s="279"/>
      <c r="V10" s="280"/>
      <c r="W10" s="281"/>
      <c r="X10" s="278"/>
      <c r="Y10" s="282"/>
    </row>
    <row r="11" spans="1:26" ht="12" customHeight="1">
      <c r="A11" s="126"/>
      <c r="B11" s="127"/>
      <c r="C11" s="127"/>
      <c r="D11" s="127"/>
      <c r="E11" s="127"/>
      <c r="F11" s="127"/>
      <c r="G11" s="128"/>
      <c r="H11" s="127"/>
      <c r="I11" s="129"/>
      <c r="J11" s="130"/>
      <c r="K11" s="130"/>
      <c r="L11" s="130"/>
      <c r="M11" s="130"/>
      <c r="N11" s="131"/>
      <c r="O11" s="130"/>
      <c r="P11" s="1"/>
      <c r="Q11" s="50"/>
      <c r="R11" s="50"/>
      <c r="S11" s="1"/>
      <c r="T11" s="283"/>
      <c r="U11" s="284"/>
      <c r="V11" s="285"/>
      <c r="W11" s="284"/>
      <c r="X11" s="285"/>
      <c r="Y11" s="286"/>
    </row>
    <row r="12" spans="1:26" s="47" customFormat="1" ht="12" customHeight="1">
      <c r="A12" s="126"/>
      <c r="B12" s="127"/>
      <c r="C12" s="127"/>
      <c r="D12" s="127"/>
      <c r="E12" s="127"/>
      <c r="F12" s="127"/>
      <c r="G12" s="128"/>
      <c r="H12" s="127"/>
      <c r="I12" s="129"/>
      <c r="J12" s="130"/>
      <c r="K12" s="130"/>
      <c r="L12" s="130"/>
      <c r="M12" s="130"/>
      <c r="N12" s="131"/>
      <c r="O12" s="130"/>
      <c r="P12" s="1"/>
      <c r="Q12" s="50"/>
      <c r="R12" s="50"/>
      <c r="S12" s="1"/>
      <c r="T12" s="283"/>
      <c r="U12" s="284"/>
      <c r="V12" s="285"/>
      <c r="W12" s="284"/>
      <c r="X12" s="285"/>
      <c r="Y12" s="286"/>
    </row>
    <row r="13" spans="1:26" s="47" customFormat="1" ht="12" customHeight="1">
      <c r="A13" s="126"/>
      <c r="B13" s="127"/>
      <c r="C13" s="127"/>
      <c r="D13" s="127"/>
      <c r="E13" s="127"/>
      <c r="F13" s="127"/>
      <c r="G13" s="128"/>
      <c r="H13" s="127"/>
      <c r="I13" s="129"/>
      <c r="J13" s="130"/>
      <c r="K13" s="130"/>
      <c r="L13" s="130"/>
      <c r="M13" s="130"/>
      <c r="N13" s="131"/>
      <c r="O13" s="130"/>
      <c r="P13" s="1"/>
      <c r="Q13" s="50"/>
      <c r="R13" s="50"/>
      <c r="S13" s="1"/>
      <c r="T13" s="283"/>
      <c r="U13" s="284"/>
      <c r="V13" s="285"/>
      <c r="W13" s="284"/>
      <c r="X13" s="285"/>
      <c r="Y13" s="286"/>
    </row>
    <row r="14" spans="1:26" s="47" customFormat="1" ht="12" customHeight="1">
      <c r="A14" s="126"/>
      <c r="B14" s="127"/>
      <c r="C14" s="127"/>
      <c r="D14" s="127"/>
      <c r="E14" s="127"/>
      <c r="F14" s="127"/>
      <c r="G14" s="128"/>
      <c r="H14" s="127"/>
      <c r="I14" s="129"/>
      <c r="J14" s="130"/>
      <c r="K14" s="130"/>
      <c r="L14" s="130"/>
      <c r="M14" s="130"/>
      <c r="N14" s="131"/>
      <c r="O14" s="130"/>
      <c r="P14" s="1"/>
      <c r="Q14" s="50"/>
      <c r="R14" s="50"/>
      <c r="S14" s="1"/>
      <c r="T14" s="283"/>
      <c r="U14" s="284"/>
      <c r="V14" s="285"/>
      <c r="W14" s="284"/>
      <c r="X14" s="285"/>
      <c r="Y14" s="286"/>
    </row>
    <row r="15" spans="1:26" s="47" customFormat="1" ht="12" customHeight="1">
      <c r="A15" s="126"/>
      <c r="B15" s="127"/>
      <c r="C15" s="127"/>
      <c r="D15" s="127"/>
      <c r="E15" s="127"/>
      <c r="F15" s="127"/>
      <c r="G15" s="128"/>
      <c r="H15" s="127"/>
      <c r="I15" s="129"/>
      <c r="J15" s="130"/>
      <c r="K15" s="130"/>
      <c r="L15" s="130"/>
      <c r="M15" s="130"/>
      <c r="N15" s="131"/>
      <c r="O15" s="130"/>
      <c r="P15" s="1"/>
      <c r="Q15" s="50"/>
      <c r="R15" s="50"/>
      <c r="S15" s="1"/>
      <c r="T15" s="283"/>
      <c r="U15" s="284"/>
      <c r="V15" s="285"/>
      <c r="W15" s="284"/>
      <c r="X15" s="285"/>
      <c r="Y15" s="286"/>
    </row>
    <row r="16" spans="1:26" s="47" customFormat="1" ht="12" customHeight="1">
      <c r="A16" s="126"/>
      <c r="B16" s="127"/>
      <c r="C16" s="127"/>
      <c r="D16" s="127"/>
      <c r="E16" s="127"/>
      <c r="F16" s="127"/>
      <c r="G16" s="128"/>
      <c r="H16" s="127"/>
      <c r="I16" s="129"/>
      <c r="J16" s="130"/>
      <c r="K16" s="130"/>
      <c r="L16" s="130"/>
      <c r="M16" s="130"/>
      <c r="N16" s="131"/>
      <c r="O16" s="130"/>
      <c r="P16" s="1"/>
      <c r="Q16" s="50"/>
      <c r="R16" s="50"/>
      <c r="S16" s="1"/>
      <c r="T16" s="283"/>
      <c r="U16" s="284"/>
      <c r="V16" s="285"/>
      <c r="W16" s="284"/>
      <c r="X16" s="285"/>
      <c r="Y16" s="286"/>
    </row>
    <row r="17" spans="1:25" s="47" customFormat="1" ht="12" customHeight="1">
      <c r="A17" s="126"/>
      <c r="B17" s="127"/>
      <c r="C17" s="127"/>
      <c r="D17" s="127"/>
      <c r="E17" s="127"/>
      <c r="F17" s="127"/>
      <c r="G17" s="128"/>
      <c r="H17" s="127"/>
      <c r="I17" s="129"/>
      <c r="J17" s="130"/>
      <c r="K17" s="130"/>
      <c r="L17" s="130"/>
      <c r="M17" s="130"/>
      <c r="N17" s="131"/>
      <c r="O17" s="130"/>
      <c r="P17" s="1"/>
      <c r="Q17" s="50"/>
      <c r="R17" s="50"/>
      <c r="S17" s="1"/>
      <c r="T17" s="283"/>
      <c r="U17" s="284"/>
      <c r="V17" s="285"/>
      <c r="W17" s="284"/>
      <c r="X17" s="285"/>
      <c r="Y17" s="286"/>
    </row>
    <row r="18" spans="1:25" s="47" customFormat="1" ht="12" customHeight="1">
      <c r="A18" s="126"/>
      <c r="B18" s="127"/>
      <c r="C18" s="127"/>
      <c r="D18" s="127"/>
      <c r="E18" s="127"/>
      <c r="F18" s="127"/>
      <c r="G18" s="128"/>
      <c r="H18" s="127"/>
      <c r="I18" s="129"/>
      <c r="J18" s="130"/>
      <c r="K18" s="130"/>
      <c r="L18" s="130"/>
      <c r="M18" s="130"/>
      <c r="N18" s="131"/>
      <c r="O18" s="130"/>
      <c r="P18" s="1"/>
      <c r="Q18" s="50"/>
      <c r="R18" s="50"/>
      <c r="S18" s="1"/>
      <c r="T18" s="283"/>
      <c r="U18" s="284"/>
      <c r="V18" s="285"/>
      <c r="W18" s="284"/>
      <c r="X18" s="285"/>
      <c r="Y18" s="286"/>
    </row>
    <row r="19" spans="1:25" s="47" customFormat="1" ht="12" customHeight="1">
      <c r="A19" s="126"/>
      <c r="B19" s="127"/>
      <c r="C19" s="127"/>
      <c r="D19" s="127"/>
      <c r="E19" s="127"/>
      <c r="F19" s="127"/>
      <c r="G19" s="128"/>
      <c r="H19" s="127"/>
      <c r="I19" s="129"/>
      <c r="J19" s="130"/>
      <c r="K19" s="130"/>
      <c r="L19" s="130"/>
      <c r="M19" s="130"/>
      <c r="N19" s="131"/>
      <c r="O19" s="130"/>
      <c r="P19" s="1"/>
      <c r="Q19" s="50"/>
      <c r="R19" s="50"/>
      <c r="S19" s="1"/>
      <c r="T19" s="283"/>
      <c r="U19" s="284"/>
      <c r="V19" s="285"/>
      <c r="W19" s="284"/>
      <c r="X19" s="285"/>
      <c r="Y19" s="286"/>
    </row>
    <row r="20" spans="1:25" s="47" customFormat="1" ht="12" customHeight="1">
      <c r="A20" s="126"/>
      <c r="B20" s="127"/>
      <c r="C20" s="127"/>
      <c r="D20" s="127"/>
      <c r="E20" s="127"/>
      <c r="F20" s="127"/>
      <c r="G20" s="128"/>
      <c r="H20" s="127"/>
      <c r="I20" s="129"/>
      <c r="J20" s="130"/>
      <c r="K20" s="130"/>
      <c r="L20" s="130"/>
      <c r="M20" s="130"/>
      <c r="N20" s="131"/>
      <c r="O20" s="130"/>
      <c r="P20" s="1"/>
      <c r="Q20" s="50"/>
      <c r="R20" s="50"/>
      <c r="S20" s="1"/>
      <c r="T20" s="283"/>
      <c r="U20" s="284"/>
      <c r="V20" s="285"/>
      <c r="W20" s="284"/>
      <c r="X20" s="285"/>
      <c r="Y20" s="286"/>
    </row>
    <row r="21" spans="1:25" s="47" customFormat="1" ht="12" customHeight="1">
      <c r="A21" s="126"/>
      <c r="B21" s="127"/>
      <c r="C21" s="127"/>
      <c r="D21" s="127"/>
      <c r="E21" s="127"/>
      <c r="F21" s="127"/>
      <c r="G21" s="128"/>
      <c r="H21" s="127"/>
      <c r="I21" s="129"/>
      <c r="J21" s="130"/>
      <c r="K21" s="130"/>
      <c r="L21" s="130"/>
      <c r="M21" s="130"/>
      <c r="N21" s="131"/>
      <c r="O21" s="130"/>
      <c r="P21" s="1"/>
      <c r="Q21" s="50"/>
      <c r="R21" s="50"/>
      <c r="S21" s="1"/>
      <c r="T21" s="283"/>
      <c r="U21" s="284"/>
      <c r="V21" s="285"/>
      <c r="W21" s="284"/>
      <c r="X21" s="285"/>
      <c r="Y21" s="286"/>
    </row>
    <row r="22" spans="1:25" s="47" customFormat="1" ht="12" customHeight="1">
      <c r="A22" s="126"/>
      <c r="B22" s="127"/>
      <c r="C22" s="127"/>
      <c r="D22" s="127"/>
      <c r="E22" s="127"/>
      <c r="F22" s="127"/>
      <c r="G22" s="128"/>
      <c r="H22" s="127"/>
      <c r="I22" s="129"/>
      <c r="J22" s="130"/>
      <c r="K22" s="130"/>
      <c r="L22" s="130"/>
      <c r="M22" s="130"/>
      <c r="N22" s="131"/>
      <c r="O22" s="130"/>
      <c r="P22" s="1"/>
      <c r="Q22" s="50"/>
      <c r="R22" s="50"/>
      <c r="S22" s="1"/>
      <c r="T22" s="283"/>
      <c r="U22" s="284"/>
      <c r="V22" s="285"/>
      <c r="W22" s="284"/>
      <c r="X22" s="285"/>
      <c r="Y22" s="286"/>
    </row>
    <row r="23" spans="1:25" s="47" customFormat="1" ht="12" customHeight="1">
      <c r="A23" s="126"/>
      <c r="B23" s="127"/>
      <c r="C23" s="127"/>
      <c r="D23" s="127"/>
      <c r="E23" s="127"/>
      <c r="F23" s="127"/>
      <c r="G23" s="128"/>
      <c r="H23" s="127"/>
      <c r="I23" s="129"/>
      <c r="J23" s="130"/>
      <c r="K23" s="130"/>
      <c r="L23" s="130"/>
      <c r="M23" s="130"/>
      <c r="N23" s="131"/>
      <c r="O23" s="130"/>
      <c r="P23" s="1"/>
      <c r="Q23" s="50"/>
      <c r="R23" s="50"/>
      <c r="S23" s="1"/>
      <c r="T23" s="283"/>
      <c r="U23" s="284"/>
      <c r="V23" s="285"/>
      <c r="W23" s="284"/>
      <c r="X23" s="285"/>
      <c r="Y23" s="286"/>
    </row>
    <row r="24" spans="1:25" s="47" customFormat="1" ht="12" customHeight="1">
      <c r="A24" s="126"/>
      <c r="B24" s="127"/>
      <c r="C24" s="127"/>
      <c r="D24" s="127"/>
      <c r="E24" s="127"/>
      <c r="F24" s="127"/>
      <c r="G24" s="128"/>
      <c r="H24" s="127"/>
      <c r="I24" s="129"/>
      <c r="J24" s="130"/>
      <c r="K24" s="130"/>
      <c r="L24" s="130"/>
      <c r="M24" s="130"/>
      <c r="N24" s="131"/>
      <c r="O24" s="130"/>
      <c r="P24" s="1"/>
      <c r="Q24" s="50"/>
      <c r="R24" s="50"/>
      <c r="S24" s="1"/>
      <c r="T24" s="283"/>
      <c r="U24" s="284"/>
      <c r="V24" s="285"/>
      <c r="W24" s="284"/>
      <c r="X24" s="285"/>
      <c r="Y24" s="286"/>
    </row>
    <row r="25" spans="1:25" s="47" customFormat="1" ht="12" customHeight="1">
      <c r="A25" s="126"/>
      <c r="B25" s="127"/>
      <c r="C25" s="127"/>
      <c r="D25" s="127"/>
      <c r="E25" s="127"/>
      <c r="F25" s="127"/>
      <c r="G25" s="128"/>
      <c r="H25" s="127"/>
      <c r="I25" s="129"/>
      <c r="J25" s="130"/>
      <c r="K25" s="130"/>
      <c r="L25" s="130"/>
      <c r="M25" s="130"/>
      <c r="N25" s="131"/>
      <c r="O25" s="130"/>
      <c r="P25" s="1"/>
      <c r="Q25" s="50"/>
      <c r="R25" s="50"/>
      <c r="S25" s="1"/>
      <c r="T25" s="283"/>
      <c r="U25" s="284"/>
      <c r="V25" s="285"/>
      <c r="W25" s="284"/>
      <c r="X25" s="285"/>
      <c r="Y25" s="286"/>
    </row>
    <row r="26" spans="1:25" s="47" customFormat="1" ht="12" customHeight="1">
      <c r="A26" s="126"/>
      <c r="B26" s="127"/>
      <c r="C26" s="127"/>
      <c r="D26" s="127"/>
      <c r="E26" s="127"/>
      <c r="F26" s="127"/>
      <c r="G26" s="128"/>
      <c r="H26" s="127"/>
      <c r="I26" s="129"/>
      <c r="J26" s="130"/>
      <c r="K26" s="130"/>
      <c r="L26" s="130"/>
      <c r="M26" s="130"/>
      <c r="N26" s="131"/>
      <c r="O26" s="130"/>
      <c r="P26" s="1"/>
      <c r="Q26" s="50"/>
      <c r="R26" s="50"/>
      <c r="S26" s="1"/>
      <c r="T26" s="283"/>
      <c r="U26" s="284"/>
      <c r="V26" s="285"/>
      <c r="W26" s="284"/>
      <c r="X26" s="285"/>
      <c r="Y26" s="286"/>
    </row>
    <row r="27" spans="1:25" s="47" customFormat="1" ht="12" customHeight="1">
      <c r="A27" s="126"/>
      <c r="B27" s="127"/>
      <c r="C27" s="127"/>
      <c r="D27" s="127"/>
      <c r="E27" s="127"/>
      <c r="F27" s="127"/>
      <c r="G27" s="128"/>
      <c r="H27" s="127"/>
      <c r="I27" s="129"/>
      <c r="J27" s="130"/>
      <c r="K27" s="130"/>
      <c r="L27" s="130"/>
      <c r="M27" s="130"/>
      <c r="N27" s="131"/>
      <c r="O27" s="130"/>
      <c r="P27" s="1"/>
      <c r="Q27" s="50"/>
      <c r="R27" s="50"/>
      <c r="S27" s="1"/>
      <c r="T27" s="283"/>
      <c r="U27" s="284"/>
      <c r="V27" s="285"/>
      <c r="W27" s="284"/>
      <c r="X27" s="285"/>
      <c r="Y27" s="286"/>
    </row>
    <row r="28" spans="1:25" s="47" customFormat="1" ht="12" customHeight="1">
      <c r="A28" s="126"/>
      <c r="B28" s="127"/>
      <c r="C28" s="127"/>
      <c r="D28" s="127"/>
      <c r="E28" s="127"/>
      <c r="F28" s="127"/>
      <c r="G28" s="128"/>
      <c r="H28" s="127"/>
      <c r="I28" s="129"/>
      <c r="J28" s="130"/>
      <c r="K28" s="130"/>
      <c r="L28" s="130"/>
      <c r="M28" s="130"/>
      <c r="N28" s="131"/>
      <c r="O28" s="130"/>
      <c r="P28" s="1"/>
      <c r="Q28" s="50"/>
      <c r="R28" s="50"/>
      <c r="S28" s="1"/>
      <c r="T28" s="283"/>
      <c r="U28" s="284"/>
      <c r="V28" s="285"/>
      <c r="W28" s="284"/>
      <c r="X28" s="285"/>
      <c r="Y28" s="286"/>
    </row>
    <row r="29" spans="1:25" s="47" customFormat="1" ht="12" customHeight="1">
      <c r="A29" s="126"/>
      <c r="B29" s="127"/>
      <c r="C29" s="127"/>
      <c r="D29" s="127"/>
      <c r="E29" s="127"/>
      <c r="F29" s="127"/>
      <c r="G29" s="128"/>
      <c r="H29" s="127"/>
      <c r="I29" s="129"/>
      <c r="J29" s="130"/>
      <c r="K29" s="130"/>
      <c r="L29" s="130"/>
      <c r="M29" s="130"/>
      <c r="N29" s="131"/>
      <c r="O29" s="130"/>
      <c r="P29" s="1"/>
      <c r="Q29" s="50"/>
      <c r="R29" s="50"/>
      <c r="S29" s="1"/>
      <c r="T29" s="283"/>
      <c r="U29" s="284"/>
      <c r="V29" s="285"/>
      <c r="W29" s="284"/>
      <c r="X29" s="285"/>
      <c r="Y29" s="286"/>
    </row>
    <row r="30" spans="1:25" s="47" customFormat="1" ht="12" customHeight="1">
      <c r="A30" s="126"/>
      <c r="B30" s="127"/>
      <c r="C30" s="127"/>
      <c r="D30" s="127"/>
      <c r="E30" s="127"/>
      <c r="F30" s="127"/>
      <c r="G30" s="128"/>
      <c r="H30" s="127"/>
      <c r="I30" s="129"/>
      <c r="J30" s="130"/>
      <c r="K30" s="130"/>
      <c r="L30" s="130"/>
      <c r="M30" s="130"/>
      <c r="N30" s="131"/>
      <c r="O30" s="130"/>
      <c r="P30" s="1"/>
      <c r="Q30" s="50"/>
      <c r="R30" s="50"/>
      <c r="S30" s="1"/>
      <c r="T30" s="283"/>
      <c r="U30" s="284"/>
      <c r="V30" s="285"/>
      <c r="W30" s="284"/>
      <c r="X30" s="285"/>
      <c r="Y30" s="286"/>
    </row>
    <row r="31" spans="1:25" s="47" customFormat="1" ht="12" customHeight="1">
      <c r="A31" s="126"/>
      <c r="B31" s="127"/>
      <c r="C31" s="127"/>
      <c r="D31" s="127"/>
      <c r="E31" s="127"/>
      <c r="F31" s="127"/>
      <c r="G31" s="128"/>
      <c r="H31" s="127"/>
      <c r="I31" s="129"/>
      <c r="J31" s="130"/>
      <c r="K31" s="130"/>
      <c r="L31" s="130"/>
      <c r="M31" s="130"/>
      <c r="N31" s="131"/>
      <c r="O31" s="130"/>
      <c r="P31" s="1"/>
      <c r="Q31" s="50"/>
      <c r="R31" s="50"/>
      <c r="S31" s="1"/>
      <c r="T31" s="283"/>
      <c r="U31" s="284"/>
      <c r="V31" s="285"/>
      <c r="W31" s="284"/>
      <c r="X31" s="285"/>
      <c r="Y31" s="286"/>
    </row>
    <row r="32" spans="1:25" s="47" customFormat="1" ht="12" customHeight="1">
      <c r="A32" s="126"/>
      <c r="B32" s="127"/>
      <c r="C32" s="127"/>
      <c r="D32" s="127"/>
      <c r="E32" s="127"/>
      <c r="F32" s="127"/>
      <c r="G32" s="128"/>
      <c r="H32" s="127"/>
      <c r="I32" s="129"/>
      <c r="J32" s="130"/>
      <c r="K32" s="130"/>
      <c r="L32" s="130"/>
      <c r="M32" s="130"/>
      <c r="N32" s="131"/>
      <c r="O32" s="130"/>
      <c r="P32" s="1"/>
      <c r="Q32" s="50"/>
      <c r="R32" s="50"/>
      <c r="S32" s="1"/>
      <c r="T32" s="283"/>
      <c r="U32" s="284"/>
      <c r="V32" s="285"/>
      <c r="W32" s="284"/>
      <c r="X32" s="285"/>
      <c r="Y32" s="286"/>
    </row>
    <row r="33" spans="1:25" s="47" customFormat="1" ht="12" customHeight="1">
      <c r="A33" s="126"/>
      <c r="B33" s="127"/>
      <c r="C33" s="127"/>
      <c r="D33" s="127"/>
      <c r="E33" s="127"/>
      <c r="F33" s="127"/>
      <c r="G33" s="128"/>
      <c r="H33" s="127"/>
      <c r="I33" s="129"/>
      <c r="J33" s="130"/>
      <c r="K33" s="130"/>
      <c r="L33" s="130"/>
      <c r="M33" s="130"/>
      <c r="N33" s="131"/>
      <c r="O33" s="130"/>
      <c r="P33" s="1"/>
      <c r="Q33" s="50"/>
      <c r="R33" s="50"/>
      <c r="S33" s="1"/>
      <c r="T33" s="283"/>
      <c r="U33" s="284"/>
      <c r="V33" s="285"/>
      <c r="W33" s="284"/>
      <c r="X33" s="285"/>
      <c r="Y33" s="286"/>
    </row>
    <row r="34" spans="1:25" s="47" customFormat="1" ht="12" customHeight="1">
      <c r="A34" s="126"/>
      <c r="B34" s="127"/>
      <c r="C34" s="127"/>
      <c r="D34" s="127"/>
      <c r="E34" s="127"/>
      <c r="F34" s="127"/>
      <c r="G34" s="128"/>
      <c r="H34" s="127"/>
      <c r="I34" s="129"/>
      <c r="J34" s="130"/>
      <c r="K34" s="130"/>
      <c r="L34" s="130"/>
      <c r="M34" s="130"/>
      <c r="N34" s="131"/>
      <c r="O34" s="130"/>
      <c r="P34" s="1"/>
      <c r="Q34" s="50"/>
      <c r="R34" s="50"/>
      <c r="S34" s="1"/>
      <c r="T34" s="283"/>
      <c r="U34" s="284"/>
      <c r="V34" s="285"/>
      <c r="W34" s="284"/>
      <c r="X34" s="285"/>
      <c r="Y34" s="286"/>
    </row>
    <row r="35" spans="1:25" s="47" customFormat="1" ht="12" customHeight="1">
      <c r="A35" s="126"/>
      <c r="B35" s="127"/>
      <c r="C35" s="127"/>
      <c r="D35" s="127"/>
      <c r="E35" s="127"/>
      <c r="F35" s="127"/>
      <c r="G35" s="128"/>
      <c r="H35" s="127"/>
      <c r="I35" s="129"/>
      <c r="J35" s="130"/>
      <c r="K35" s="130"/>
      <c r="L35" s="130"/>
      <c r="M35" s="130"/>
      <c r="N35" s="131"/>
      <c r="O35" s="130"/>
      <c r="P35" s="1"/>
      <c r="Q35" s="50"/>
      <c r="R35" s="50"/>
      <c r="S35" s="1"/>
      <c r="T35" s="283"/>
      <c r="U35" s="284"/>
      <c r="V35" s="285"/>
      <c r="W35" s="284"/>
      <c r="X35" s="285"/>
      <c r="Y35" s="286"/>
    </row>
    <row r="36" spans="1:25" s="47" customFormat="1" ht="12" customHeight="1">
      <c r="A36" s="126"/>
      <c r="B36" s="127"/>
      <c r="C36" s="127"/>
      <c r="D36" s="127"/>
      <c r="E36" s="127"/>
      <c r="F36" s="127"/>
      <c r="G36" s="128"/>
      <c r="H36" s="127"/>
      <c r="I36" s="129"/>
      <c r="J36" s="130"/>
      <c r="K36" s="130"/>
      <c r="L36" s="130"/>
      <c r="M36" s="130"/>
      <c r="N36" s="131"/>
      <c r="O36" s="130"/>
      <c r="P36" s="1"/>
      <c r="Q36" s="50"/>
      <c r="R36" s="50"/>
      <c r="S36" s="1"/>
      <c r="T36" s="283"/>
      <c r="U36" s="284"/>
      <c r="V36" s="285"/>
      <c r="W36" s="284"/>
      <c r="X36" s="285"/>
      <c r="Y36" s="286"/>
    </row>
    <row r="37" spans="1:25" s="47" customFormat="1" ht="12" customHeight="1">
      <c r="A37" s="126"/>
      <c r="B37" s="127"/>
      <c r="C37" s="127"/>
      <c r="D37" s="127"/>
      <c r="E37" s="127"/>
      <c r="F37" s="127"/>
      <c r="G37" s="128"/>
      <c r="H37" s="127"/>
      <c r="I37" s="129"/>
      <c r="J37" s="130"/>
      <c r="K37" s="130"/>
      <c r="L37" s="130"/>
      <c r="M37" s="130"/>
      <c r="N37" s="131"/>
      <c r="O37" s="130"/>
      <c r="P37" s="1"/>
      <c r="Q37" s="50"/>
      <c r="R37" s="50"/>
      <c r="S37" s="1"/>
      <c r="T37" s="283"/>
      <c r="U37" s="284"/>
      <c r="V37" s="285"/>
      <c r="W37" s="284"/>
      <c r="X37" s="285"/>
      <c r="Y37" s="286"/>
    </row>
    <row r="38" spans="1:25" s="47" customFormat="1" ht="12" customHeight="1">
      <c r="A38" s="126"/>
      <c r="B38" s="127"/>
      <c r="C38" s="127"/>
      <c r="D38" s="127"/>
      <c r="E38" s="127"/>
      <c r="F38" s="127"/>
      <c r="G38" s="128"/>
      <c r="H38" s="127"/>
      <c r="I38" s="129"/>
      <c r="J38" s="130"/>
      <c r="K38" s="130"/>
      <c r="L38" s="130"/>
      <c r="M38" s="130"/>
      <c r="N38" s="131"/>
      <c r="O38" s="130"/>
      <c r="P38" s="1"/>
      <c r="Q38" s="50"/>
      <c r="R38" s="50"/>
      <c r="S38" s="1"/>
      <c r="T38" s="283"/>
      <c r="U38" s="284"/>
      <c r="V38" s="285"/>
      <c r="W38" s="284"/>
      <c r="X38" s="285"/>
      <c r="Y38" s="286"/>
    </row>
    <row r="39" spans="1:25" s="47" customFormat="1" ht="12" customHeight="1">
      <c r="A39" s="126"/>
      <c r="B39" s="127"/>
      <c r="C39" s="127"/>
      <c r="D39" s="127"/>
      <c r="E39" s="127"/>
      <c r="F39" s="127"/>
      <c r="G39" s="128"/>
      <c r="H39" s="127"/>
      <c r="I39" s="129"/>
      <c r="J39" s="130"/>
      <c r="K39" s="130"/>
      <c r="L39" s="130"/>
      <c r="M39" s="130"/>
      <c r="N39" s="131"/>
      <c r="O39" s="130"/>
      <c r="P39" s="1"/>
      <c r="Q39" s="50"/>
      <c r="R39" s="50"/>
      <c r="S39" s="1"/>
      <c r="T39" s="283"/>
      <c r="U39" s="284"/>
      <c r="V39" s="285"/>
      <c r="W39" s="284"/>
      <c r="X39" s="285"/>
      <c r="Y39" s="286"/>
    </row>
    <row r="40" spans="1:25" s="47" customFormat="1" ht="12" customHeight="1">
      <c r="A40" s="126"/>
      <c r="B40" s="127"/>
      <c r="C40" s="127"/>
      <c r="D40" s="127"/>
      <c r="E40" s="127"/>
      <c r="F40" s="127"/>
      <c r="G40" s="128"/>
      <c r="H40" s="127"/>
      <c r="I40" s="129"/>
      <c r="J40" s="130"/>
      <c r="K40" s="130"/>
      <c r="L40" s="130"/>
      <c r="M40" s="130"/>
      <c r="N40" s="131"/>
      <c r="O40" s="130"/>
      <c r="P40" s="1"/>
      <c r="Q40" s="50"/>
      <c r="R40" s="50"/>
      <c r="S40" s="1"/>
      <c r="T40" s="283"/>
      <c r="U40" s="284"/>
      <c r="V40" s="285"/>
      <c r="W40" s="284"/>
      <c r="X40" s="285"/>
      <c r="Y40" s="286"/>
    </row>
    <row r="41" spans="1:25" s="47" customFormat="1" ht="12" customHeight="1">
      <c r="A41" s="126"/>
      <c r="B41" s="127"/>
      <c r="C41" s="127"/>
      <c r="D41" s="127"/>
      <c r="E41" s="127"/>
      <c r="F41" s="127"/>
      <c r="G41" s="128"/>
      <c r="H41" s="127"/>
      <c r="I41" s="129"/>
      <c r="J41" s="130"/>
      <c r="K41" s="130"/>
      <c r="L41" s="130"/>
      <c r="M41" s="130"/>
      <c r="N41" s="131"/>
      <c r="O41" s="130"/>
      <c r="P41" s="1"/>
      <c r="Q41" s="50"/>
      <c r="R41" s="50"/>
      <c r="S41" s="1"/>
      <c r="T41" s="283"/>
      <c r="U41" s="284"/>
      <c r="V41" s="285"/>
      <c r="W41" s="284"/>
      <c r="X41" s="285"/>
      <c r="Y41" s="286"/>
    </row>
    <row r="42" spans="1:25" s="47" customFormat="1" ht="12" customHeight="1">
      <c r="A42" s="126"/>
      <c r="B42" s="127"/>
      <c r="C42" s="127"/>
      <c r="D42" s="127"/>
      <c r="E42" s="127"/>
      <c r="F42" s="127"/>
      <c r="G42" s="128"/>
      <c r="H42" s="127"/>
      <c r="I42" s="129"/>
      <c r="J42" s="130"/>
      <c r="K42" s="130"/>
      <c r="L42" s="130"/>
      <c r="M42" s="130"/>
      <c r="N42" s="131"/>
      <c r="O42" s="130"/>
      <c r="P42" s="1"/>
      <c r="Q42" s="50"/>
      <c r="R42" s="50"/>
      <c r="S42" s="1"/>
      <c r="T42" s="283"/>
      <c r="U42" s="284"/>
      <c r="V42" s="285"/>
      <c r="W42" s="284"/>
      <c r="X42" s="285"/>
      <c r="Y42" s="286"/>
    </row>
    <row r="43" spans="1:25" s="47" customFormat="1" ht="12" customHeight="1">
      <c r="A43" s="126"/>
      <c r="B43" s="127"/>
      <c r="C43" s="127"/>
      <c r="D43" s="127"/>
      <c r="E43" s="127"/>
      <c r="F43" s="127"/>
      <c r="G43" s="128"/>
      <c r="H43" s="127"/>
      <c r="I43" s="129"/>
      <c r="J43" s="130"/>
      <c r="K43" s="130"/>
      <c r="L43" s="130"/>
      <c r="M43" s="130"/>
      <c r="N43" s="131"/>
      <c r="O43" s="130"/>
      <c r="P43" s="1"/>
      <c r="Q43" s="50"/>
      <c r="R43" s="50"/>
      <c r="S43" s="1"/>
      <c r="T43" s="283"/>
      <c r="U43" s="284"/>
      <c r="V43" s="285"/>
      <c r="W43" s="284"/>
      <c r="X43" s="285"/>
      <c r="Y43" s="286"/>
    </row>
    <row r="44" spans="1:25" s="47" customFormat="1" ht="12" customHeight="1">
      <c r="A44" s="126"/>
      <c r="B44" s="127"/>
      <c r="C44" s="127"/>
      <c r="D44" s="127"/>
      <c r="E44" s="127"/>
      <c r="F44" s="127"/>
      <c r="G44" s="128"/>
      <c r="H44" s="127"/>
      <c r="I44" s="129"/>
      <c r="J44" s="130"/>
      <c r="K44" s="130"/>
      <c r="L44" s="130"/>
      <c r="M44" s="130"/>
      <c r="N44" s="131"/>
      <c r="O44" s="130"/>
      <c r="P44" s="1"/>
      <c r="Q44" s="50"/>
      <c r="R44" s="50"/>
      <c r="S44" s="1"/>
      <c r="T44" s="283"/>
      <c r="U44" s="284"/>
      <c r="V44" s="285"/>
      <c r="W44" s="284"/>
      <c r="X44" s="285"/>
      <c r="Y44" s="286"/>
    </row>
    <row r="45" spans="1:25" s="47" customFormat="1" ht="12" customHeight="1">
      <c r="A45" s="126"/>
      <c r="B45" s="127"/>
      <c r="C45" s="127"/>
      <c r="D45" s="127"/>
      <c r="E45" s="127"/>
      <c r="F45" s="127"/>
      <c r="G45" s="128"/>
      <c r="H45" s="127"/>
      <c r="I45" s="129"/>
      <c r="J45" s="130"/>
      <c r="K45" s="130"/>
      <c r="L45" s="130"/>
      <c r="M45" s="130"/>
      <c r="N45" s="131"/>
      <c r="O45" s="130"/>
      <c r="P45" s="1"/>
      <c r="Q45" s="50"/>
      <c r="R45" s="50"/>
      <c r="S45" s="1"/>
      <c r="T45" s="283"/>
      <c r="U45" s="284"/>
      <c r="V45" s="285"/>
      <c r="W45" s="284"/>
      <c r="X45" s="285"/>
      <c r="Y45" s="286"/>
    </row>
    <row r="46" spans="1:25" s="47" customFormat="1" ht="12" customHeight="1">
      <c r="A46" s="126"/>
      <c r="B46" s="127"/>
      <c r="C46" s="127"/>
      <c r="D46" s="127"/>
      <c r="E46" s="127"/>
      <c r="F46" s="127"/>
      <c r="G46" s="128"/>
      <c r="H46" s="127"/>
      <c r="I46" s="129"/>
      <c r="J46" s="130"/>
      <c r="K46" s="130"/>
      <c r="L46" s="130"/>
      <c r="M46" s="130"/>
      <c r="N46" s="131"/>
      <c r="O46" s="130"/>
      <c r="P46" s="1"/>
      <c r="Q46" s="50"/>
      <c r="R46" s="50"/>
      <c r="S46" s="1"/>
      <c r="T46" s="283"/>
      <c r="U46" s="284"/>
      <c r="V46" s="285"/>
      <c r="W46" s="284"/>
      <c r="X46" s="285"/>
      <c r="Y46" s="286"/>
    </row>
    <row r="47" spans="1:25" s="47" customFormat="1" ht="12" customHeight="1">
      <c r="A47" s="126"/>
      <c r="B47" s="127"/>
      <c r="C47" s="127"/>
      <c r="D47" s="127"/>
      <c r="E47" s="127"/>
      <c r="F47" s="127"/>
      <c r="G47" s="128"/>
      <c r="H47" s="127"/>
      <c r="I47" s="129"/>
      <c r="J47" s="130"/>
      <c r="K47" s="130"/>
      <c r="L47" s="130"/>
      <c r="M47" s="130"/>
      <c r="N47" s="131"/>
      <c r="O47" s="130"/>
      <c r="P47" s="1"/>
      <c r="Q47" s="50"/>
      <c r="R47" s="50"/>
      <c r="S47" s="1"/>
      <c r="T47" s="283"/>
      <c r="U47" s="284"/>
      <c r="V47" s="285"/>
      <c r="W47" s="284"/>
      <c r="X47" s="285"/>
      <c r="Y47" s="286"/>
    </row>
    <row r="48" spans="1:25" s="47" customFormat="1" ht="12" customHeight="1">
      <c r="A48" s="126"/>
      <c r="B48" s="127"/>
      <c r="C48" s="127"/>
      <c r="D48" s="127"/>
      <c r="E48" s="127"/>
      <c r="F48" s="127"/>
      <c r="G48" s="128"/>
      <c r="H48" s="127"/>
      <c r="I48" s="129"/>
      <c r="J48" s="130"/>
      <c r="K48" s="130"/>
      <c r="L48" s="130"/>
      <c r="M48" s="130"/>
      <c r="N48" s="131"/>
      <c r="O48" s="130"/>
      <c r="P48" s="1"/>
      <c r="Q48" s="50"/>
      <c r="R48" s="50"/>
      <c r="S48" s="1"/>
      <c r="T48" s="283"/>
      <c r="U48" s="284"/>
      <c r="V48" s="285"/>
      <c r="W48" s="284"/>
      <c r="X48" s="285"/>
      <c r="Y48" s="286"/>
    </row>
    <row r="49" spans="1:25" s="47" customFormat="1" ht="12" customHeight="1">
      <c r="A49" s="126"/>
      <c r="B49" s="127"/>
      <c r="C49" s="127"/>
      <c r="D49" s="127"/>
      <c r="E49" s="127"/>
      <c r="F49" s="127"/>
      <c r="G49" s="128"/>
      <c r="H49" s="127"/>
      <c r="I49" s="129"/>
      <c r="J49" s="130"/>
      <c r="K49" s="130"/>
      <c r="L49" s="130"/>
      <c r="M49" s="130"/>
      <c r="N49" s="131"/>
      <c r="O49" s="130"/>
      <c r="P49" s="1"/>
      <c r="Q49" s="50"/>
      <c r="R49" s="50"/>
      <c r="S49" s="1"/>
      <c r="T49" s="283"/>
      <c r="U49" s="284"/>
      <c r="V49" s="285"/>
      <c r="W49" s="284"/>
      <c r="X49" s="285"/>
      <c r="Y49" s="286"/>
    </row>
    <row r="50" spans="1:25" s="47" customFormat="1" ht="12" customHeight="1">
      <c r="A50" s="126"/>
      <c r="B50" s="127"/>
      <c r="C50" s="127"/>
      <c r="D50" s="127"/>
      <c r="E50" s="127"/>
      <c r="F50" s="127"/>
      <c r="G50" s="128"/>
      <c r="H50" s="127"/>
      <c r="I50" s="129"/>
      <c r="J50" s="130"/>
      <c r="K50" s="130"/>
      <c r="L50" s="130"/>
      <c r="M50" s="130"/>
      <c r="N50" s="131"/>
      <c r="O50" s="130"/>
      <c r="P50" s="1"/>
      <c r="Q50" s="50"/>
      <c r="R50" s="50"/>
      <c r="S50" s="1"/>
      <c r="T50" s="283"/>
      <c r="U50" s="284"/>
      <c r="V50" s="285"/>
      <c r="W50" s="284"/>
      <c r="X50" s="285"/>
      <c r="Y50" s="286"/>
    </row>
    <row r="51" spans="1:25" s="47" customFormat="1" ht="12" customHeight="1">
      <c r="A51" s="126"/>
      <c r="B51" s="127"/>
      <c r="C51" s="127"/>
      <c r="D51" s="127"/>
      <c r="E51" s="127"/>
      <c r="F51" s="127"/>
      <c r="G51" s="128"/>
      <c r="H51" s="127"/>
      <c r="I51" s="129"/>
      <c r="J51" s="130"/>
      <c r="K51" s="130"/>
      <c r="L51" s="130"/>
      <c r="M51" s="130"/>
      <c r="N51" s="131"/>
      <c r="O51" s="130"/>
      <c r="P51" s="1"/>
      <c r="Q51" s="50"/>
      <c r="R51" s="50"/>
      <c r="S51" s="1"/>
      <c r="T51" s="283"/>
      <c r="U51" s="284"/>
      <c r="V51" s="285"/>
      <c r="W51" s="284"/>
      <c r="X51" s="285"/>
      <c r="Y51" s="286"/>
    </row>
    <row r="52" spans="1:25" s="47" customFormat="1" ht="12" customHeight="1">
      <c r="A52" s="126"/>
      <c r="B52" s="127"/>
      <c r="C52" s="127"/>
      <c r="D52" s="127"/>
      <c r="E52" s="127"/>
      <c r="F52" s="127"/>
      <c r="G52" s="128"/>
      <c r="H52" s="127"/>
      <c r="I52" s="129"/>
      <c r="J52" s="130"/>
      <c r="K52" s="130"/>
      <c r="L52" s="130"/>
      <c r="M52" s="130"/>
      <c r="N52" s="131"/>
      <c r="O52" s="130"/>
      <c r="P52" s="1"/>
      <c r="Q52" s="50"/>
      <c r="R52" s="50"/>
      <c r="S52" s="1"/>
      <c r="T52" s="283"/>
      <c r="U52" s="284"/>
      <c r="V52" s="285"/>
      <c r="W52" s="284"/>
      <c r="X52" s="285"/>
      <c r="Y52" s="286"/>
    </row>
    <row r="53" spans="1:25" s="47" customFormat="1" ht="12" customHeight="1">
      <c r="A53" s="126"/>
      <c r="B53" s="127"/>
      <c r="C53" s="127"/>
      <c r="D53" s="127"/>
      <c r="E53" s="127"/>
      <c r="F53" s="127"/>
      <c r="G53" s="128"/>
      <c r="H53" s="127"/>
      <c r="I53" s="129"/>
      <c r="J53" s="130"/>
      <c r="K53" s="130"/>
      <c r="L53" s="130"/>
      <c r="M53" s="130"/>
      <c r="N53" s="131"/>
      <c r="O53" s="130"/>
      <c r="P53" s="1"/>
      <c r="Q53" s="50"/>
      <c r="R53" s="50"/>
      <c r="S53" s="1"/>
      <c r="T53" s="283"/>
      <c r="U53" s="284"/>
      <c r="V53" s="285"/>
      <c r="W53" s="284"/>
      <c r="X53" s="285"/>
      <c r="Y53" s="286"/>
    </row>
    <row r="54" spans="1:25" s="47" customFormat="1" ht="12" customHeight="1">
      <c r="A54" s="126"/>
      <c r="B54" s="127"/>
      <c r="C54" s="127"/>
      <c r="D54" s="127"/>
      <c r="E54" s="127"/>
      <c r="F54" s="127"/>
      <c r="G54" s="128"/>
      <c r="H54" s="127"/>
      <c r="I54" s="129"/>
      <c r="J54" s="130"/>
      <c r="K54" s="130"/>
      <c r="L54" s="130"/>
      <c r="M54" s="130"/>
      <c r="N54" s="131"/>
      <c r="O54" s="130"/>
      <c r="P54" s="1"/>
      <c r="Q54" s="50"/>
      <c r="R54" s="50"/>
      <c r="S54" s="1"/>
      <c r="T54" s="283"/>
      <c r="U54" s="284"/>
      <c r="V54" s="285"/>
      <c r="W54" s="284"/>
      <c r="X54" s="285"/>
      <c r="Y54" s="286"/>
    </row>
    <row r="55" spans="1:25" s="47" customFormat="1" ht="5.25" customHeight="1" thickBot="1">
      <c r="A55" s="126"/>
      <c r="B55" s="127"/>
      <c r="C55" s="127"/>
      <c r="D55" s="127"/>
      <c r="E55" s="127"/>
      <c r="F55" s="127"/>
      <c r="G55" s="128"/>
      <c r="H55" s="127"/>
      <c r="I55" s="129"/>
      <c r="J55" s="130"/>
      <c r="K55" s="130"/>
      <c r="L55" s="130"/>
      <c r="M55" s="130"/>
      <c r="N55" s="131"/>
      <c r="O55" s="130"/>
      <c r="P55" s="1"/>
      <c r="Q55" s="50"/>
      <c r="R55" s="50"/>
      <c r="S55" s="1"/>
      <c r="T55" s="283"/>
      <c r="U55" s="284"/>
      <c r="V55" s="285"/>
      <c r="W55" s="284"/>
      <c r="X55" s="285"/>
      <c r="Y55" s="286"/>
    </row>
    <row r="56" spans="1:25" s="47" customFormat="1" ht="12" hidden="1" customHeight="1" thickBot="1">
      <c r="A56" s="126"/>
      <c r="B56" s="127"/>
      <c r="C56" s="127"/>
      <c r="D56" s="127"/>
      <c r="E56" s="127"/>
      <c r="F56" s="127"/>
      <c r="G56" s="128"/>
      <c r="H56" s="127"/>
      <c r="I56" s="129"/>
      <c r="J56" s="130"/>
      <c r="K56" s="130"/>
      <c r="L56" s="130"/>
      <c r="M56" s="130"/>
      <c r="N56" s="131"/>
      <c r="O56" s="130"/>
      <c r="P56" s="1"/>
      <c r="Q56" s="50"/>
      <c r="R56" s="50"/>
      <c r="S56" s="1"/>
      <c r="T56" s="283"/>
      <c r="U56" s="284"/>
      <c r="V56" s="285"/>
      <c r="W56" s="284"/>
      <c r="X56" s="285"/>
      <c r="Y56" s="286"/>
    </row>
    <row r="57" spans="1:25" s="47" customFormat="1" ht="24" hidden="1" customHeight="1" thickBot="1">
      <c r="A57" s="132"/>
      <c r="B57" s="133"/>
      <c r="C57" s="133"/>
      <c r="D57" s="133"/>
      <c r="E57" s="133"/>
      <c r="F57" s="133"/>
      <c r="G57" s="134"/>
      <c r="H57" s="133"/>
      <c r="I57" s="135"/>
      <c r="J57" s="136"/>
      <c r="K57" s="136"/>
      <c r="L57" s="136"/>
      <c r="M57" s="136"/>
      <c r="N57" s="137"/>
      <c r="O57" s="136"/>
      <c r="P57" s="2"/>
      <c r="Q57" s="51"/>
      <c r="R57" s="51"/>
      <c r="S57" s="2"/>
      <c r="T57" s="287"/>
      <c r="U57" s="288"/>
      <c r="V57" s="289"/>
      <c r="W57" s="288"/>
      <c r="X57" s="289"/>
      <c r="Y57" s="290"/>
    </row>
    <row r="58" spans="1:25" s="47" customFormat="1" ht="6.75" customHeight="1" thickBot="1">
      <c r="A58" s="113"/>
      <c r="B58" s="114"/>
      <c r="C58" s="114"/>
      <c r="D58" s="114"/>
      <c r="E58" s="114"/>
      <c r="F58" s="114"/>
      <c r="G58" s="115"/>
      <c r="H58" s="114"/>
      <c r="I58" s="116"/>
      <c r="J58" s="117"/>
      <c r="K58" s="117" t="str">
        <f t="shared" ref="K58:K70" si="0">IF(ISBLANK($J58),"",$J58)</f>
        <v/>
      </c>
      <c r="L58" s="117"/>
      <c r="M58" s="117"/>
      <c r="N58" s="118"/>
      <c r="O58" s="138"/>
      <c r="P58" s="44"/>
      <c r="Q58" s="52"/>
      <c r="R58" s="52" t="str">
        <f t="shared" ref="R58:R59" si="1">IF(ISBLANK($M58),"",IF(AND($M58="k.o.",Q58&lt;&gt;"x"),"Ausschluss",IF($M58="k.o.","",IF(Q58="x",$M58,""))))</f>
        <v/>
      </c>
      <c r="S58" s="46"/>
      <c r="T58" s="291"/>
      <c r="U58" s="276" t="str">
        <f t="shared" ref="U58" si="2">IF(OR(ISBLANK(T58),ISTEXT(T58)),"","€")</f>
        <v/>
      </c>
      <c r="V58" s="291" t="str">
        <f t="shared" ref="V58" si="3">IF(ISTEXT($K58),"",IF(ISBLANK($L58),"",IF(OR($L58="o",$L58="O"),IF(AND(ISTEXT(T58),LEFT(T58,4)="enth"),"enth.",IF(ISTEXT(T58),"",T58*$K58)))))</f>
        <v/>
      </c>
      <c r="W58" s="276" t="str">
        <f t="shared" ref="W58:W59" si="4">IF(OR(ISBLANK(V58),ISTEXT(V58)),"","€")</f>
        <v/>
      </c>
      <c r="X58" s="291" t="str">
        <f t="shared" ref="X58" si="5">IF(OR($L58="o",$L58="O",ISTEXT($K58)),"",IF(AND(ISTEXT(T58),LEFT(T58,4)="enth"),"enth.",IF(ISTEXT(T58),"",T58*$K58)))</f>
        <v/>
      </c>
      <c r="Y58" s="292" t="str">
        <f t="shared" ref="Y58:Y59" si="6">IF(OR(ISBLANK(X58),ISTEXT(X58)),"","€")</f>
        <v/>
      </c>
    </row>
    <row r="59" spans="1:25" ht="12" customHeight="1">
      <c r="A59" s="120">
        <f t="shared" ref="A59:A65" si="7">IF(AND(OR(ISBLANK(B58),B58=""),OR(ISBLANK(B59),B59="")),A58+1,IF(OR(RIGHT(LEFT(A58,2))=".",RIGHT(LEFT(A58,3))="."),A58,CONCATENATE(A58,".")))</f>
        <v>1</v>
      </c>
      <c r="B59" s="121"/>
      <c r="C59" s="121"/>
      <c r="D59" s="121"/>
      <c r="E59" s="121"/>
      <c r="F59" s="121"/>
      <c r="G59" s="122"/>
      <c r="H59" s="121"/>
      <c r="I59" s="123" t="s">
        <v>58</v>
      </c>
      <c r="J59" s="139"/>
      <c r="K59" s="139" t="str">
        <f t="shared" si="0"/>
        <v/>
      </c>
      <c r="L59" s="140"/>
      <c r="M59" s="141"/>
      <c r="N59" s="142"/>
      <c r="O59" s="143"/>
      <c r="P59" s="54"/>
      <c r="Q59" s="53"/>
      <c r="R59" s="55" t="str">
        <f t="shared" si="1"/>
        <v/>
      </c>
      <c r="S59" s="56"/>
      <c r="T59" s="293" t="str">
        <f t="shared" ref="T59:T70" si="8">IF(ISBLANK($J59),""," ")</f>
        <v/>
      </c>
      <c r="U59" s="294" t="str">
        <f t="shared" ref="U59:U70" si="9">IF(ISBLANK($J59),"","€")</f>
        <v/>
      </c>
      <c r="V59" s="293" t="str">
        <f t="shared" ref="V59" si="10">IF(ISTEXT($K59),"",IF(ISBLANK($L59),"",IF(OR($L59="o",$L59="O"),IF(AND(ISTEXT(T59),LEFT(T59,4)="enth"),"enth.",IF(T59=" ",0,IF(ISTEXT(T59),"",T59*$K59))))))</f>
        <v/>
      </c>
      <c r="W59" s="295" t="str">
        <f t="shared" si="4"/>
        <v/>
      </c>
      <c r="X59" s="293" t="str">
        <f t="shared" ref="X59" si="11">IF(OR($L59="o",$L59="O",ISTEXT($K59)),"",IF(AND(ISTEXT(T59),LEFT(T59,4)="enth"),"enth.",IF(T59=" ",0,IF(ISTEXT(T59),"",T59*$K59))))</f>
        <v/>
      </c>
      <c r="Y59" s="296" t="str">
        <f t="shared" si="6"/>
        <v/>
      </c>
    </row>
    <row r="60" spans="1:25" ht="12" customHeight="1">
      <c r="A60" s="144" t="s">
        <v>34</v>
      </c>
      <c r="B60" s="127">
        <v>1</v>
      </c>
      <c r="C60" s="127"/>
      <c r="D60" s="145"/>
      <c r="E60" s="145"/>
      <c r="F60" s="145"/>
      <c r="G60" s="146"/>
      <c r="H60" s="145"/>
      <c r="I60" s="147" t="s">
        <v>59</v>
      </c>
      <c r="J60" s="139"/>
      <c r="K60" s="139"/>
      <c r="L60" s="148"/>
      <c r="M60" s="149"/>
      <c r="N60" s="150"/>
      <c r="O60" s="151"/>
      <c r="P60" s="58"/>
      <c r="Q60" s="57"/>
      <c r="R60" s="55"/>
      <c r="S60" s="59"/>
      <c r="T60" s="293"/>
      <c r="U60" s="294"/>
      <c r="V60" s="293"/>
      <c r="W60" s="295"/>
      <c r="X60" s="293"/>
      <c r="Y60" s="296"/>
    </row>
    <row r="61" spans="1:25" ht="63.75" customHeight="1">
      <c r="A61" s="152" t="str">
        <f>IF(AND(OR(ISBLANK(B59),B59=""),OR(ISBLANK(B61),B61="")),A59+1,IF(OR(RIGHT(LEFT(A59,2))=".",RIGHT(LEFT(A59,3))="."),A59,CONCATENATE(A59,".")))</f>
        <v>1.</v>
      </c>
      <c r="B61" s="127" t="s">
        <v>34</v>
      </c>
      <c r="C61" s="153" t="s">
        <v>40</v>
      </c>
      <c r="D61" s="153"/>
      <c r="E61" s="153"/>
      <c r="F61" s="153"/>
      <c r="G61" s="154"/>
      <c r="H61" s="155"/>
      <c r="I61" s="156" t="s">
        <v>60</v>
      </c>
      <c r="J61" s="139"/>
      <c r="K61" s="139" t="str">
        <f t="shared" si="0"/>
        <v/>
      </c>
      <c r="L61" s="157"/>
      <c r="M61" s="158" t="s">
        <v>9</v>
      </c>
      <c r="N61" s="156" t="s">
        <v>10</v>
      </c>
      <c r="O61" s="159"/>
      <c r="P61" s="3" t="s">
        <v>11</v>
      </c>
      <c r="Q61" s="60"/>
      <c r="R61" s="60" t="str">
        <f>IF(ISBLANK($M61),"",IF(AND($M61="k.o.",Q61&lt;&gt;"x"),"Ausschluss",IF($M61="k.o.","",IF(Q61="x",$M61,""))))</f>
        <v>Ausschluss</v>
      </c>
      <c r="S61" s="4"/>
      <c r="T61" s="293" t="str">
        <f t="shared" si="8"/>
        <v/>
      </c>
      <c r="U61" s="294" t="str">
        <f t="shared" si="9"/>
        <v/>
      </c>
      <c r="V61" s="293" t="str">
        <f t="shared" ref="V61:V65" si="12">IF(ISTEXT($K61),"",IF(ISBLANK($L61),"",IF(OR($L61="o",$L61="O"),IF(AND(ISTEXT(T61),LEFT(T61,4)="enth"),"enth.",IF(T61=" ",0,IF(ISTEXT(T61),"",T61*$K61))))))</f>
        <v/>
      </c>
      <c r="W61" s="295" t="str">
        <f t="shared" ref="W61:W65" si="13">IF(OR(ISBLANK(V61),ISTEXT(V61)),"","€")</f>
        <v/>
      </c>
      <c r="X61" s="293" t="str">
        <f t="shared" ref="X61:X65" si="14">IF(OR($L61="o",$L61="O",ISTEXT($K61)),"",IF(AND(ISTEXT(T61),LEFT(T61,4)="enth"),"enth.",IF(T61=" ",0,IF(ISTEXT(T61),"",T61*$K61))))</f>
        <v/>
      </c>
      <c r="Y61" s="296" t="str">
        <f t="shared" ref="Y61:Y65" si="15">IF(OR(ISBLANK(X61),ISTEXT(X61)),"","€")</f>
        <v/>
      </c>
    </row>
    <row r="62" spans="1:25" ht="51.75" customHeight="1">
      <c r="A62" s="152" t="str">
        <f t="shared" si="7"/>
        <v>1.</v>
      </c>
      <c r="B62" s="127" t="s">
        <v>34</v>
      </c>
      <c r="C62" s="153" t="s">
        <v>37</v>
      </c>
      <c r="D62" s="153"/>
      <c r="E62" s="153"/>
      <c r="F62" s="153"/>
      <c r="G62" s="154"/>
      <c r="H62" s="155"/>
      <c r="I62" s="156" t="s">
        <v>61</v>
      </c>
      <c r="J62" s="139"/>
      <c r="K62" s="139" t="str">
        <f t="shared" si="0"/>
        <v/>
      </c>
      <c r="L62" s="157"/>
      <c r="M62" s="158" t="s">
        <v>9</v>
      </c>
      <c r="N62" s="156" t="s">
        <v>10</v>
      </c>
      <c r="O62" s="159"/>
      <c r="P62" s="3" t="s">
        <v>11</v>
      </c>
      <c r="Q62" s="60"/>
      <c r="R62" s="55" t="str">
        <f t="shared" ref="R62:R65" si="16">IF(ISBLANK($M62),"",IF(AND($M62="k.o.",Q62&lt;&gt;"x"),"Ausschluss",IF($M62="k.o.","",IF(Q62="x",$M62,""))))</f>
        <v>Ausschluss</v>
      </c>
      <c r="S62" s="4"/>
      <c r="T62" s="293" t="str">
        <f t="shared" si="8"/>
        <v/>
      </c>
      <c r="U62" s="294" t="str">
        <f t="shared" si="9"/>
        <v/>
      </c>
      <c r="V62" s="293" t="str">
        <f t="shared" si="12"/>
        <v/>
      </c>
      <c r="W62" s="295" t="str">
        <f t="shared" si="13"/>
        <v/>
      </c>
      <c r="X62" s="293" t="str">
        <f t="shared" si="14"/>
        <v/>
      </c>
      <c r="Y62" s="296" t="str">
        <f t="shared" si="15"/>
        <v/>
      </c>
    </row>
    <row r="63" spans="1:25" ht="31.5" customHeight="1">
      <c r="A63" s="152" t="str">
        <f t="shared" si="7"/>
        <v>1.</v>
      </c>
      <c r="B63" s="127" t="s">
        <v>34</v>
      </c>
      <c r="C63" s="153" t="s">
        <v>43</v>
      </c>
      <c r="D63" s="153"/>
      <c r="E63" s="153"/>
      <c r="F63" s="153"/>
      <c r="G63" s="154"/>
      <c r="H63" s="155"/>
      <c r="I63" s="156" t="s">
        <v>62</v>
      </c>
      <c r="J63" s="139"/>
      <c r="K63" s="139" t="str">
        <f t="shared" si="0"/>
        <v/>
      </c>
      <c r="L63" s="157"/>
      <c r="M63" s="158" t="s">
        <v>9</v>
      </c>
      <c r="N63" s="156" t="s">
        <v>10</v>
      </c>
      <c r="O63" s="159"/>
      <c r="P63" s="3" t="s">
        <v>11</v>
      </c>
      <c r="Q63" s="60"/>
      <c r="R63" s="55" t="str">
        <f t="shared" si="16"/>
        <v>Ausschluss</v>
      </c>
      <c r="S63" s="4"/>
      <c r="T63" s="293" t="str">
        <f t="shared" si="8"/>
        <v/>
      </c>
      <c r="U63" s="294" t="str">
        <f t="shared" si="9"/>
        <v/>
      </c>
      <c r="V63" s="293" t="str">
        <f t="shared" si="12"/>
        <v/>
      </c>
      <c r="W63" s="295" t="str">
        <f t="shared" si="13"/>
        <v/>
      </c>
      <c r="X63" s="293" t="str">
        <f t="shared" si="14"/>
        <v/>
      </c>
      <c r="Y63" s="296" t="str">
        <f t="shared" si="15"/>
        <v/>
      </c>
    </row>
    <row r="64" spans="1:25" ht="177.75" customHeight="1">
      <c r="A64" s="152" t="str">
        <f t="shared" si="7"/>
        <v>1.</v>
      </c>
      <c r="B64" s="127" t="s">
        <v>34</v>
      </c>
      <c r="C64" s="153" t="s">
        <v>36</v>
      </c>
      <c r="D64" s="153"/>
      <c r="E64" s="153"/>
      <c r="F64" s="153"/>
      <c r="G64" s="154"/>
      <c r="H64" s="155"/>
      <c r="I64" s="156" t="s">
        <v>63</v>
      </c>
      <c r="J64" s="139"/>
      <c r="K64" s="139" t="str">
        <f t="shared" si="0"/>
        <v/>
      </c>
      <c r="L64" s="157"/>
      <c r="M64" s="158" t="s">
        <v>9</v>
      </c>
      <c r="N64" s="156" t="s">
        <v>113</v>
      </c>
      <c r="O64" s="159"/>
      <c r="P64" s="3" t="s">
        <v>11</v>
      </c>
      <c r="Q64" s="60"/>
      <c r="R64" s="55" t="str">
        <f t="shared" si="16"/>
        <v>Ausschluss</v>
      </c>
      <c r="S64" s="4"/>
      <c r="T64" s="293" t="str">
        <f t="shared" si="8"/>
        <v/>
      </c>
      <c r="U64" s="294" t="str">
        <f t="shared" si="9"/>
        <v/>
      </c>
      <c r="V64" s="293" t="str">
        <f t="shared" si="12"/>
        <v/>
      </c>
      <c r="W64" s="295" t="str">
        <f t="shared" si="13"/>
        <v/>
      </c>
      <c r="X64" s="293" t="str">
        <f t="shared" si="14"/>
        <v/>
      </c>
      <c r="Y64" s="296" t="str">
        <f t="shared" si="15"/>
        <v/>
      </c>
    </row>
    <row r="65" spans="1:25" ht="61.5" customHeight="1" thickBot="1">
      <c r="A65" s="152" t="str">
        <f t="shared" si="7"/>
        <v>1.</v>
      </c>
      <c r="B65" s="127" t="s">
        <v>34</v>
      </c>
      <c r="C65" s="153" t="s">
        <v>42</v>
      </c>
      <c r="D65" s="153"/>
      <c r="E65" s="153"/>
      <c r="F65" s="153"/>
      <c r="G65" s="154"/>
      <c r="H65" s="155"/>
      <c r="I65" s="156" t="s">
        <v>64</v>
      </c>
      <c r="J65" s="139"/>
      <c r="K65" s="139" t="str">
        <f t="shared" si="0"/>
        <v/>
      </c>
      <c r="L65" s="157"/>
      <c r="M65" s="158" t="s">
        <v>9</v>
      </c>
      <c r="N65" s="156" t="s">
        <v>10</v>
      </c>
      <c r="O65" s="159"/>
      <c r="P65" s="3" t="s">
        <v>11</v>
      </c>
      <c r="Q65" s="60"/>
      <c r="R65" s="55" t="str">
        <f t="shared" si="16"/>
        <v>Ausschluss</v>
      </c>
      <c r="S65" s="4"/>
      <c r="T65" s="293" t="str">
        <f t="shared" si="8"/>
        <v/>
      </c>
      <c r="U65" s="294" t="str">
        <f t="shared" si="9"/>
        <v/>
      </c>
      <c r="V65" s="293" t="str">
        <f t="shared" si="12"/>
        <v/>
      </c>
      <c r="W65" s="295" t="str">
        <f t="shared" si="13"/>
        <v/>
      </c>
      <c r="X65" s="293" t="str">
        <f t="shared" si="14"/>
        <v/>
      </c>
      <c r="Y65" s="296" t="str">
        <f t="shared" si="15"/>
        <v/>
      </c>
    </row>
    <row r="66" spans="1:25" s="47" customFormat="1" ht="6.75" customHeight="1" thickBot="1">
      <c r="A66" s="113"/>
      <c r="B66" s="114"/>
      <c r="C66" s="114"/>
      <c r="D66" s="114"/>
      <c r="E66" s="114"/>
      <c r="F66" s="114"/>
      <c r="G66" s="115"/>
      <c r="H66" s="114"/>
      <c r="I66" s="116"/>
      <c r="J66" s="117"/>
      <c r="K66" s="117" t="str">
        <f t="shared" ref="K66" si="17">IF(ISBLANK($J66),"",$J66)</f>
        <v/>
      </c>
      <c r="L66" s="117"/>
      <c r="M66" s="117"/>
      <c r="N66" s="118"/>
      <c r="O66" s="138"/>
      <c r="P66" s="44"/>
      <c r="Q66" s="43"/>
      <c r="R66" s="43" t="str">
        <f t="shared" ref="R66" si="18">IF(ISBLANK($M66),"",IF(AND($M66="k.o.",Q66&lt;&gt;"x"),"Ausschluss",IF($M66="k.o.","",IF(Q66="x",$M66,""))))</f>
        <v/>
      </c>
      <c r="S66" s="46"/>
      <c r="T66" s="291"/>
      <c r="U66" s="276" t="str">
        <f t="shared" ref="U66" si="19">IF(OR(ISBLANK(T66),ISTEXT(T66)),"","€")</f>
        <v/>
      </c>
      <c r="V66" s="291" t="str">
        <f t="shared" ref="V66" si="20">IF(ISTEXT($K66),"",IF(ISBLANK($L66),"",IF(OR($L66="o",$L66="O"),IF(AND(ISTEXT(T66),LEFT(T66,4)="enth"),"enth.",IF(ISTEXT(T66),"",T66*$K66)))))</f>
        <v/>
      </c>
      <c r="W66" s="276" t="str">
        <f t="shared" ref="W66:W67" si="21">IF(OR(ISBLANK(V66),ISTEXT(V66)),"","€")</f>
        <v/>
      </c>
      <c r="X66" s="291" t="str">
        <f t="shared" ref="X66" si="22">IF(OR($L66="o",$L66="O",ISTEXT($K66)),"",IF(AND(ISTEXT(T66),LEFT(T66,4)="enth"),"enth.",IF(ISTEXT(T66),"",T66*$K66)))</f>
        <v/>
      </c>
      <c r="Y66" s="292" t="str">
        <f t="shared" ref="Y66:Y67" si="23">IF(OR(ISBLANK(X66),ISTEXT(X66)),"","€")</f>
        <v/>
      </c>
    </row>
    <row r="67" spans="1:25" ht="12" customHeight="1" thickBot="1">
      <c r="A67" s="160">
        <v>1</v>
      </c>
      <c r="B67" s="161" t="s">
        <v>35</v>
      </c>
      <c r="C67" s="161">
        <v>1</v>
      </c>
      <c r="D67" s="161"/>
      <c r="E67" s="161"/>
      <c r="F67" s="161"/>
      <c r="G67" s="162"/>
      <c r="H67" s="163"/>
      <c r="I67" s="164" t="s">
        <v>65</v>
      </c>
      <c r="J67" s="139"/>
      <c r="K67" s="139" t="str">
        <f t="shared" si="0"/>
        <v/>
      </c>
      <c r="L67" s="157"/>
      <c r="M67" s="141"/>
      <c r="N67" s="142"/>
      <c r="O67" s="143"/>
      <c r="P67" s="54"/>
      <c r="Q67" s="53"/>
      <c r="R67" s="53" t="str">
        <f t="shared" ref="R67" si="24">IF(ISBLANK($M67),"",IF(AND($M67="k.o.",Q67&lt;&gt;"x"),"Ausschluss",IF($M67="k.o.","",IF(Q67="x",$M67,""))))</f>
        <v/>
      </c>
      <c r="S67" s="56"/>
      <c r="T67" s="293" t="str">
        <f t="shared" si="8"/>
        <v/>
      </c>
      <c r="U67" s="294" t="str">
        <f t="shared" si="9"/>
        <v/>
      </c>
      <c r="V67" s="293" t="str">
        <f t="shared" ref="V67" si="25">IF(ISTEXT($K67),"",IF(ISBLANK($L67),"",IF(OR($L67="o",$L67="O"),IF(AND(ISTEXT(T67),LEFT(T67,4)="enth"),"enth.",IF(T67=" ",0,IF(ISTEXT(T67),"",T67*$K67))))))</f>
        <v/>
      </c>
      <c r="W67" s="295" t="str">
        <f t="shared" si="21"/>
        <v/>
      </c>
      <c r="X67" s="293" t="str">
        <f t="shared" ref="X67" si="26">IF(OR($L67="o",$L67="O",ISTEXT($K67)),"",IF(AND(ISTEXT(T67),LEFT(T67,4)="enth"),"enth.",IF(T67=" ",0,IF(ISTEXT(T67),"",T67*$K67))))</f>
        <v/>
      </c>
      <c r="Y67" s="296" t="str">
        <f t="shared" si="23"/>
        <v/>
      </c>
    </row>
    <row r="68" spans="1:25" s="47" customFormat="1" ht="36" customHeight="1" thickBot="1">
      <c r="A68" s="165">
        <v>1</v>
      </c>
      <c r="B68" s="166" t="s">
        <v>35</v>
      </c>
      <c r="C68" s="166">
        <v>2</v>
      </c>
      <c r="D68" s="153"/>
      <c r="E68" s="153"/>
      <c r="F68" s="153"/>
      <c r="G68" s="154"/>
      <c r="H68" s="155"/>
      <c r="I68" s="156" t="s">
        <v>114</v>
      </c>
      <c r="J68" s="139"/>
      <c r="K68" s="139" t="str">
        <f t="shared" si="0"/>
        <v/>
      </c>
      <c r="L68" s="157"/>
      <c r="M68" s="167" t="s">
        <v>9</v>
      </c>
      <c r="N68" s="156" t="s">
        <v>10</v>
      </c>
      <c r="O68" s="159"/>
      <c r="P68" s="3" t="s">
        <v>11</v>
      </c>
      <c r="Q68" s="61"/>
      <c r="R68" s="55" t="str">
        <f t="shared" ref="R68" si="27">IF(ISBLANK($M68),"",IF(AND($M68="k.o.",Q68&lt;&gt;"x"),"Ausschluss",IF($M68="k.o.","",IF(Q68="x",$M68,""))))</f>
        <v>Ausschluss</v>
      </c>
      <c r="S68" s="4"/>
      <c r="T68" s="293" t="str">
        <f t="shared" si="8"/>
        <v/>
      </c>
      <c r="U68" s="294" t="str">
        <f t="shared" si="9"/>
        <v/>
      </c>
      <c r="V68" s="293" t="str">
        <f t="shared" ref="V68:V70" si="28">IF(ISTEXT($K68),"",IF(ISBLANK($L68),"",IF(OR($L68="o",$L68="O"),IF(AND(ISTEXT(T68),LEFT(T68,4)="enth"),"enth.",IF(T68=" ",0,IF(ISTEXT(T68),"",T68*$K68))))))</f>
        <v/>
      </c>
      <c r="W68" s="295" t="str">
        <f t="shared" ref="W68:Y70" si="29">IF(OR(ISBLANK(V68),ISTEXT(V68)),"","€")</f>
        <v/>
      </c>
      <c r="X68" s="293" t="str">
        <f t="shared" ref="X68:X70" si="30">IF(OR($L68="o",$L68="O",ISTEXT($K68)),"",IF(AND(ISTEXT(T68),LEFT(T68,4)="enth"),"enth.",IF(T68=" ",0,IF(ISTEXT(T68),"",T68*$K68))))</f>
        <v/>
      </c>
      <c r="Y68" s="296" t="str">
        <f t="shared" si="29"/>
        <v/>
      </c>
    </row>
    <row r="69" spans="1:25" s="47" customFormat="1" ht="47.25" customHeight="1" thickBot="1">
      <c r="A69" s="165">
        <v>1</v>
      </c>
      <c r="B69" s="166" t="s">
        <v>35</v>
      </c>
      <c r="C69" s="166">
        <v>3</v>
      </c>
      <c r="D69" s="153"/>
      <c r="E69" s="153"/>
      <c r="F69" s="153"/>
      <c r="G69" s="154"/>
      <c r="H69" s="155"/>
      <c r="I69" s="156" t="s">
        <v>66</v>
      </c>
      <c r="J69" s="139"/>
      <c r="K69" s="139" t="str">
        <f t="shared" si="0"/>
        <v/>
      </c>
      <c r="L69" s="157"/>
      <c r="M69" s="167" t="s">
        <v>9</v>
      </c>
      <c r="N69" s="156" t="s">
        <v>10</v>
      </c>
      <c r="O69" s="159"/>
      <c r="P69" s="3" t="s">
        <v>11</v>
      </c>
      <c r="Q69" s="61"/>
      <c r="R69" s="55" t="str">
        <f t="shared" ref="R69:R70" si="31">IF(ISBLANK($M69),"",IF(AND($M69="k.o.",Q69&lt;&gt;"x"),"Ausschluss",IF($M69="k.o.","",IF(Q69="x",$M69,""))))</f>
        <v>Ausschluss</v>
      </c>
      <c r="S69" s="4"/>
      <c r="T69" s="293" t="str">
        <f t="shared" si="8"/>
        <v/>
      </c>
      <c r="U69" s="294" t="str">
        <f t="shared" si="9"/>
        <v/>
      </c>
      <c r="V69" s="293" t="str">
        <f t="shared" si="28"/>
        <v/>
      </c>
      <c r="W69" s="295" t="str">
        <f t="shared" si="29"/>
        <v/>
      </c>
      <c r="X69" s="293" t="str">
        <f t="shared" si="30"/>
        <v/>
      </c>
      <c r="Y69" s="296" t="str">
        <f t="shared" si="29"/>
        <v/>
      </c>
    </row>
    <row r="70" spans="1:25" s="47" customFormat="1" ht="48" customHeight="1" thickBot="1">
      <c r="A70" s="165">
        <v>1</v>
      </c>
      <c r="B70" s="166" t="s">
        <v>35</v>
      </c>
      <c r="C70" s="166">
        <v>4</v>
      </c>
      <c r="D70" s="153"/>
      <c r="E70" s="153"/>
      <c r="F70" s="153"/>
      <c r="G70" s="154"/>
      <c r="H70" s="155"/>
      <c r="I70" s="156" t="s">
        <v>67</v>
      </c>
      <c r="J70" s="139"/>
      <c r="K70" s="139" t="str">
        <f t="shared" si="0"/>
        <v/>
      </c>
      <c r="L70" s="157"/>
      <c r="M70" s="167" t="s">
        <v>9</v>
      </c>
      <c r="N70" s="156" t="s">
        <v>10</v>
      </c>
      <c r="O70" s="159"/>
      <c r="P70" s="3" t="s">
        <v>11</v>
      </c>
      <c r="Q70" s="61"/>
      <c r="R70" s="55" t="str">
        <f t="shared" si="31"/>
        <v>Ausschluss</v>
      </c>
      <c r="S70" s="4"/>
      <c r="T70" s="293" t="str">
        <f t="shared" si="8"/>
        <v/>
      </c>
      <c r="U70" s="294" t="str">
        <f t="shared" si="9"/>
        <v/>
      </c>
      <c r="V70" s="293" t="str">
        <f t="shared" si="28"/>
        <v/>
      </c>
      <c r="W70" s="295" t="str">
        <f t="shared" si="29"/>
        <v/>
      </c>
      <c r="X70" s="293" t="str">
        <f t="shared" si="30"/>
        <v/>
      </c>
      <c r="Y70" s="296" t="str">
        <f t="shared" si="29"/>
        <v/>
      </c>
    </row>
    <row r="71" spans="1:25" s="47" customFormat="1" ht="6.75" customHeight="1" thickBot="1">
      <c r="A71" s="113"/>
      <c r="B71" s="114"/>
      <c r="C71" s="114"/>
      <c r="D71" s="114"/>
      <c r="E71" s="114"/>
      <c r="F71" s="114"/>
      <c r="G71" s="154"/>
      <c r="H71" s="114"/>
      <c r="I71" s="116"/>
      <c r="J71" s="117"/>
      <c r="K71" s="117" t="str">
        <f t="shared" ref="K71:K123" si="32">IF(ISBLANK($J71),"",$J71)</f>
        <v/>
      </c>
      <c r="L71" s="117"/>
      <c r="M71" s="117"/>
      <c r="N71" s="118"/>
      <c r="O71" s="138"/>
      <c r="P71" s="44"/>
      <c r="Q71" s="43"/>
      <c r="R71" s="43" t="str">
        <f t="shared" ref="R71:R75" si="33">IF(ISBLANK($M71),"",IF(AND($M71="k.o.",Q71&lt;&gt;"x"),"Ausschluss",IF($M71="k.o.","",IF(Q71="x",$M71,""))))</f>
        <v/>
      </c>
      <c r="S71" s="46"/>
      <c r="T71" s="291"/>
      <c r="U71" s="276" t="str">
        <f t="shared" ref="U71" si="34">IF(OR(ISBLANK(T71),ISTEXT(T71)),"","€")</f>
        <v/>
      </c>
      <c r="V71" s="291"/>
      <c r="W71" s="276"/>
      <c r="X71" s="291"/>
      <c r="Y71" s="292"/>
    </row>
    <row r="72" spans="1:25" s="47" customFormat="1" ht="12" customHeight="1">
      <c r="A72" s="168" t="s">
        <v>34</v>
      </c>
      <c r="B72" s="169" t="s">
        <v>43</v>
      </c>
      <c r="C72" s="169"/>
      <c r="D72" s="169"/>
      <c r="E72" s="169"/>
      <c r="F72" s="169"/>
      <c r="G72" s="154"/>
      <c r="H72" s="170"/>
      <c r="I72" s="171" t="s">
        <v>68</v>
      </c>
      <c r="J72" s="139"/>
      <c r="K72" s="139" t="str">
        <f t="shared" si="32"/>
        <v/>
      </c>
      <c r="L72" s="157"/>
      <c r="M72" s="141"/>
      <c r="N72" s="142"/>
      <c r="O72" s="143"/>
      <c r="P72" s="54"/>
      <c r="Q72" s="53"/>
      <c r="R72" s="53" t="str">
        <f t="shared" si="33"/>
        <v/>
      </c>
      <c r="S72" s="56"/>
      <c r="T72" s="293" t="str">
        <f t="shared" ref="T72:T75" si="35">IF(ISBLANK($J72),""," ")</f>
        <v/>
      </c>
      <c r="U72" s="294" t="str">
        <f t="shared" ref="U72:U75" si="36">IF(ISBLANK($J72),"","€")</f>
        <v/>
      </c>
      <c r="V72" s="293" t="str">
        <f t="shared" ref="V72:V75" si="37">IF(ISTEXT($K72),"",IF(ISBLANK($L72),"",IF(OR($L72="o",$L72="O"),IF(AND(ISTEXT(T72),LEFT(T72,4)="enth"),"enth.",IF(T72=" ",0,IF(ISTEXT(T72),"",T72*$K72))))))</f>
        <v/>
      </c>
      <c r="W72" s="295" t="str">
        <f t="shared" ref="W72:W75" si="38">IF(OR(ISBLANK(V72),ISTEXT(V72)),"","€")</f>
        <v/>
      </c>
      <c r="X72" s="293" t="str">
        <f t="shared" ref="X72:X75" si="39">IF(OR($L72="o",$L72="O",ISTEXT($K72)),"",IF(AND(ISTEXT(T72),LEFT(T72,4)="enth"),"enth.",IF(T72=" ",0,IF(ISTEXT(T72),"",T72*$K72))))</f>
        <v/>
      </c>
      <c r="Y72" s="296" t="str">
        <f t="shared" ref="Y72:Y75" si="40">IF(OR(ISBLANK(X72),ISTEXT(X72)),"","€")</f>
        <v/>
      </c>
    </row>
    <row r="73" spans="1:25" s="47" customFormat="1" ht="38.25" customHeight="1">
      <c r="A73" s="152" t="str">
        <f t="shared" ref="A73:A83" si="41">IF(AND(OR(ISBLANK(B72),B72=""),OR(ISBLANK(B73),B73="")),A72+1,IF(OR(RIGHT(LEFT(A72,2))=".",RIGHT(LEFT(A72,3))="."),A72,CONCATENATE(A72,".")))</f>
        <v>1.</v>
      </c>
      <c r="B73" s="172" t="str">
        <f t="shared" ref="B73:B83" si="42">IF(AND(OR(ISBLANK(C72),C72=""),OR(ISBLANK(C73),C73="")),B72+1,IF(OR(RIGHT(LEFT(B72,2))=".",RIGHT(LEFT(B72,3))="."),B72,CONCATENATE(B72,".")))</f>
        <v>3.</v>
      </c>
      <c r="C73" s="172">
        <f t="shared" ref="C73:C74" si="43">IF(AND(OR(ISBLANK(D72),D72=""),OR(ISBLANK(D73),D73="")),C72+1,IF(OR(RIGHT(LEFT(C72,2))=".",RIGHT(LEFT(C72,3))="."),C72,CONCATENATE(C72,".")))</f>
        <v>1</v>
      </c>
      <c r="D73" s="172"/>
      <c r="E73" s="172"/>
      <c r="F73" s="172"/>
      <c r="G73" s="154"/>
      <c r="H73" s="173"/>
      <c r="I73" s="174" t="s">
        <v>69</v>
      </c>
      <c r="J73" s="139"/>
      <c r="K73" s="139" t="str">
        <f t="shared" si="32"/>
        <v/>
      </c>
      <c r="L73" s="157"/>
      <c r="M73" s="158" t="s">
        <v>9</v>
      </c>
      <c r="N73" s="156" t="s">
        <v>10</v>
      </c>
      <c r="O73" s="159"/>
      <c r="P73" s="3" t="s">
        <v>11</v>
      </c>
      <c r="Q73" s="60"/>
      <c r="R73" s="60" t="str">
        <f>IF(ISBLANK($M73),"",IF(AND($M73="k.o.",Q73&lt;&gt;"x"),"Ausschluss",IF($M73="k.o.","",IF(Q73="x",$M73,""))))</f>
        <v>Ausschluss</v>
      </c>
      <c r="S73" s="59"/>
      <c r="T73" s="293" t="str">
        <f t="shared" si="35"/>
        <v/>
      </c>
      <c r="U73" s="294" t="str">
        <f t="shared" si="36"/>
        <v/>
      </c>
      <c r="V73" s="293" t="str">
        <f t="shared" si="37"/>
        <v/>
      </c>
      <c r="W73" s="295" t="str">
        <f t="shared" si="38"/>
        <v/>
      </c>
      <c r="X73" s="293" t="str">
        <f t="shared" si="39"/>
        <v/>
      </c>
      <c r="Y73" s="296" t="str">
        <f t="shared" si="40"/>
        <v/>
      </c>
    </row>
    <row r="74" spans="1:25" s="47" customFormat="1" ht="52.5" customHeight="1">
      <c r="A74" s="152" t="str">
        <f t="shared" si="41"/>
        <v>1.</v>
      </c>
      <c r="B74" s="172" t="str">
        <f t="shared" si="42"/>
        <v>3.</v>
      </c>
      <c r="C74" s="172">
        <f t="shared" si="43"/>
        <v>2</v>
      </c>
      <c r="D74" s="172"/>
      <c r="E74" s="172"/>
      <c r="F74" s="172"/>
      <c r="G74" s="154"/>
      <c r="H74" s="173"/>
      <c r="I74" s="174" t="s">
        <v>70</v>
      </c>
      <c r="J74" s="139"/>
      <c r="K74" s="139" t="str">
        <f t="shared" si="32"/>
        <v/>
      </c>
      <c r="L74" s="157"/>
      <c r="M74" s="158" t="s">
        <v>9</v>
      </c>
      <c r="N74" s="156" t="s">
        <v>10</v>
      </c>
      <c r="O74" s="159"/>
      <c r="P74" s="3" t="s">
        <v>11</v>
      </c>
      <c r="Q74" s="60"/>
      <c r="R74" s="57" t="str">
        <f t="shared" si="33"/>
        <v>Ausschluss</v>
      </c>
      <c r="S74" s="59"/>
      <c r="T74" s="293" t="str">
        <f t="shared" si="35"/>
        <v/>
      </c>
      <c r="U74" s="294" t="str">
        <f t="shared" si="36"/>
        <v/>
      </c>
      <c r="V74" s="293" t="str">
        <f t="shared" si="37"/>
        <v/>
      </c>
      <c r="W74" s="295" t="str">
        <f t="shared" si="38"/>
        <v/>
      </c>
      <c r="X74" s="293" t="str">
        <f t="shared" si="39"/>
        <v/>
      </c>
      <c r="Y74" s="296" t="str">
        <f t="shared" si="40"/>
        <v/>
      </c>
    </row>
    <row r="75" spans="1:25" s="47" customFormat="1" ht="56.25" customHeight="1" thickBot="1">
      <c r="A75" s="152" t="str">
        <f t="shared" si="41"/>
        <v>1.</v>
      </c>
      <c r="B75" s="172" t="str">
        <f t="shared" si="42"/>
        <v>3.</v>
      </c>
      <c r="C75" s="172" t="s">
        <v>44</v>
      </c>
      <c r="D75" s="172"/>
      <c r="E75" s="172"/>
      <c r="F75" s="172"/>
      <c r="G75" s="154"/>
      <c r="H75" s="173"/>
      <c r="I75" s="174" t="s">
        <v>71</v>
      </c>
      <c r="J75" s="139"/>
      <c r="K75" s="139" t="str">
        <f t="shared" si="32"/>
        <v/>
      </c>
      <c r="L75" s="157"/>
      <c r="M75" s="158" t="s">
        <v>9</v>
      </c>
      <c r="N75" s="156" t="s">
        <v>10</v>
      </c>
      <c r="O75" s="159"/>
      <c r="P75" s="3" t="s">
        <v>11</v>
      </c>
      <c r="Q75" s="60"/>
      <c r="R75" s="60" t="str">
        <f t="shared" si="33"/>
        <v>Ausschluss</v>
      </c>
      <c r="S75" s="59"/>
      <c r="T75" s="293" t="str">
        <f t="shared" si="35"/>
        <v/>
      </c>
      <c r="U75" s="294" t="str">
        <f t="shared" si="36"/>
        <v/>
      </c>
      <c r="V75" s="293" t="str">
        <f t="shared" si="37"/>
        <v/>
      </c>
      <c r="W75" s="295" t="str">
        <f t="shared" si="38"/>
        <v/>
      </c>
      <c r="X75" s="293" t="str">
        <f t="shared" si="39"/>
        <v/>
      </c>
      <c r="Y75" s="296" t="str">
        <f t="shared" si="40"/>
        <v/>
      </c>
    </row>
    <row r="76" spans="1:25" s="47" customFormat="1" ht="6.75" customHeight="1" thickBot="1">
      <c r="A76" s="113"/>
      <c r="B76" s="114"/>
      <c r="C76" s="114"/>
      <c r="D76" s="114"/>
      <c r="E76" s="114"/>
      <c r="F76" s="114"/>
      <c r="G76" s="115"/>
      <c r="H76" s="114"/>
      <c r="I76" s="116"/>
      <c r="J76" s="117"/>
      <c r="K76" s="117" t="str">
        <f t="shared" si="32"/>
        <v/>
      </c>
      <c r="L76" s="117"/>
      <c r="M76" s="117"/>
      <c r="N76" s="118"/>
      <c r="O76" s="138"/>
      <c r="P76" s="44"/>
      <c r="Q76" s="43"/>
      <c r="R76" s="43" t="str">
        <f t="shared" ref="R76:R96" si="44">IF(ISBLANK($M76),"",IF(AND($M76="k.o.",Q76&lt;&gt;"x"),"Ausschluss",IF($M76="k.o.","",IF(Q76="x",$M76,""))))</f>
        <v/>
      </c>
      <c r="S76" s="46"/>
      <c r="T76" s="291"/>
      <c r="U76" s="276" t="str">
        <f t="shared" ref="U76" si="45">IF(OR(ISBLANK(T76),ISTEXT(T76)),"","€")</f>
        <v/>
      </c>
      <c r="V76" s="291"/>
      <c r="W76" s="276"/>
      <c r="X76" s="291"/>
      <c r="Y76" s="292"/>
    </row>
    <row r="77" spans="1:25" s="47" customFormat="1" ht="24" customHeight="1">
      <c r="A77" s="168" t="s">
        <v>37</v>
      </c>
      <c r="B77" s="169"/>
      <c r="C77" s="169"/>
      <c r="D77" s="169"/>
      <c r="E77" s="169"/>
      <c r="F77" s="169"/>
      <c r="G77" s="162"/>
      <c r="H77" s="170"/>
      <c r="I77" s="171" t="s">
        <v>72</v>
      </c>
      <c r="J77" s="139"/>
      <c r="K77" s="139" t="str">
        <f t="shared" si="32"/>
        <v/>
      </c>
      <c r="L77" s="157"/>
      <c r="M77" s="141"/>
      <c r="N77" s="142"/>
      <c r="O77" s="143"/>
      <c r="P77" s="54"/>
      <c r="Q77" s="53"/>
      <c r="R77" s="53" t="str">
        <f t="shared" si="44"/>
        <v/>
      </c>
      <c r="S77" s="56"/>
      <c r="T77" s="293" t="str">
        <f t="shared" ref="T77:T96" si="46">IF(ISBLANK($J77),""," ")</f>
        <v/>
      </c>
      <c r="U77" s="294" t="str">
        <f t="shared" ref="U77:U96" si="47">IF(ISBLANK($J77),"","€")</f>
        <v/>
      </c>
      <c r="V77" s="293" t="str">
        <f t="shared" ref="V77:V96" si="48">IF(ISTEXT($K77),"",IF(ISBLANK($L77),"",IF(OR($L77="o",$L77="O"),IF(AND(ISTEXT(T77),LEFT(T77,4)="enth"),"enth.",IF(T77=" ",0,IF(ISTEXT(T77),"",T77*$K77))))))</f>
        <v/>
      </c>
      <c r="W77" s="295" t="str">
        <f t="shared" ref="W77:W96" si="49">IF(OR(ISBLANK(V77),ISTEXT(V77)),"","€")</f>
        <v/>
      </c>
      <c r="X77" s="293" t="str">
        <f t="shared" ref="X77:X96" si="50">IF(OR($L77="o",$L77="O",ISTEXT($K77)),"",IF(AND(ISTEXT(T77),LEFT(T77,4)="enth"),"enth.",IF(T77=" ",0,IF(ISTEXT(T77),"",T77*$K77))))</f>
        <v/>
      </c>
      <c r="Y77" s="296" t="str">
        <f t="shared" ref="Y77:Y96" si="51">IF(OR(ISBLANK(X77),ISTEXT(X77)),"","€")</f>
        <v/>
      </c>
    </row>
    <row r="78" spans="1:25" s="47" customFormat="1" ht="12" customHeight="1">
      <c r="A78" s="175" t="str">
        <f t="shared" si="41"/>
        <v>2.</v>
      </c>
      <c r="B78" s="176" t="s">
        <v>40</v>
      </c>
      <c r="C78" s="176"/>
      <c r="D78" s="176"/>
      <c r="E78" s="176"/>
      <c r="F78" s="176"/>
      <c r="G78" s="177"/>
      <c r="H78" s="178"/>
      <c r="I78" s="179" t="s">
        <v>73</v>
      </c>
      <c r="J78" s="139"/>
      <c r="K78" s="139" t="str">
        <f t="shared" si="32"/>
        <v/>
      </c>
      <c r="L78" s="157"/>
      <c r="M78" s="180"/>
      <c r="N78" s="181"/>
      <c r="O78" s="159"/>
      <c r="P78" s="33"/>
      <c r="Q78" s="60" t="s">
        <v>12</v>
      </c>
      <c r="R78" s="60" t="str">
        <f t="shared" si="44"/>
        <v/>
      </c>
      <c r="S78" s="59"/>
      <c r="T78" s="293" t="str">
        <f t="shared" si="46"/>
        <v/>
      </c>
      <c r="U78" s="294" t="str">
        <f t="shared" si="47"/>
        <v/>
      </c>
      <c r="V78" s="293" t="str">
        <f t="shared" si="48"/>
        <v/>
      </c>
      <c r="W78" s="295" t="str">
        <f t="shared" si="49"/>
        <v/>
      </c>
      <c r="X78" s="293" t="str">
        <f t="shared" si="50"/>
        <v/>
      </c>
      <c r="Y78" s="296" t="str">
        <f t="shared" si="51"/>
        <v/>
      </c>
    </row>
    <row r="79" spans="1:25" s="47" customFormat="1" ht="59.25" customHeight="1">
      <c r="A79" s="152" t="str">
        <f t="shared" si="41"/>
        <v>2.</v>
      </c>
      <c r="B79" s="176" t="s">
        <v>34</v>
      </c>
      <c r="C79" s="172" t="s">
        <v>40</v>
      </c>
      <c r="D79" s="172"/>
      <c r="E79" s="172"/>
      <c r="F79" s="172"/>
      <c r="G79" s="103"/>
      <c r="H79" s="173"/>
      <c r="I79" s="174" t="s">
        <v>74</v>
      </c>
      <c r="J79" s="139"/>
      <c r="K79" s="139" t="str">
        <f t="shared" si="32"/>
        <v/>
      </c>
      <c r="L79" s="157"/>
      <c r="M79" s="158" t="s">
        <v>9</v>
      </c>
      <c r="N79" s="156" t="s">
        <v>10</v>
      </c>
      <c r="O79" s="159"/>
      <c r="P79" s="3" t="s">
        <v>11</v>
      </c>
      <c r="Q79" s="57"/>
      <c r="R79" s="57" t="str">
        <f t="shared" si="44"/>
        <v>Ausschluss</v>
      </c>
      <c r="S79" s="59"/>
      <c r="T79" s="293" t="str">
        <f t="shared" si="46"/>
        <v/>
      </c>
      <c r="U79" s="294" t="str">
        <f t="shared" si="47"/>
        <v/>
      </c>
      <c r="V79" s="293" t="str">
        <f t="shared" si="48"/>
        <v/>
      </c>
      <c r="W79" s="295" t="str">
        <f t="shared" si="49"/>
        <v/>
      </c>
      <c r="X79" s="293" t="str">
        <f t="shared" si="50"/>
        <v/>
      </c>
      <c r="Y79" s="296" t="str">
        <f t="shared" si="51"/>
        <v/>
      </c>
    </row>
    <row r="80" spans="1:25" s="47" customFormat="1" ht="45" customHeight="1">
      <c r="A80" s="152" t="str">
        <f t="shared" si="41"/>
        <v>2.</v>
      </c>
      <c r="B80" s="176" t="s">
        <v>34</v>
      </c>
      <c r="C80" s="172" t="s">
        <v>37</v>
      </c>
      <c r="D80" s="172"/>
      <c r="E80" s="172"/>
      <c r="F80" s="172"/>
      <c r="G80" s="103"/>
      <c r="H80" s="173"/>
      <c r="I80" s="174" t="s">
        <v>75</v>
      </c>
      <c r="J80" s="139"/>
      <c r="K80" s="139" t="str">
        <f t="shared" si="32"/>
        <v/>
      </c>
      <c r="L80" s="157"/>
      <c r="M80" s="167">
        <v>10</v>
      </c>
      <c r="N80" s="156" t="s">
        <v>10</v>
      </c>
      <c r="O80" s="159"/>
      <c r="P80" s="3" t="s">
        <v>11</v>
      </c>
      <c r="Q80" s="60" t="s">
        <v>12</v>
      </c>
      <c r="R80" s="60">
        <f t="shared" si="44"/>
        <v>10</v>
      </c>
      <c r="S80" s="59"/>
      <c r="T80" s="293" t="str">
        <f t="shared" si="46"/>
        <v/>
      </c>
      <c r="U80" s="294" t="str">
        <f t="shared" si="47"/>
        <v/>
      </c>
      <c r="V80" s="293" t="str">
        <f t="shared" si="48"/>
        <v/>
      </c>
      <c r="W80" s="295" t="str">
        <f t="shared" si="49"/>
        <v/>
      </c>
      <c r="X80" s="293" t="str">
        <f t="shared" si="50"/>
        <v/>
      </c>
      <c r="Y80" s="296" t="str">
        <f t="shared" si="51"/>
        <v/>
      </c>
    </row>
    <row r="81" spans="1:25" s="47" customFormat="1" ht="24" customHeight="1">
      <c r="A81" s="175" t="str">
        <f t="shared" si="41"/>
        <v>2.</v>
      </c>
      <c r="B81" s="176" t="s">
        <v>37</v>
      </c>
      <c r="C81" s="176"/>
      <c r="D81" s="176"/>
      <c r="E81" s="176"/>
      <c r="F81" s="176"/>
      <c r="G81" s="177"/>
      <c r="H81" s="178"/>
      <c r="I81" s="179" t="s">
        <v>76</v>
      </c>
      <c r="J81" s="139"/>
      <c r="K81" s="139" t="str">
        <f t="shared" si="32"/>
        <v/>
      </c>
      <c r="L81" s="157"/>
      <c r="M81" s="180"/>
      <c r="N81" s="181"/>
      <c r="O81" s="182"/>
      <c r="P81" s="33"/>
      <c r="Q81" s="60" t="s">
        <v>12</v>
      </c>
      <c r="R81" s="60" t="str">
        <f t="shared" si="44"/>
        <v/>
      </c>
      <c r="S81" s="59"/>
      <c r="T81" s="293" t="str">
        <f t="shared" si="46"/>
        <v/>
      </c>
      <c r="U81" s="294" t="str">
        <f t="shared" si="47"/>
        <v/>
      </c>
      <c r="V81" s="293" t="str">
        <f t="shared" si="48"/>
        <v/>
      </c>
      <c r="W81" s="295" t="str">
        <f t="shared" si="49"/>
        <v/>
      </c>
      <c r="X81" s="293" t="str">
        <f t="shared" si="50"/>
        <v/>
      </c>
      <c r="Y81" s="296" t="str">
        <f t="shared" si="51"/>
        <v/>
      </c>
    </row>
    <row r="82" spans="1:25" s="47" customFormat="1" ht="36" customHeight="1">
      <c r="A82" s="152" t="str">
        <f t="shared" si="41"/>
        <v>2.</v>
      </c>
      <c r="B82" s="172" t="str">
        <f t="shared" si="42"/>
        <v>2.</v>
      </c>
      <c r="C82" s="172" t="s">
        <v>40</v>
      </c>
      <c r="D82" s="172"/>
      <c r="E82" s="172"/>
      <c r="F82" s="172"/>
      <c r="G82" s="103"/>
      <c r="H82" s="173"/>
      <c r="I82" s="174" t="s">
        <v>77</v>
      </c>
      <c r="J82" s="139"/>
      <c r="K82" s="139" t="str">
        <f t="shared" si="32"/>
        <v/>
      </c>
      <c r="L82" s="157"/>
      <c r="M82" s="158" t="s">
        <v>9</v>
      </c>
      <c r="N82" s="156" t="s">
        <v>10</v>
      </c>
      <c r="O82" s="159"/>
      <c r="P82" s="3" t="s">
        <v>11</v>
      </c>
      <c r="Q82" s="57"/>
      <c r="R82" s="57" t="str">
        <f t="shared" si="44"/>
        <v>Ausschluss</v>
      </c>
      <c r="S82" s="59"/>
      <c r="T82" s="293" t="str">
        <f t="shared" si="46"/>
        <v/>
      </c>
      <c r="U82" s="294" t="str">
        <f t="shared" si="47"/>
        <v/>
      </c>
      <c r="V82" s="293" t="str">
        <f t="shared" si="48"/>
        <v/>
      </c>
      <c r="W82" s="295" t="str">
        <f t="shared" si="49"/>
        <v/>
      </c>
      <c r="X82" s="293" t="str">
        <f t="shared" si="50"/>
        <v/>
      </c>
      <c r="Y82" s="296" t="str">
        <f t="shared" si="51"/>
        <v/>
      </c>
    </row>
    <row r="83" spans="1:25" s="47" customFormat="1" ht="40.5" customHeight="1">
      <c r="A83" s="152" t="str">
        <f t="shared" si="41"/>
        <v>2.</v>
      </c>
      <c r="B83" s="172" t="str">
        <f t="shared" si="42"/>
        <v>2.</v>
      </c>
      <c r="C83" s="172" t="s">
        <v>37</v>
      </c>
      <c r="D83" s="172"/>
      <c r="E83" s="172"/>
      <c r="F83" s="172"/>
      <c r="G83" s="103"/>
      <c r="H83" s="173"/>
      <c r="I83" s="174" t="s">
        <v>78</v>
      </c>
      <c r="J83" s="139"/>
      <c r="K83" s="139" t="str">
        <f t="shared" si="32"/>
        <v/>
      </c>
      <c r="L83" s="157"/>
      <c r="M83" s="158" t="s">
        <v>9</v>
      </c>
      <c r="N83" s="156" t="s">
        <v>10</v>
      </c>
      <c r="O83" s="159"/>
      <c r="P83" s="3" t="s">
        <v>11</v>
      </c>
      <c r="Q83" s="57"/>
      <c r="R83" s="57" t="str">
        <f t="shared" si="44"/>
        <v>Ausschluss</v>
      </c>
      <c r="S83" s="59"/>
      <c r="T83" s="293" t="str">
        <f t="shared" si="46"/>
        <v/>
      </c>
      <c r="U83" s="294" t="str">
        <f t="shared" si="47"/>
        <v/>
      </c>
      <c r="V83" s="293" t="str">
        <f t="shared" si="48"/>
        <v/>
      </c>
      <c r="W83" s="295" t="str">
        <f t="shared" si="49"/>
        <v/>
      </c>
      <c r="X83" s="293" t="str">
        <f t="shared" si="50"/>
        <v/>
      </c>
      <c r="Y83" s="296" t="str">
        <f t="shared" si="51"/>
        <v/>
      </c>
    </row>
    <row r="84" spans="1:25" s="47" customFormat="1" ht="27" customHeight="1">
      <c r="A84" s="152" t="str">
        <f t="shared" ref="A84:A96" si="52">IF(AND(OR(ISBLANK(B83),B83=""),OR(ISBLANK(B84),B84="")),A83+1,IF(OR(RIGHT(LEFT(A83,2))=".",RIGHT(LEFT(A83,3))="."),A83,CONCATENATE(A83,".")))</f>
        <v>2.</v>
      </c>
      <c r="B84" s="172" t="str">
        <f t="shared" ref="B84:B93" si="53">IF(AND(OR(ISBLANK(C83),C83=""),OR(ISBLANK(C84),C84="")),B83+1,IF(OR(RIGHT(LEFT(B83,2))=".",RIGHT(LEFT(B83,3))="."),B83,CONCATENATE(B83,".")))</f>
        <v>2.</v>
      </c>
      <c r="C84" s="172" t="s">
        <v>43</v>
      </c>
      <c r="D84" s="172"/>
      <c r="E84" s="172"/>
      <c r="F84" s="172"/>
      <c r="G84" s="103"/>
      <c r="H84" s="173"/>
      <c r="I84" s="174" t="s">
        <v>79</v>
      </c>
      <c r="J84" s="139"/>
      <c r="K84" s="139" t="str">
        <f t="shared" si="32"/>
        <v/>
      </c>
      <c r="L84" s="157"/>
      <c r="M84" s="158" t="s">
        <v>9</v>
      </c>
      <c r="N84" s="156" t="s">
        <v>10</v>
      </c>
      <c r="O84" s="159"/>
      <c r="P84" s="3" t="s">
        <v>11</v>
      </c>
      <c r="Q84" s="57"/>
      <c r="R84" s="57" t="str">
        <f t="shared" si="44"/>
        <v>Ausschluss</v>
      </c>
      <c r="S84" s="59"/>
      <c r="T84" s="293" t="str">
        <f t="shared" si="46"/>
        <v/>
      </c>
      <c r="U84" s="294" t="str">
        <f t="shared" si="47"/>
        <v/>
      </c>
      <c r="V84" s="293" t="str">
        <f t="shared" si="48"/>
        <v/>
      </c>
      <c r="W84" s="295" t="str">
        <f t="shared" si="49"/>
        <v/>
      </c>
      <c r="X84" s="293" t="str">
        <f t="shared" si="50"/>
        <v/>
      </c>
      <c r="Y84" s="296" t="str">
        <f t="shared" si="51"/>
        <v/>
      </c>
    </row>
    <row r="85" spans="1:25" s="47" customFormat="1" ht="49.5" customHeight="1">
      <c r="A85" s="152" t="str">
        <f t="shared" si="52"/>
        <v>2.</v>
      </c>
      <c r="B85" s="172" t="str">
        <f t="shared" si="53"/>
        <v>2.</v>
      </c>
      <c r="C85" s="172" t="s">
        <v>36</v>
      </c>
      <c r="D85" s="172"/>
      <c r="E85" s="172"/>
      <c r="F85" s="172"/>
      <c r="G85" s="103"/>
      <c r="H85" s="173"/>
      <c r="I85" s="174" t="s">
        <v>80</v>
      </c>
      <c r="J85" s="139"/>
      <c r="K85" s="139" t="str">
        <f t="shared" si="32"/>
        <v/>
      </c>
      <c r="L85" s="157"/>
      <c r="M85" s="158" t="s">
        <v>9</v>
      </c>
      <c r="N85" s="156" t="s">
        <v>10</v>
      </c>
      <c r="O85" s="159"/>
      <c r="P85" s="3" t="s">
        <v>11</v>
      </c>
      <c r="Q85" s="57"/>
      <c r="R85" s="57" t="str">
        <f t="shared" si="44"/>
        <v>Ausschluss</v>
      </c>
      <c r="S85" s="59"/>
      <c r="T85" s="293" t="str">
        <f t="shared" si="46"/>
        <v/>
      </c>
      <c r="U85" s="294" t="str">
        <f t="shared" si="47"/>
        <v/>
      </c>
      <c r="V85" s="293" t="str">
        <f t="shared" si="48"/>
        <v/>
      </c>
      <c r="W85" s="295" t="str">
        <f t="shared" si="49"/>
        <v/>
      </c>
      <c r="X85" s="293" t="str">
        <f t="shared" si="50"/>
        <v/>
      </c>
      <c r="Y85" s="296" t="str">
        <f t="shared" si="51"/>
        <v/>
      </c>
    </row>
    <row r="86" spans="1:25" s="47" customFormat="1" ht="12" customHeight="1">
      <c r="A86" s="175" t="s">
        <v>44</v>
      </c>
      <c r="B86" s="176"/>
      <c r="C86" s="176"/>
      <c r="D86" s="176"/>
      <c r="E86" s="176"/>
      <c r="F86" s="176"/>
      <c r="G86" s="177"/>
      <c r="H86" s="178"/>
      <c r="I86" s="179" t="s">
        <v>81</v>
      </c>
      <c r="J86" s="139"/>
      <c r="K86" s="139" t="str">
        <f t="shared" si="32"/>
        <v/>
      </c>
      <c r="L86" s="157"/>
      <c r="M86" s="149"/>
      <c r="N86" s="183"/>
      <c r="O86" s="159"/>
      <c r="P86" s="5"/>
      <c r="Q86" s="57"/>
      <c r="R86" s="57" t="str">
        <f t="shared" si="44"/>
        <v/>
      </c>
      <c r="S86" s="59"/>
      <c r="T86" s="293" t="str">
        <f t="shared" si="46"/>
        <v/>
      </c>
      <c r="U86" s="294" t="str">
        <f t="shared" si="47"/>
        <v/>
      </c>
      <c r="V86" s="293" t="str">
        <f t="shared" si="48"/>
        <v/>
      </c>
      <c r="W86" s="295" t="str">
        <f t="shared" si="49"/>
        <v/>
      </c>
      <c r="X86" s="293" t="str">
        <f t="shared" si="50"/>
        <v/>
      </c>
      <c r="Y86" s="296" t="str">
        <f t="shared" si="51"/>
        <v/>
      </c>
    </row>
    <row r="87" spans="1:25" s="47" customFormat="1" ht="12" customHeight="1">
      <c r="A87" s="152" t="str">
        <f t="shared" si="52"/>
        <v>3.</v>
      </c>
      <c r="B87" s="172" t="s">
        <v>40</v>
      </c>
      <c r="C87" s="172"/>
      <c r="D87" s="172"/>
      <c r="E87" s="172"/>
      <c r="F87" s="172"/>
      <c r="G87" s="103"/>
      <c r="H87" s="173"/>
      <c r="I87" s="184" t="s">
        <v>82</v>
      </c>
      <c r="J87" s="139"/>
      <c r="K87" s="139" t="str">
        <f t="shared" si="32"/>
        <v/>
      </c>
      <c r="L87" s="157"/>
      <c r="M87" s="149"/>
      <c r="N87" s="183"/>
      <c r="O87" s="159"/>
      <c r="P87" s="5"/>
      <c r="Q87" s="57"/>
      <c r="R87" s="57" t="str">
        <f t="shared" si="44"/>
        <v/>
      </c>
      <c r="S87" s="59"/>
      <c r="T87" s="293" t="str">
        <f t="shared" si="46"/>
        <v/>
      </c>
      <c r="U87" s="294" t="str">
        <f t="shared" si="47"/>
        <v/>
      </c>
      <c r="V87" s="293" t="str">
        <f t="shared" si="48"/>
        <v/>
      </c>
      <c r="W87" s="295" t="str">
        <f t="shared" si="49"/>
        <v/>
      </c>
      <c r="X87" s="293" t="str">
        <f t="shared" si="50"/>
        <v/>
      </c>
      <c r="Y87" s="296" t="str">
        <f t="shared" si="51"/>
        <v/>
      </c>
    </row>
    <row r="88" spans="1:25" s="47" customFormat="1" ht="33.75" customHeight="1">
      <c r="A88" s="152" t="str">
        <f t="shared" si="52"/>
        <v>3.</v>
      </c>
      <c r="B88" s="172" t="s">
        <v>34</v>
      </c>
      <c r="C88" s="172" t="s">
        <v>40</v>
      </c>
      <c r="D88" s="172"/>
      <c r="E88" s="172"/>
      <c r="F88" s="172"/>
      <c r="G88" s="103"/>
      <c r="H88" s="173"/>
      <c r="I88" s="174" t="s">
        <v>83</v>
      </c>
      <c r="J88" s="139"/>
      <c r="K88" s="139" t="str">
        <f t="shared" si="32"/>
        <v/>
      </c>
      <c r="L88" s="157"/>
      <c r="M88" s="158" t="s">
        <v>9</v>
      </c>
      <c r="N88" s="156" t="s">
        <v>10</v>
      </c>
      <c r="O88" s="159"/>
      <c r="P88" s="3" t="s">
        <v>11</v>
      </c>
      <c r="Q88" s="57"/>
      <c r="R88" s="57" t="str">
        <f t="shared" si="44"/>
        <v>Ausschluss</v>
      </c>
      <c r="S88" s="59"/>
      <c r="T88" s="293" t="str">
        <f t="shared" si="46"/>
        <v/>
      </c>
      <c r="U88" s="294" t="str">
        <f t="shared" si="47"/>
        <v/>
      </c>
      <c r="V88" s="293" t="str">
        <f t="shared" si="48"/>
        <v/>
      </c>
      <c r="W88" s="295" t="str">
        <f t="shared" si="49"/>
        <v/>
      </c>
      <c r="X88" s="293" t="str">
        <f t="shared" si="50"/>
        <v/>
      </c>
      <c r="Y88" s="296" t="str">
        <f t="shared" si="51"/>
        <v/>
      </c>
    </row>
    <row r="89" spans="1:25" s="47" customFormat="1" ht="32.25" customHeight="1">
      <c r="A89" s="152" t="str">
        <f t="shared" si="52"/>
        <v>3.</v>
      </c>
      <c r="B89" s="172" t="s">
        <v>34</v>
      </c>
      <c r="C89" s="172" t="s">
        <v>37</v>
      </c>
      <c r="D89" s="172"/>
      <c r="E89" s="172"/>
      <c r="F89" s="172"/>
      <c r="G89" s="103"/>
      <c r="H89" s="173"/>
      <c r="I89" s="174" t="s">
        <v>115</v>
      </c>
      <c r="J89" s="139"/>
      <c r="K89" s="139" t="str">
        <f t="shared" si="32"/>
        <v/>
      </c>
      <c r="L89" s="157"/>
      <c r="M89" s="158" t="s">
        <v>9</v>
      </c>
      <c r="N89" s="156" t="s">
        <v>10</v>
      </c>
      <c r="O89" s="159"/>
      <c r="P89" s="3" t="s">
        <v>11</v>
      </c>
      <c r="Q89" s="57"/>
      <c r="R89" s="57" t="str">
        <f t="shared" si="44"/>
        <v>Ausschluss</v>
      </c>
      <c r="S89" s="59"/>
      <c r="T89" s="293" t="str">
        <f t="shared" si="46"/>
        <v/>
      </c>
      <c r="U89" s="294" t="str">
        <f t="shared" si="47"/>
        <v/>
      </c>
      <c r="V89" s="293" t="str">
        <f t="shared" si="48"/>
        <v/>
      </c>
      <c r="W89" s="295" t="str">
        <f t="shared" si="49"/>
        <v/>
      </c>
      <c r="X89" s="293" t="str">
        <f t="shared" si="50"/>
        <v/>
      </c>
      <c r="Y89" s="296" t="str">
        <f t="shared" si="51"/>
        <v/>
      </c>
    </row>
    <row r="90" spans="1:25" s="47" customFormat="1" ht="32.25" customHeight="1">
      <c r="A90" s="152" t="str">
        <f t="shared" ref="A90" si="54">IF(AND(OR(ISBLANK(B89),B89=""),OR(ISBLANK(B90),B90="")),A89+1,IF(OR(RIGHT(LEFT(A89,2))=".",RIGHT(LEFT(A89,3))="."),A89,CONCATENATE(A89,".")))</f>
        <v>3.</v>
      </c>
      <c r="B90" s="172" t="s">
        <v>34</v>
      </c>
      <c r="C90" s="172" t="s">
        <v>43</v>
      </c>
      <c r="D90" s="172"/>
      <c r="E90" s="172"/>
      <c r="F90" s="172"/>
      <c r="G90" s="103"/>
      <c r="H90" s="173"/>
      <c r="I90" s="174" t="s">
        <v>116</v>
      </c>
      <c r="J90" s="139"/>
      <c r="K90" s="139"/>
      <c r="L90" s="157"/>
      <c r="M90" s="185">
        <v>10</v>
      </c>
      <c r="N90" s="156" t="s">
        <v>10</v>
      </c>
      <c r="O90" s="159"/>
      <c r="P90" s="3" t="s">
        <v>11</v>
      </c>
      <c r="Q90" s="57"/>
      <c r="R90" s="57"/>
      <c r="S90" s="59"/>
      <c r="T90" s="293"/>
      <c r="U90" s="294"/>
      <c r="V90" s="293"/>
      <c r="W90" s="295"/>
      <c r="X90" s="293"/>
      <c r="Y90" s="296"/>
    </row>
    <row r="91" spans="1:25" s="47" customFormat="1" ht="12" customHeight="1">
      <c r="A91" s="186" t="str">
        <f>IF(AND(OR(ISBLANK(B89),B89=""),OR(ISBLANK(B91),B91="")),A89+1,IF(OR(RIGHT(LEFT(A89,2))=".",RIGHT(LEFT(A89,3))="."),A89,CONCATENATE(A89,".")))</f>
        <v>3.</v>
      </c>
      <c r="B91" s="187" t="s">
        <v>37</v>
      </c>
      <c r="C91" s="187"/>
      <c r="D91" s="187"/>
      <c r="E91" s="187"/>
      <c r="F91" s="187"/>
      <c r="G91" s="188"/>
      <c r="H91" s="189"/>
      <c r="I91" s="190" t="s">
        <v>84</v>
      </c>
      <c r="J91" s="139"/>
      <c r="K91" s="139" t="str">
        <f t="shared" ref="K91:K96" si="55">IF(ISBLANK($J91),"",$J91)</f>
        <v/>
      </c>
      <c r="L91" s="157"/>
      <c r="M91" s="149"/>
      <c r="N91" s="183"/>
      <c r="O91" s="159"/>
      <c r="P91" s="5"/>
      <c r="Q91" s="57"/>
      <c r="R91" s="57" t="str">
        <f t="shared" si="44"/>
        <v/>
      </c>
      <c r="S91" s="59"/>
      <c r="T91" s="293" t="str">
        <f t="shared" si="46"/>
        <v/>
      </c>
      <c r="U91" s="294" t="str">
        <f t="shared" si="47"/>
        <v/>
      </c>
      <c r="V91" s="293" t="str">
        <f t="shared" si="48"/>
        <v/>
      </c>
      <c r="W91" s="295" t="str">
        <f t="shared" si="49"/>
        <v/>
      </c>
      <c r="X91" s="293" t="str">
        <f t="shared" si="50"/>
        <v/>
      </c>
      <c r="Y91" s="296" t="str">
        <f t="shared" si="51"/>
        <v/>
      </c>
    </row>
    <row r="92" spans="1:25" s="47" customFormat="1" ht="27" customHeight="1">
      <c r="A92" s="152" t="str">
        <f t="shared" si="52"/>
        <v>3.</v>
      </c>
      <c r="B92" s="172" t="s">
        <v>35</v>
      </c>
      <c r="C92" s="172" t="s">
        <v>40</v>
      </c>
      <c r="D92" s="172"/>
      <c r="E92" s="172"/>
      <c r="F92" s="172"/>
      <c r="G92" s="103"/>
      <c r="H92" s="173"/>
      <c r="I92" s="174" t="s">
        <v>85</v>
      </c>
      <c r="J92" s="139"/>
      <c r="K92" s="139" t="str">
        <f t="shared" si="55"/>
        <v/>
      </c>
      <c r="L92" s="157"/>
      <c r="M92" s="149"/>
      <c r="N92" s="183"/>
      <c r="O92" s="159"/>
      <c r="P92" s="5"/>
      <c r="Q92" s="57"/>
      <c r="R92" s="57" t="str">
        <f t="shared" si="44"/>
        <v/>
      </c>
      <c r="S92" s="59"/>
      <c r="T92" s="293" t="str">
        <f t="shared" si="46"/>
        <v/>
      </c>
      <c r="U92" s="294" t="str">
        <f t="shared" si="47"/>
        <v/>
      </c>
      <c r="V92" s="293" t="str">
        <f t="shared" si="48"/>
        <v/>
      </c>
      <c r="W92" s="295" t="str">
        <f t="shared" si="49"/>
        <v/>
      </c>
      <c r="X92" s="293" t="str">
        <f t="shared" si="50"/>
        <v/>
      </c>
      <c r="Y92" s="296" t="str">
        <f t="shared" si="51"/>
        <v/>
      </c>
    </row>
    <row r="93" spans="1:25" s="47" customFormat="1" ht="66" customHeight="1">
      <c r="A93" s="152" t="str">
        <f t="shared" si="52"/>
        <v>3.</v>
      </c>
      <c r="B93" s="172" t="str">
        <f t="shared" si="53"/>
        <v>2.</v>
      </c>
      <c r="C93" s="172" t="s">
        <v>34</v>
      </c>
      <c r="D93" s="172" t="s">
        <v>40</v>
      </c>
      <c r="E93" s="172"/>
      <c r="F93" s="172"/>
      <c r="G93" s="103"/>
      <c r="H93" s="173"/>
      <c r="I93" s="174" t="s">
        <v>86</v>
      </c>
      <c r="J93" s="139"/>
      <c r="K93" s="139" t="str">
        <f t="shared" si="55"/>
        <v/>
      </c>
      <c r="L93" s="157"/>
      <c r="M93" s="185">
        <v>10</v>
      </c>
      <c r="N93" s="156" t="s">
        <v>10</v>
      </c>
      <c r="O93" s="159"/>
      <c r="P93" s="3" t="s">
        <v>11</v>
      </c>
      <c r="Q93" s="57"/>
      <c r="R93" s="57" t="str">
        <f t="shared" si="44"/>
        <v/>
      </c>
      <c r="S93" s="59"/>
      <c r="T93" s="293" t="str">
        <f t="shared" si="46"/>
        <v/>
      </c>
      <c r="U93" s="294" t="str">
        <f t="shared" si="47"/>
        <v/>
      </c>
      <c r="V93" s="293" t="str">
        <f t="shared" si="48"/>
        <v/>
      </c>
      <c r="W93" s="295" t="str">
        <f t="shared" si="49"/>
        <v/>
      </c>
      <c r="X93" s="293" t="str">
        <f t="shared" si="50"/>
        <v/>
      </c>
      <c r="Y93" s="296" t="str">
        <f t="shared" si="51"/>
        <v/>
      </c>
    </row>
    <row r="94" spans="1:25" s="47" customFormat="1" ht="36.75" customHeight="1">
      <c r="A94" s="152" t="str">
        <f t="shared" ref="A94:A95" si="56">IF(AND(OR(ISBLANK(B93),B93=""),OR(ISBLANK(B94),B94="")),A93+1,IF(OR(RIGHT(LEFT(A93,2))=".",RIGHT(LEFT(A93,3))="."),A93,CONCATENATE(A93,".")))</f>
        <v>3.</v>
      </c>
      <c r="B94" s="172" t="str">
        <f t="shared" ref="B94:B95" si="57">IF(AND(OR(ISBLANK(C93),C93=""),OR(ISBLANK(C94),C94="")),B93+1,IF(OR(RIGHT(LEFT(B93,2))=".",RIGHT(LEFT(B93,3))="."),B93,CONCATENATE(B93,".")))</f>
        <v>2.</v>
      </c>
      <c r="C94" s="172" t="s">
        <v>34</v>
      </c>
      <c r="D94" s="172" t="s">
        <v>37</v>
      </c>
      <c r="E94" s="172"/>
      <c r="F94" s="172"/>
      <c r="G94" s="103"/>
      <c r="H94" s="173"/>
      <c r="I94" s="174" t="s">
        <v>87</v>
      </c>
      <c r="J94" s="139"/>
      <c r="K94" s="139" t="str">
        <f t="shared" si="55"/>
        <v/>
      </c>
      <c r="L94" s="157"/>
      <c r="M94" s="185">
        <v>10</v>
      </c>
      <c r="N94" s="156" t="s">
        <v>10</v>
      </c>
      <c r="O94" s="159"/>
      <c r="P94" s="3" t="s">
        <v>11</v>
      </c>
      <c r="Q94" s="57"/>
      <c r="R94" s="57" t="str">
        <f t="shared" si="44"/>
        <v/>
      </c>
      <c r="S94" s="59"/>
      <c r="T94" s="293" t="str">
        <f t="shared" si="46"/>
        <v/>
      </c>
      <c r="U94" s="294" t="str">
        <f t="shared" si="47"/>
        <v/>
      </c>
      <c r="V94" s="293" t="str">
        <f t="shared" si="48"/>
        <v/>
      </c>
      <c r="W94" s="295" t="str">
        <f t="shared" si="49"/>
        <v/>
      </c>
      <c r="X94" s="293" t="str">
        <f t="shared" si="50"/>
        <v/>
      </c>
      <c r="Y94" s="296" t="str">
        <f t="shared" si="51"/>
        <v/>
      </c>
    </row>
    <row r="95" spans="1:25" s="47" customFormat="1" ht="39" customHeight="1">
      <c r="A95" s="152" t="str">
        <f t="shared" si="56"/>
        <v>3.</v>
      </c>
      <c r="B95" s="172" t="str">
        <f t="shared" si="57"/>
        <v>2.</v>
      </c>
      <c r="C95" s="172" t="s">
        <v>34</v>
      </c>
      <c r="D95" s="172" t="s">
        <v>43</v>
      </c>
      <c r="E95" s="172"/>
      <c r="F95" s="172"/>
      <c r="G95" s="103"/>
      <c r="H95" s="173"/>
      <c r="I95" s="174" t="s">
        <v>88</v>
      </c>
      <c r="J95" s="139"/>
      <c r="K95" s="139" t="str">
        <f t="shared" si="55"/>
        <v/>
      </c>
      <c r="L95" s="157"/>
      <c r="M95" s="185">
        <v>10</v>
      </c>
      <c r="N95" s="156" t="s">
        <v>10</v>
      </c>
      <c r="O95" s="159"/>
      <c r="P95" s="3" t="s">
        <v>11</v>
      </c>
      <c r="Q95" s="57"/>
      <c r="R95" s="57" t="str">
        <f t="shared" si="44"/>
        <v/>
      </c>
      <c r="S95" s="59"/>
      <c r="T95" s="293" t="str">
        <f t="shared" si="46"/>
        <v/>
      </c>
      <c r="U95" s="294" t="str">
        <f t="shared" si="47"/>
        <v/>
      </c>
      <c r="V95" s="293" t="str">
        <f t="shared" si="48"/>
        <v/>
      </c>
      <c r="W95" s="295" t="str">
        <f t="shared" si="49"/>
        <v/>
      </c>
      <c r="X95" s="293" t="str">
        <f t="shared" si="50"/>
        <v/>
      </c>
      <c r="Y95" s="296" t="str">
        <f t="shared" si="51"/>
        <v/>
      </c>
    </row>
    <row r="96" spans="1:25" s="47" customFormat="1" ht="12" customHeight="1">
      <c r="A96" s="175" t="str">
        <f t="shared" si="52"/>
        <v>3.</v>
      </c>
      <c r="B96" s="176" t="s">
        <v>43</v>
      </c>
      <c r="C96" s="176"/>
      <c r="D96" s="176"/>
      <c r="E96" s="176"/>
      <c r="F96" s="176"/>
      <c r="G96" s="177"/>
      <c r="H96" s="178"/>
      <c r="I96" s="179" t="s">
        <v>89</v>
      </c>
      <c r="J96" s="139"/>
      <c r="K96" s="139" t="str">
        <f t="shared" si="55"/>
        <v/>
      </c>
      <c r="L96" s="157"/>
      <c r="M96" s="149"/>
      <c r="N96" s="183"/>
      <c r="O96" s="159"/>
      <c r="P96" s="5"/>
      <c r="Q96" s="57"/>
      <c r="R96" s="57" t="str">
        <f t="shared" si="44"/>
        <v/>
      </c>
      <c r="S96" s="59"/>
      <c r="T96" s="293" t="str">
        <f t="shared" si="46"/>
        <v/>
      </c>
      <c r="U96" s="294" t="str">
        <f t="shared" si="47"/>
        <v/>
      </c>
      <c r="V96" s="293" t="str">
        <f t="shared" si="48"/>
        <v/>
      </c>
      <c r="W96" s="295" t="str">
        <f t="shared" si="49"/>
        <v/>
      </c>
      <c r="X96" s="293" t="str">
        <f t="shared" si="50"/>
        <v/>
      </c>
      <c r="Y96" s="296" t="str">
        <f t="shared" si="51"/>
        <v/>
      </c>
    </row>
    <row r="97" spans="1:25" s="47" customFormat="1" ht="29.25" customHeight="1">
      <c r="A97" s="152" t="str">
        <f t="shared" ref="A97:A98" si="58">IF(AND(OR(ISBLANK(B96),B96=""),OR(ISBLANK(B97),B97="")),A96+1,IF(OR(RIGHT(LEFT(A96,2))=".",RIGHT(LEFT(A96,3))="."),A96,CONCATENATE(A96,".")))</f>
        <v>3.</v>
      </c>
      <c r="B97" s="172" t="s">
        <v>44</v>
      </c>
      <c r="C97" s="172" t="s">
        <v>40</v>
      </c>
      <c r="D97" s="172"/>
      <c r="E97" s="172"/>
      <c r="F97" s="172"/>
      <c r="G97" s="103"/>
      <c r="H97" s="173"/>
      <c r="I97" s="174" t="s">
        <v>90</v>
      </c>
      <c r="J97" s="139"/>
      <c r="K97" s="139" t="str">
        <f t="shared" ref="K97:K109" si="59">IF(ISBLANK($J97),"",$J97)</f>
        <v/>
      </c>
      <c r="L97" s="157"/>
      <c r="M97" s="191"/>
      <c r="N97" s="156" t="s">
        <v>10</v>
      </c>
      <c r="O97" s="159"/>
      <c r="P97" s="3" t="s">
        <v>11</v>
      </c>
      <c r="Q97" s="60" t="s">
        <v>12</v>
      </c>
      <c r="R97" s="60" t="str">
        <f t="shared" ref="R97:R109" si="60">IF(ISBLANK($M97),"",IF(AND($M97="k.o.",Q97&lt;&gt;"x"),"Ausschluss",IF($M97="k.o.","",IF(Q97="x",$M97,""))))</f>
        <v/>
      </c>
      <c r="S97" s="59"/>
      <c r="T97" s="293" t="str">
        <f t="shared" ref="T97:T108" si="61">IF(ISBLANK($J97),""," ")</f>
        <v/>
      </c>
      <c r="U97" s="294" t="str">
        <f t="shared" ref="U97:U108" si="62">IF(ISBLANK($J97),"","€")</f>
        <v/>
      </c>
      <c r="V97" s="293" t="str">
        <f t="shared" ref="V97:V108" si="63">IF(ISTEXT($K97),"",IF(ISBLANK($L97),"",IF(OR($L97="o",$L97="O"),IF(AND(ISTEXT(T97),LEFT(T97,4)="enth"),"enth.",IF(T97=" ",0,IF(ISTEXT(T97),"",T97*$K97))))))</f>
        <v/>
      </c>
      <c r="W97" s="295" t="str">
        <f t="shared" ref="W97:W108" si="64">IF(OR(ISBLANK(V97),ISTEXT(V97)),"","€")</f>
        <v/>
      </c>
      <c r="X97" s="293" t="str">
        <f t="shared" ref="X97:X108" si="65">IF(OR($L97="o",$L97="O",ISTEXT($K97)),"",IF(AND(ISTEXT(T97),LEFT(T97,4)="enth"),"enth.",IF(T97=" ",0,IF(ISTEXT(T97),"",T97*$K97))))</f>
        <v/>
      </c>
      <c r="Y97" s="296" t="str">
        <f t="shared" ref="Y97:Y109" si="66">IF(OR(ISBLANK(X97),ISTEXT(X97)),"","€")</f>
        <v/>
      </c>
    </row>
    <row r="98" spans="1:25" s="47" customFormat="1" ht="27.75" customHeight="1">
      <c r="A98" s="152" t="str">
        <f t="shared" si="58"/>
        <v>3.</v>
      </c>
      <c r="B98" s="172" t="s">
        <v>44</v>
      </c>
      <c r="C98" s="172" t="s">
        <v>37</v>
      </c>
      <c r="D98" s="172"/>
      <c r="E98" s="172"/>
      <c r="F98" s="172"/>
      <c r="G98" s="103"/>
      <c r="H98" s="173"/>
      <c r="I98" s="174" t="s">
        <v>91</v>
      </c>
      <c r="J98" s="139"/>
      <c r="K98" s="139" t="str">
        <f t="shared" si="59"/>
        <v/>
      </c>
      <c r="L98" s="157"/>
      <c r="M98" s="158" t="s">
        <v>9</v>
      </c>
      <c r="N98" s="156" t="s">
        <v>10</v>
      </c>
      <c r="O98" s="159"/>
      <c r="P98" s="3" t="s">
        <v>11</v>
      </c>
      <c r="Q98" s="57"/>
      <c r="R98" s="57" t="str">
        <f t="shared" si="60"/>
        <v>Ausschluss</v>
      </c>
      <c r="S98" s="59"/>
      <c r="T98" s="293" t="str">
        <f t="shared" si="61"/>
        <v/>
      </c>
      <c r="U98" s="294" t="str">
        <f t="shared" si="62"/>
        <v/>
      </c>
      <c r="V98" s="293" t="str">
        <f t="shared" si="63"/>
        <v/>
      </c>
      <c r="W98" s="295" t="str">
        <f t="shared" si="64"/>
        <v/>
      </c>
      <c r="X98" s="293" t="str">
        <f t="shared" si="65"/>
        <v/>
      </c>
      <c r="Y98" s="296" t="str">
        <f t="shared" si="66"/>
        <v/>
      </c>
    </row>
    <row r="99" spans="1:25" s="47" customFormat="1" ht="12" customHeight="1">
      <c r="A99" s="175" t="s">
        <v>36</v>
      </c>
      <c r="B99" s="176"/>
      <c r="C99" s="176"/>
      <c r="D99" s="176"/>
      <c r="E99" s="176"/>
      <c r="F99" s="176"/>
      <c r="G99" s="177"/>
      <c r="H99" s="178"/>
      <c r="I99" s="179" t="s">
        <v>92</v>
      </c>
      <c r="J99" s="139"/>
      <c r="K99" s="139" t="str">
        <f t="shared" si="59"/>
        <v/>
      </c>
      <c r="L99" s="157"/>
      <c r="M99" s="149"/>
      <c r="N99" s="183"/>
      <c r="O99" s="159"/>
      <c r="P99" s="5"/>
      <c r="Q99" s="57"/>
      <c r="R99" s="57" t="str">
        <f t="shared" si="60"/>
        <v/>
      </c>
      <c r="S99" s="59"/>
      <c r="T99" s="293" t="str">
        <f t="shared" si="61"/>
        <v/>
      </c>
      <c r="U99" s="294" t="str">
        <f t="shared" si="62"/>
        <v/>
      </c>
      <c r="V99" s="293" t="str">
        <f t="shared" si="63"/>
        <v/>
      </c>
      <c r="W99" s="295" t="str">
        <f t="shared" si="64"/>
        <v/>
      </c>
      <c r="X99" s="293" t="str">
        <f t="shared" si="65"/>
        <v/>
      </c>
      <c r="Y99" s="296" t="str">
        <f t="shared" si="66"/>
        <v/>
      </c>
    </row>
    <row r="100" spans="1:25" s="47" customFormat="1" ht="12" customHeight="1">
      <c r="A100" s="175" t="s">
        <v>46</v>
      </c>
      <c r="B100" s="176" t="s">
        <v>40</v>
      </c>
      <c r="C100" s="176"/>
      <c r="D100" s="176"/>
      <c r="E100" s="176"/>
      <c r="F100" s="176"/>
      <c r="G100" s="177"/>
      <c r="H100" s="178"/>
      <c r="I100" s="179" t="s">
        <v>93</v>
      </c>
      <c r="J100" s="139"/>
      <c r="K100" s="139" t="str">
        <f t="shared" si="59"/>
        <v/>
      </c>
      <c r="L100" s="157"/>
      <c r="M100" s="149"/>
      <c r="N100" s="183"/>
      <c r="O100" s="159"/>
      <c r="P100" s="5"/>
      <c r="Q100" s="57"/>
      <c r="R100" s="57" t="str">
        <f t="shared" si="60"/>
        <v/>
      </c>
      <c r="S100" s="59"/>
      <c r="T100" s="293" t="str">
        <f t="shared" si="61"/>
        <v/>
      </c>
      <c r="U100" s="294" t="str">
        <f t="shared" si="62"/>
        <v/>
      </c>
      <c r="V100" s="293" t="str">
        <f t="shared" si="63"/>
        <v/>
      </c>
      <c r="W100" s="295" t="str">
        <f t="shared" si="64"/>
        <v/>
      </c>
      <c r="X100" s="293" t="str">
        <f t="shared" si="65"/>
        <v/>
      </c>
      <c r="Y100" s="296" t="str">
        <f t="shared" si="66"/>
        <v/>
      </c>
    </row>
    <row r="101" spans="1:25" s="47" customFormat="1" ht="24.75" customHeight="1">
      <c r="A101" s="152" t="str">
        <f t="shared" ref="A101:A122" si="67">IF(AND(OR(ISBLANK(B100),B100=""),OR(ISBLANK(B101),B101="")),A100+1,IF(OR(RIGHT(LEFT(A100,2))=".",RIGHT(LEFT(A100,3))="."),A100,CONCATENATE(A100,".")))</f>
        <v>4.</v>
      </c>
      <c r="B101" s="172" t="s">
        <v>34</v>
      </c>
      <c r="C101" s="172" t="s">
        <v>40</v>
      </c>
      <c r="D101" s="172"/>
      <c r="E101" s="172"/>
      <c r="F101" s="172"/>
      <c r="G101" s="103"/>
      <c r="H101" s="173"/>
      <c r="I101" s="174" t="s">
        <v>95</v>
      </c>
      <c r="J101" s="139"/>
      <c r="K101" s="139" t="str">
        <f t="shared" si="59"/>
        <v/>
      </c>
      <c r="L101" s="157"/>
      <c r="M101" s="158" t="s">
        <v>9</v>
      </c>
      <c r="N101" s="156" t="s">
        <v>10</v>
      </c>
      <c r="O101" s="159"/>
      <c r="P101" s="3" t="s">
        <v>11</v>
      </c>
      <c r="Q101" s="57"/>
      <c r="R101" s="57" t="str">
        <f t="shared" si="60"/>
        <v>Ausschluss</v>
      </c>
      <c r="S101" s="59"/>
      <c r="T101" s="293" t="str">
        <f t="shared" si="61"/>
        <v/>
      </c>
      <c r="U101" s="294" t="str">
        <f t="shared" si="62"/>
        <v/>
      </c>
      <c r="V101" s="293" t="str">
        <f t="shared" si="63"/>
        <v/>
      </c>
      <c r="W101" s="295" t="str">
        <f t="shared" si="64"/>
        <v/>
      </c>
      <c r="X101" s="293" t="str">
        <f t="shared" si="65"/>
        <v/>
      </c>
      <c r="Y101" s="296" t="str">
        <f t="shared" si="66"/>
        <v/>
      </c>
    </row>
    <row r="102" spans="1:25" s="47" customFormat="1" ht="39.75" customHeight="1">
      <c r="A102" s="152" t="str">
        <f t="shared" ref="A102" si="68">IF(AND(OR(ISBLANK(B101),B101=""),OR(ISBLANK(B102),B102="")),A101+1,IF(OR(RIGHT(LEFT(A101,2))=".",RIGHT(LEFT(A101,3))="."),A101,CONCATENATE(A101,".")))</f>
        <v>4.</v>
      </c>
      <c r="B102" s="172" t="s">
        <v>34</v>
      </c>
      <c r="C102" s="172" t="s">
        <v>37</v>
      </c>
      <c r="D102" s="172"/>
      <c r="E102" s="172"/>
      <c r="F102" s="172"/>
      <c r="G102" s="103"/>
      <c r="H102" s="173"/>
      <c r="I102" s="174" t="s">
        <v>94</v>
      </c>
      <c r="J102" s="139"/>
      <c r="K102" s="139" t="str">
        <f t="shared" si="59"/>
        <v/>
      </c>
      <c r="L102" s="157"/>
      <c r="M102" s="158">
        <v>10</v>
      </c>
      <c r="N102" s="156" t="s">
        <v>10</v>
      </c>
      <c r="O102" s="159"/>
      <c r="P102" s="3" t="s">
        <v>11</v>
      </c>
      <c r="Q102" s="57"/>
      <c r="R102" s="57" t="str">
        <f t="shared" si="60"/>
        <v/>
      </c>
      <c r="S102" s="59"/>
      <c r="T102" s="293" t="str">
        <f t="shared" si="61"/>
        <v/>
      </c>
      <c r="U102" s="294" t="str">
        <f t="shared" si="62"/>
        <v/>
      </c>
      <c r="V102" s="293" t="str">
        <f t="shared" si="63"/>
        <v/>
      </c>
      <c r="W102" s="295" t="str">
        <f t="shared" si="64"/>
        <v/>
      </c>
      <c r="X102" s="293" t="str">
        <f t="shared" si="65"/>
        <v/>
      </c>
      <c r="Y102" s="296" t="str">
        <f t="shared" si="66"/>
        <v/>
      </c>
    </row>
    <row r="103" spans="1:25" s="47" customFormat="1" ht="12" customHeight="1">
      <c r="A103" s="175" t="str">
        <f t="shared" si="67"/>
        <v>4.</v>
      </c>
      <c r="B103" s="176" t="s">
        <v>37</v>
      </c>
      <c r="C103" s="176"/>
      <c r="D103" s="176"/>
      <c r="E103" s="176"/>
      <c r="F103" s="176"/>
      <c r="G103" s="177"/>
      <c r="H103" s="178"/>
      <c r="I103" s="179" t="s">
        <v>96</v>
      </c>
      <c r="J103" s="139"/>
      <c r="K103" s="139" t="str">
        <f t="shared" si="59"/>
        <v/>
      </c>
      <c r="L103" s="157"/>
      <c r="M103" s="149"/>
      <c r="N103" s="183"/>
      <c r="O103" s="159"/>
      <c r="P103" s="5"/>
      <c r="Q103" s="57"/>
      <c r="R103" s="57" t="str">
        <f t="shared" si="60"/>
        <v/>
      </c>
      <c r="S103" s="59"/>
      <c r="T103" s="293" t="str">
        <f t="shared" si="61"/>
        <v/>
      </c>
      <c r="U103" s="294" t="str">
        <f t="shared" si="62"/>
        <v/>
      </c>
      <c r="V103" s="293" t="str">
        <f t="shared" si="63"/>
        <v/>
      </c>
      <c r="W103" s="295" t="str">
        <f t="shared" si="64"/>
        <v/>
      </c>
      <c r="X103" s="293" t="str">
        <f t="shared" si="65"/>
        <v/>
      </c>
      <c r="Y103" s="296" t="str">
        <f t="shared" si="66"/>
        <v/>
      </c>
    </row>
    <row r="104" spans="1:25" s="47" customFormat="1" ht="72.75" customHeight="1">
      <c r="A104" s="152" t="str">
        <f t="shared" si="67"/>
        <v>4.</v>
      </c>
      <c r="B104" s="172" t="s">
        <v>35</v>
      </c>
      <c r="C104" s="172" t="s">
        <v>40</v>
      </c>
      <c r="D104" s="172"/>
      <c r="E104" s="172"/>
      <c r="F104" s="172"/>
      <c r="G104" s="103"/>
      <c r="H104" s="173"/>
      <c r="I104" s="174" t="s">
        <v>97</v>
      </c>
      <c r="J104" s="139"/>
      <c r="K104" s="139" t="str">
        <f t="shared" si="59"/>
        <v/>
      </c>
      <c r="L104" s="157"/>
      <c r="M104" s="158" t="s">
        <v>9</v>
      </c>
      <c r="N104" s="156" t="s">
        <v>10</v>
      </c>
      <c r="O104" s="159"/>
      <c r="P104" s="3" t="s">
        <v>11</v>
      </c>
      <c r="Q104" s="57"/>
      <c r="R104" s="57" t="str">
        <f t="shared" si="60"/>
        <v>Ausschluss</v>
      </c>
      <c r="S104" s="59"/>
      <c r="T104" s="293" t="str">
        <f t="shared" si="61"/>
        <v/>
      </c>
      <c r="U104" s="294" t="str">
        <f t="shared" si="62"/>
        <v/>
      </c>
      <c r="V104" s="293" t="str">
        <f t="shared" si="63"/>
        <v/>
      </c>
      <c r="W104" s="295" t="str">
        <f t="shared" si="64"/>
        <v/>
      </c>
      <c r="X104" s="293" t="str">
        <f t="shared" si="65"/>
        <v/>
      </c>
      <c r="Y104" s="296" t="str">
        <f t="shared" si="66"/>
        <v/>
      </c>
    </row>
    <row r="105" spans="1:25" s="47" customFormat="1" ht="15" customHeight="1">
      <c r="A105" s="175" t="str">
        <f t="shared" si="67"/>
        <v>4.</v>
      </c>
      <c r="B105" s="176" t="s">
        <v>43</v>
      </c>
      <c r="C105" s="176"/>
      <c r="D105" s="176"/>
      <c r="E105" s="176"/>
      <c r="F105" s="176"/>
      <c r="G105" s="177"/>
      <c r="H105" s="178"/>
      <c r="I105" s="179" t="s">
        <v>98</v>
      </c>
      <c r="J105" s="139"/>
      <c r="K105" s="139" t="str">
        <f t="shared" si="59"/>
        <v/>
      </c>
      <c r="L105" s="157"/>
      <c r="M105" s="149"/>
      <c r="N105" s="183"/>
      <c r="O105" s="159"/>
      <c r="P105" s="5"/>
      <c r="Q105" s="57"/>
      <c r="R105" s="57" t="str">
        <f t="shared" si="60"/>
        <v/>
      </c>
      <c r="S105" s="59"/>
      <c r="T105" s="293" t="str">
        <f t="shared" si="61"/>
        <v/>
      </c>
      <c r="U105" s="294" t="str">
        <f t="shared" si="62"/>
        <v/>
      </c>
      <c r="V105" s="293" t="str">
        <f t="shared" si="63"/>
        <v/>
      </c>
      <c r="W105" s="295" t="str">
        <f t="shared" si="64"/>
        <v/>
      </c>
      <c r="X105" s="293" t="str">
        <f t="shared" si="65"/>
        <v/>
      </c>
      <c r="Y105" s="296" t="str">
        <f t="shared" si="66"/>
        <v/>
      </c>
    </row>
    <row r="106" spans="1:25" s="47" customFormat="1" ht="33" customHeight="1">
      <c r="A106" s="152" t="str">
        <f t="shared" si="67"/>
        <v>4.</v>
      </c>
      <c r="B106" s="172" t="str">
        <f t="shared" ref="B106:B122" si="69">IF(AND(OR(ISBLANK(C105),C105=""),OR(ISBLANK(C106),C106="")),B105+1,IF(OR(RIGHT(LEFT(B105,2))=".",RIGHT(LEFT(B105,3))="."),B105,CONCATENATE(B105,".")))</f>
        <v>3.</v>
      </c>
      <c r="C106" s="172" t="s">
        <v>40</v>
      </c>
      <c r="D106" s="172"/>
      <c r="E106" s="172"/>
      <c r="F106" s="172"/>
      <c r="G106" s="103"/>
      <c r="H106" s="173"/>
      <c r="I106" s="174" t="s">
        <v>99</v>
      </c>
      <c r="J106" s="139"/>
      <c r="K106" s="139" t="str">
        <f t="shared" si="59"/>
        <v/>
      </c>
      <c r="L106" s="157"/>
      <c r="M106" s="158">
        <v>10</v>
      </c>
      <c r="N106" s="156" t="s">
        <v>10</v>
      </c>
      <c r="O106" s="159"/>
      <c r="P106" s="3" t="s">
        <v>11</v>
      </c>
      <c r="Q106" s="57"/>
      <c r="R106" s="57" t="str">
        <f t="shared" si="60"/>
        <v/>
      </c>
      <c r="S106" s="59"/>
      <c r="T106" s="293" t="str">
        <f t="shared" si="61"/>
        <v/>
      </c>
      <c r="U106" s="294" t="str">
        <f t="shared" si="62"/>
        <v/>
      </c>
      <c r="V106" s="293" t="str">
        <f t="shared" si="63"/>
        <v/>
      </c>
      <c r="W106" s="295" t="str">
        <f t="shared" si="64"/>
        <v/>
      </c>
      <c r="X106" s="293" t="str">
        <f t="shared" si="65"/>
        <v/>
      </c>
      <c r="Y106" s="296" t="str">
        <f t="shared" si="66"/>
        <v/>
      </c>
    </row>
    <row r="107" spans="1:25" s="47" customFormat="1" ht="71.25" customHeight="1">
      <c r="A107" s="152" t="str">
        <f t="shared" si="67"/>
        <v>4.</v>
      </c>
      <c r="B107" s="172" t="str">
        <f t="shared" si="69"/>
        <v>3.</v>
      </c>
      <c r="C107" s="172" t="s">
        <v>37</v>
      </c>
      <c r="D107" s="172"/>
      <c r="E107" s="172"/>
      <c r="F107" s="172"/>
      <c r="G107" s="103"/>
      <c r="H107" s="173"/>
      <c r="I107" s="174" t="s">
        <v>100</v>
      </c>
      <c r="J107" s="139"/>
      <c r="K107" s="139" t="str">
        <f t="shared" si="59"/>
        <v/>
      </c>
      <c r="L107" s="157"/>
      <c r="M107" s="158">
        <v>10</v>
      </c>
      <c r="N107" s="156" t="s">
        <v>10</v>
      </c>
      <c r="O107" s="159"/>
      <c r="P107" s="3" t="s">
        <v>11</v>
      </c>
      <c r="Q107" s="57"/>
      <c r="R107" s="57" t="str">
        <f t="shared" si="60"/>
        <v/>
      </c>
      <c r="S107" s="59"/>
      <c r="T107" s="293" t="str">
        <f t="shared" si="61"/>
        <v/>
      </c>
      <c r="U107" s="294" t="str">
        <f t="shared" si="62"/>
        <v/>
      </c>
      <c r="V107" s="293" t="str">
        <f t="shared" si="63"/>
        <v/>
      </c>
      <c r="W107" s="295" t="str">
        <f t="shared" si="64"/>
        <v/>
      </c>
      <c r="X107" s="293" t="str">
        <f t="shared" si="65"/>
        <v/>
      </c>
      <c r="Y107" s="296" t="str">
        <f t="shared" si="66"/>
        <v/>
      </c>
    </row>
    <row r="108" spans="1:25" s="47" customFormat="1" ht="54.75" customHeight="1">
      <c r="A108" s="152" t="str">
        <f t="shared" si="67"/>
        <v>4.</v>
      </c>
      <c r="B108" s="172" t="str">
        <f t="shared" si="69"/>
        <v>3.</v>
      </c>
      <c r="C108" s="172" t="s">
        <v>43</v>
      </c>
      <c r="D108" s="172"/>
      <c r="E108" s="172"/>
      <c r="F108" s="172"/>
      <c r="G108" s="103"/>
      <c r="H108" s="173"/>
      <c r="I108" s="174" t="s">
        <v>101</v>
      </c>
      <c r="J108" s="139"/>
      <c r="K108" s="139" t="str">
        <f t="shared" si="59"/>
        <v/>
      </c>
      <c r="L108" s="157"/>
      <c r="M108" s="158">
        <v>10</v>
      </c>
      <c r="N108" s="156" t="s">
        <v>10</v>
      </c>
      <c r="O108" s="159"/>
      <c r="P108" s="3" t="s">
        <v>11</v>
      </c>
      <c r="Q108" s="57"/>
      <c r="R108" s="57" t="str">
        <f t="shared" si="60"/>
        <v/>
      </c>
      <c r="S108" s="59"/>
      <c r="T108" s="293" t="str">
        <f t="shared" si="61"/>
        <v/>
      </c>
      <c r="U108" s="294" t="str">
        <f t="shared" si="62"/>
        <v/>
      </c>
      <c r="V108" s="293" t="str">
        <f t="shared" si="63"/>
        <v/>
      </c>
      <c r="W108" s="295" t="str">
        <f t="shared" si="64"/>
        <v/>
      </c>
      <c r="X108" s="293" t="str">
        <f t="shared" si="65"/>
        <v/>
      </c>
      <c r="Y108" s="296" t="str">
        <f t="shared" si="66"/>
        <v/>
      </c>
    </row>
    <row r="109" spans="1:25" s="47" customFormat="1" ht="84.75" customHeight="1" thickBot="1">
      <c r="A109" s="192" t="str">
        <f t="shared" si="67"/>
        <v>4.</v>
      </c>
      <c r="B109" s="193" t="str">
        <f t="shared" si="69"/>
        <v>3.</v>
      </c>
      <c r="C109" s="172" t="s">
        <v>36</v>
      </c>
      <c r="D109" s="193"/>
      <c r="E109" s="193"/>
      <c r="F109" s="193"/>
      <c r="G109" s="194"/>
      <c r="H109" s="195"/>
      <c r="I109" s="196" t="s">
        <v>102</v>
      </c>
      <c r="J109" s="139">
        <v>3</v>
      </c>
      <c r="K109" s="139">
        <f t="shared" si="59"/>
        <v>3</v>
      </c>
      <c r="L109" s="157"/>
      <c r="M109" s="158" t="s">
        <v>9</v>
      </c>
      <c r="N109" s="156" t="s">
        <v>10</v>
      </c>
      <c r="O109" s="159"/>
      <c r="P109" s="3" t="s">
        <v>11</v>
      </c>
      <c r="Q109" s="62"/>
      <c r="R109" s="62" t="str">
        <f t="shared" si="60"/>
        <v>Ausschluss</v>
      </c>
      <c r="S109" s="63"/>
      <c r="T109" s="297"/>
      <c r="U109" s="298"/>
      <c r="V109" s="297"/>
      <c r="W109" s="299"/>
      <c r="X109" s="297"/>
      <c r="Y109" s="296" t="str">
        <f t="shared" si="66"/>
        <v/>
      </c>
    </row>
    <row r="110" spans="1:25" s="47" customFormat="1" ht="6.75" customHeight="1" thickBot="1">
      <c r="A110" s="113"/>
      <c r="B110" s="114"/>
      <c r="C110" s="114"/>
      <c r="D110" s="114"/>
      <c r="E110" s="114"/>
      <c r="F110" s="114"/>
      <c r="G110" s="115"/>
      <c r="H110" s="114"/>
      <c r="I110" s="116"/>
      <c r="J110" s="117"/>
      <c r="K110" s="117" t="str">
        <f t="shared" si="32"/>
        <v/>
      </c>
      <c r="L110" s="117"/>
      <c r="M110" s="117"/>
      <c r="N110" s="118"/>
      <c r="O110" s="138"/>
      <c r="P110" s="44"/>
      <c r="Q110" s="43"/>
      <c r="R110" s="43" t="str">
        <f t="shared" ref="R110:R117" si="70">IF(ISBLANK($M110),"",IF(AND($M110="k.o.",Q110&lt;&gt;"x"),"Ausschluss",IF($M110="k.o.","",IF(Q110="x",$M110,""))))</f>
        <v/>
      </c>
      <c r="S110" s="46"/>
      <c r="T110" s="291"/>
      <c r="U110" s="276" t="str">
        <f t="shared" ref="U110" si="71">IF(OR(ISBLANK(T110),ISTEXT(T110)),"","€")</f>
        <v/>
      </c>
      <c r="V110" s="291"/>
      <c r="W110" s="276"/>
      <c r="X110" s="291"/>
      <c r="Y110" s="292"/>
    </row>
    <row r="111" spans="1:25" s="47" customFormat="1" ht="12" customHeight="1">
      <c r="A111" s="197" t="s">
        <v>42</v>
      </c>
      <c r="B111" s="198"/>
      <c r="C111" s="198"/>
      <c r="D111" s="198"/>
      <c r="E111" s="198"/>
      <c r="F111" s="198"/>
      <c r="G111" s="199"/>
      <c r="H111" s="200"/>
      <c r="I111" s="201" t="s">
        <v>103</v>
      </c>
      <c r="J111" s="139"/>
      <c r="K111" s="139" t="str">
        <f t="shared" ref="K111:K117" si="72">IF(ISBLANK($J111),"",$J111)</f>
        <v/>
      </c>
      <c r="L111" s="157"/>
      <c r="M111" s="141"/>
      <c r="N111" s="142"/>
      <c r="O111" s="143"/>
      <c r="P111" s="54"/>
      <c r="Q111" s="53"/>
      <c r="R111" s="53" t="str">
        <f t="shared" si="70"/>
        <v/>
      </c>
      <c r="S111" s="56"/>
      <c r="T111" s="293" t="str">
        <f t="shared" ref="T111:T121" si="73">IF(ISBLANK($J111),""," ")</f>
        <v/>
      </c>
      <c r="U111" s="294" t="str">
        <f t="shared" ref="U111:U121" si="74">IF(ISBLANK($J111),"","€")</f>
        <v/>
      </c>
      <c r="V111" s="293" t="str">
        <f t="shared" ref="V111:V121" si="75">IF(ISTEXT($K111),"",IF(ISBLANK($L111),"",IF(OR($L111="o",$L111="O"),IF(AND(ISTEXT(T111),LEFT(T111,4)="enth"),"enth.",IF(T111=" ",0,IF(ISTEXT(T111),"",T111*$K111))))))</f>
        <v/>
      </c>
      <c r="W111" s="295" t="str">
        <f t="shared" ref="W111:W121" si="76">IF(OR(ISBLANK(V111),ISTEXT(V111)),"","€")</f>
        <v/>
      </c>
      <c r="X111" s="293" t="str">
        <f t="shared" ref="X111:X121" si="77">IF(OR($L111="o",$L111="O",ISTEXT($K111)),"",IF(AND(ISTEXT(T111),LEFT(T111,4)="enth"),"enth.",IF(T111=" ",0,IF(ISTEXT(T111),"",T111*$K111))))</f>
        <v/>
      </c>
      <c r="Y111" s="296" t="str">
        <f t="shared" ref="Y111:Y121" si="78">IF(OR(ISBLANK(X111),ISTEXT(X111)),"","€")</f>
        <v/>
      </c>
    </row>
    <row r="112" spans="1:25" s="47" customFormat="1" ht="73.5" customHeight="1">
      <c r="A112" s="202" t="str">
        <f t="shared" si="67"/>
        <v>5.</v>
      </c>
      <c r="B112" s="203" t="s">
        <v>40</v>
      </c>
      <c r="C112" s="203"/>
      <c r="D112" s="203"/>
      <c r="E112" s="203"/>
      <c r="F112" s="203"/>
      <c r="G112" s="204"/>
      <c r="H112" s="205"/>
      <c r="I112" s="206" t="s">
        <v>106</v>
      </c>
      <c r="J112" s="139"/>
      <c r="K112" s="139" t="str">
        <f t="shared" si="72"/>
        <v/>
      </c>
      <c r="L112" s="157"/>
      <c r="M112" s="158">
        <v>10</v>
      </c>
      <c r="N112" s="156" t="s">
        <v>10</v>
      </c>
      <c r="O112" s="159"/>
      <c r="P112" s="3" t="s">
        <v>11</v>
      </c>
      <c r="Q112" s="57"/>
      <c r="R112" s="57" t="str">
        <f t="shared" si="70"/>
        <v/>
      </c>
      <c r="S112" s="59"/>
      <c r="T112" s="293" t="str">
        <f t="shared" si="73"/>
        <v/>
      </c>
      <c r="U112" s="294" t="str">
        <f t="shared" si="74"/>
        <v/>
      </c>
      <c r="V112" s="293" t="str">
        <f t="shared" si="75"/>
        <v/>
      </c>
      <c r="W112" s="295" t="str">
        <f t="shared" si="76"/>
        <v/>
      </c>
      <c r="X112" s="293" t="str">
        <f t="shared" si="77"/>
        <v/>
      </c>
      <c r="Y112" s="296" t="str">
        <f t="shared" si="78"/>
        <v/>
      </c>
    </row>
    <row r="113" spans="1:25" s="47" customFormat="1" ht="68.25" customHeight="1">
      <c r="A113" s="202" t="str">
        <f t="shared" si="67"/>
        <v>5.</v>
      </c>
      <c r="B113" s="203">
        <f t="shared" si="69"/>
        <v>2</v>
      </c>
      <c r="C113" s="203"/>
      <c r="D113" s="203"/>
      <c r="E113" s="203"/>
      <c r="F113" s="203"/>
      <c r="G113" s="204"/>
      <c r="H113" s="205"/>
      <c r="I113" s="206" t="s">
        <v>117</v>
      </c>
      <c r="J113" s="139"/>
      <c r="K113" s="139" t="str">
        <f t="shared" si="72"/>
        <v/>
      </c>
      <c r="L113" s="157"/>
      <c r="M113" s="149"/>
      <c r="N113" s="156" t="s">
        <v>13</v>
      </c>
      <c r="O113" s="207" t="s">
        <v>15</v>
      </c>
      <c r="P113" s="34">
        <v>1</v>
      </c>
      <c r="Q113" s="57"/>
      <c r="R113" s="57" t="str">
        <f t="shared" si="70"/>
        <v/>
      </c>
      <c r="S113" s="59"/>
      <c r="T113" s="293" t="str">
        <f t="shared" si="73"/>
        <v/>
      </c>
      <c r="U113" s="294" t="str">
        <f t="shared" si="74"/>
        <v/>
      </c>
      <c r="V113" s="293" t="str">
        <f t="shared" si="75"/>
        <v/>
      </c>
      <c r="W113" s="295" t="str">
        <f t="shared" si="76"/>
        <v/>
      </c>
      <c r="X113" s="293" t="str">
        <f t="shared" si="77"/>
        <v/>
      </c>
      <c r="Y113" s="296" t="str">
        <f t="shared" si="78"/>
        <v/>
      </c>
    </row>
    <row r="114" spans="1:25" s="47" customFormat="1" ht="66" customHeight="1">
      <c r="A114" s="202" t="str">
        <f t="shared" si="67"/>
        <v>5.</v>
      </c>
      <c r="B114" s="203">
        <f t="shared" si="69"/>
        <v>3</v>
      </c>
      <c r="C114" s="203"/>
      <c r="D114" s="203"/>
      <c r="E114" s="203"/>
      <c r="F114" s="203"/>
      <c r="G114" s="204"/>
      <c r="H114" s="205"/>
      <c r="I114" s="206" t="s">
        <v>120</v>
      </c>
      <c r="J114" s="139"/>
      <c r="K114" s="139" t="str">
        <f t="shared" si="72"/>
        <v/>
      </c>
      <c r="L114" s="157"/>
      <c r="M114" s="149"/>
      <c r="N114" s="156" t="s">
        <v>13</v>
      </c>
      <c r="O114" s="207" t="s">
        <v>15</v>
      </c>
      <c r="P114" s="34">
        <v>1</v>
      </c>
      <c r="Q114" s="57"/>
      <c r="R114" s="57" t="str">
        <f t="shared" si="70"/>
        <v/>
      </c>
      <c r="S114" s="59"/>
      <c r="T114" s="293" t="str">
        <f t="shared" si="73"/>
        <v/>
      </c>
      <c r="U114" s="294" t="str">
        <f t="shared" si="74"/>
        <v/>
      </c>
      <c r="V114" s="293" t="str">
        <f t="shared" si="75"/>
        <v/>
      </c>
      <c r="W114" s="295" t="str">
        <f t="shared" si="76"/>
        <v/>
      </c>
      <c r="X114" s="293" t="str">
        <f t="shared" si="77"/>
        <v/>
      </c>
      <c r="Y114" s="296" t="str">
        <f t="shared" si="78"/>
        <v/>
      </c>
    </row>
    <row r="115" spans="1:25" s="47" customFormat="1" ht="33" customHeight="1">
      <c r="A115" s="202" t="str">
        <f t="shared" si="67"/>
        <v>5.</v>
      </c>
      <c r="B115" s="203">
        <f t="shared" si="69"/>
        <v>4</v>
      </c>
      <c r="C115" s="203"/>
      <c r="D115" s="203"/>
      <c r="E115" s="203"/>
      <c r="F115" s="203"/>
      <c r="G115" s="204"/>
      <c r="H115" s="205"/>
      <c r="I115" s="206" t="s">
        <v>104</v>
      </c>
      <c r="J115" s="139"/>
      <c r="K115" s="139" t="str">
        <f t="shared" si="72"/>
        <v/>
      </c>
      <c r="L115" s="157"/>
      <c r="M115" s="149"/>
      <c r="N115" s="156" t="s">
        <v>13</v>
      </c>
      <c r="O115" s="207" t="s">
        <v>14</v>
      </c>
      <c r="P115" s="34"/>
      <c r="Q115" s="57"/>
      <c r="R115" s="57" t="str">
        <f t="shared" si="70"/>
        <v/>
      </c>
      <c r="S115" s="59"/>
      <c r="T115" s="293" t="str">
        <f t="shared" si="73"/>
        <v/>
      </c>
      <c r="U115" s="294" t="str">
        <f t="shared" si="74"/>
        <v/>
      </c>
      <c r="V115" s="293" t="str">
        <f t="shared" si="75"/>
        <v/>
      </c>
      <c r="W115" s="295" t="str">
        <f t="shared" si="76"/>
        <v/>
      </c>
      <c r="X115" s="293" t="str">
        <f t="shared" si="77"/>
        <v/>
      </c>
      <c r="Y115" s="296" t="str">
        <f t="shared" si="78"/>
        <v/>
      </c>
    </row>
    <row r="116" spans="1:25" s="47" customFormat="1" ht="33.75" customHeight="1">
      <c r="A116" s="202" t="str">
        <f t="shared" si="67"/>
        <v>5.</v>
      </c>
      <c r="B116" s="203">
        <f t="shared" si="69"/>
        <v>5</v>
      </c>
      <c r="C116" s="203"/>
      <c r="D116" s="203"/>
      <c r="E116" s="203"/>
      <c r="F116" s="203"/>
      <c r="G116" s="204"/>
      <c r="H116" s="205"/>
      <c r="I116" s="206" t="s">
        <v>105</v>
      </c>
      <c r="J116" s="139"/>
      <c r="K116" s="139" t="str">
        <f t="shared" si="72"/>
        <v/>
      </c>
      <c r="L116" s="157"/>
      <c r="M116" s="149"/>
      <c r="N116" s="156" t="s">
        <v>13</v>
      </c>
      <c r="O116" s="207" t="s">
        <v>14</v>
      </c>
      <c r="P116" s="34"/>
      <c r="Q116" s="57"/>
      <c r="R116" s="57" t="str">
        <f t="shared" si="70"/>
        <v/>
      </c>
      <c r="S116" s="59"/>
      <c r="T116" s="293" t="str">
        <f t="shared" si="73"/>
        <v/>
      </c>
      <c r="U116" s="294" t="str">
        <f t="shared" si="74"/>
        <v/>
      </c>
      <c r="V116" s="293" t="str">
        <f t="shared" si="75"/>
        <v/>
      </c>
      <c r="W116" s="295" t="str">
        <f t="shared" si="76"/>
        <v/>
      </c>
      <c r="X116" s="293" t="str">
        <f t="shared" si="77"/>
        <v/>
      </c>
      <c r="Y116" s="296" t="str">
        <f t="shared" si="78"/>
        <v/>
      </c>
    </row>
    <row r="117" spans="1:25" s="47" customFormat="1" ht="30.75" customHeight="1">
      <c r="A117" s="202" t="str">
        <f t="shared" si="67"/>
        <v>5.</v>
      </c>
      <c r="B117" s="203">
        <f t="shared" si="69"/>
        <v>6</v>
      </c>
      <c r="C117" s="203"/>
      <c r="D117" s="203"/>
      <c r="E117" s="203"/>
      <c r="F117" s="203"/>
      <c r="G117" s="204"/>
      <c r="H117" s="205"/>
      <c r="I117" s="206" t="s">
        <v>118</v>
      </c>
      <c r="J117" s="139">
        <v>10</v>
      </c>
      <c r="K117" s="139">
        <f t="shared" si="72"/>
        <v>10</v>
      </c>
      <c r="L117" s="157"/>
      <c r="M117" s="158" t="s">
        <v>9</v>
      </c>
      <c r="N117" s="156" t="s">
        <v>10</v>
      </c>
      <c r="O117" s="159"/>
      <c r="P117" s="3" t="s">
        <v>11</v>
      </c>
      <c r="Q117" s="57"/>
      <c r="R117" s="57" t="str">
        <f t="shared" si="70"/>
        <v>Ausschluss</v>
      </c>
      <c r="S117" s="59"/>
      <c r="T117" s="297"/>
      <c r="U117" s="298"/>
      <c r="V117" s="297"/>
      <c r="W117" s="299"/>
      <c r="X117" s="297"/>
      <c r="Y117" s="300"/>
    </row>
    <row r="118" spans="1:25" s="47" customFormat="1" ht="67.5" customHeight="1">
      <c r="A118" s="202" t="s">
        <v>45</v>
      </c>
      <c r="B118" s="203" t="s">
        <v>38</v>
      </c>
      <c r="C118" s="203"/>
      <c r="D118" s="203"/>
      <c r="E118" s="203"/>
      <c r="F118" s="203"/>
      <c r="G118" s="204"/>
      <c r="H118" s="205"/>
      <c r="I118" s="206" t="s">
        <v>107</v>
      </c>
      <c r="J118" s="139"/>
      <c r="K118" s="139" t="str">
        <f t="shared" ref="K118:K122" si="79">IF(ISBLANK($J118),"",$J118)</f>
        <v/>
      </c>
      <c r="L118" s="157"/>
      <c r="M118" s="158">
        <v>10</v>
      </c>
      <c r="N118" s="156" t="s">
        <v>10</v>
      </c>
      <c r="O118" s="159"/>
      <c r="P118" s="3" t="s">
        <v>11</v>
      </c>
      <c r="Q118" s="57"/>
      <c r="R118" s="57" t="str">
        <f t="shared" ref="R118:R122" si="80">IF(ISBLANK($M118),"",IF(AND($M118="k.o.",Q118&lt;&gt;"x"),"Ausschluss",IF($M118="k.o.","",IF(Q118="x",$M118,""))))</f>
        <v/>
      </c>
      <c r="S118" s="59"/>
      <c r="T118" s="293" t="str">
        <f t="shared" si="73"/>
        <v/>
      </c>
      <c r="U118" s="294" t="str">
        <f t="shared" si="74"/>
        <v/>
      </c>
      <c r="V118" s="293" t="str">
        <f t="shared" si="75"/>
        <v/>
      </c>
      <c r="W118" s="295" t="str">
        <f t="shared" si="76"/>
        <v/>
      </c>
      <c r="X118" s="293" t="str">
        <f t="shared" si="77"/>
        <v/>
      </c>
      <c r="Y118" s="296" t="str">
        <f t="shared" si="78"/>
        <v/>
      </c>
    </row>
    <row r="119" spans="1:25" s="47" customFormat="1" ht="93" customHeight="1">
      <c r="A119" s="202" t="str">
        <f t="shared" si="67"/>
        <v>5.</v>
      </c>
      <c r="B119" s="203" t="s">
        <v>39</v>
      </c>
      <c r="C119" s="203"/>
      <c r="D119" s="203"/>
      <c r="E119" s="203"/>
      <c r="F119" s="203"/>
      <c r="G119" s="204"/>
      <c r="H119" s="205"/>
      <c r="I119" s="206" t="s">
        <v>109</v>
      </c>
      <c r="J119" s="139"/>
      <c r="K119" s="139" t="str">
        <f t="shared" si="79"/>
        <v/>
      </c>
      <c r="L119" s="157"/>
      <c r="M119" s="158">
        <v>10</v>
      </c>
      <c r="N119" s="156" t="s">
        <v>10</v>
      </c>
      <c r="O119" s="159"/>
      <c r="P119" s="3" t="s">
        <v>11</v>
      </c>
      <c r="Q119" s="57"/>
      <c r="R119" s="57" t="str">
        <f t="shared" si="80"/>
        <v/>
      </c>
      <c r="S119" s="59"/>
      <c r="T119" s="293" t="str">
        <f t="shared" si="73"/>
        <v/>
      </c>
      <c r="U119" s="294" t="str">
        <f t="shared" si="74"/>
        <v/>
      </c>
      <c r="V119" s="293" t="str">
        <f t="shared" si="75"/>
        <v/>
      </c>
      <c r="W119" s="295" t="str">
        <f t="shared" si="76"/>
        <v/>
      </c>
      <c r="X119" s="293" t="str">
        <f t="shared" si="77"/>
        <v/>
      </c>
      <c r="Y119" s="296" t="str">
        <f t="shared" si="78"/>
        <v/>
      </c>
    </row>
    <row r="120" spans="1:25" s="47" customFormat="1" ht="106.5" customHeight="1">
      <c r="A120" s="202" t="str">
        <f t="shared" si="67"/>
        <v>5.</v>
      </c>
      <c r="B120" s="203" t="s">
        <v>41</v>
      </c>
      <c r="C120" s="203"/>
      <c r="D120" s="203"/>
      <c r="E120" s="203"/>
      <c r="F120" s="203"/>
      <c r="G120" s="204"/>
      <c r="H120" s="205"/>
      <c r="I120" s="206" t="s">
        <v>110</v>
      </c>
      <c r="J120" s="139"/>
      <c r="K120" s="139" t="str">
        <f t="shared" si="79"/>
        <v/>
      </c>
      <c r="L120" s="157"/>
      <c r="M120" s="158">
        <v>10</v>
      </c>
      <c r="N120" s="156" t="s">
        <v>10</v>
      </c>
      <c r="O120" s="159"/>
      <c r="P120" s="3" t="s">
        <v>11</v>
      </c>
      <c r="Q120" s="57"/>
      <c r="R120" s="57" t="str">
        <f t="shared" si="80"/>
        <v/>
      </c>
      <c r="S120" s="59"/>
      <c r="T120" s="293" t="str">
        <f t="shared" si="73"/>
        <v/>
      </c>
      <c r="U120" s="294" t="str">
        <f t="shared" si="74"/>
        <v/>
      </c>
      <c r="V120" s="293" t="str">
        <f t="shared" si="75"/>
        <v/>
      </c>
      <c r="W120" s="295" t="str">
        <f t="shared" si="76"/>
        <v/>
      </c>
      <c r="X120" s="293" t="str">
        <f t="shared" si="77"/>
        <v/>
      </c>
      <c r="Y120" s="296" t="str">
        <f t="shared" si="78"/>
        <v/>
      </c>
    </row>
    <row r="121" spans="1:25" s="47" customFormat="1" ht="25.5" customHeight="1">
      <c r="A121" s="202" t="str">
        <f t="shared" si="67"/>
        <v>5.</v>
      </c>
      <c r="B121" s="203" t="s">
        <v>108</v>
      </c>
      <c r="C121" s="203"/>
      <c r="D121" s="203"/>
      <c r="E121" s="203"/>
      <c r="F121" s="203"/>
      <c r="G121" s="204"/>
      <c r="H121" s="205"/>
      <c r="I121" s="206" t="s">
        <v>111</v>
      </c>
      <c r="J121" s="139"/>
      <c r="K121" s="139" t="str">
        <f t="shared" si="79"/>
        <v/>
      </c>
      <c r="L121" s="157"/>
      <c r="M121" s="158">
        <v>10</v>
      </c>
      <c r="N121" s="156" t="s">
        <v>10</v>
      </c>
      <c r="O121" s="159"/>
      <c r="P121" s="3" t="s">
        <v>11</v>
      </c>
      <c r="Q121" s="57"/>
      <c r="R121" s="57" t="str">
        <f t="shared" si="80"/>
        <v/>
      </c>
      <c r="S121" s="59"/>
      <c r="T121" s="293" t="str">
        <f t="shared" si="73"/>
        <v/>
      </c>
      <c r="U121" s="294" t="str">
        <f t="shared" si="74"/>
        <v/>
      </c>
      <c r="V121" s="293" t="str">
        <f t="shared" si="75"/>
        <v/>
      </c>
      <c r="W121" s="295" t="str">
        <f t="shared" si="76"/>
        <v/>
      </c>
      <c r="X121" s="293" t="str">
        <f t="shared" si="77"/>
        <v/>
      </c>
      <c r="Y121" s="296" t="str">
        <f t="shared" si="78"/>
        <v/>
      </c>
    </row>
    <row r="122" spans="1:25" s="47" customFormat="1" ht="27" customHeight="1">
      <c r="A122" s="202" t="str">
        <f t="shared" si="67"/>
        <v>5.</v>
      </c>
      <c r="B122" s="203">
        <f t="shared" si="69"/>
        <v>11</v>
      </c>
      <c r="C122" s="203"/>
      <c r="D122" s="203"/>
      <c r="E122" s="203"/>
      <c r="F122" s="203"/>
      <c r="G122" s="204"/>
      <c r="H122" s="205"/>
      <c r="I122" s="206" t="s">
        <v>112</v>
      </c>
      <c r="J122" s="139">
        <v>4</v>
      </c>
      <c r="K122" s="139">
        <f t="shared" si="79"/>
        <v>4</v>
      </c>
      <c r="L122" s="157"/>
      <c r="M122" s="158">
        <v>10</v>
      </c>
      <c r="N122" s="156" t="s">
        <v>10</v>
      </c>
      <c r="O122" s="159"/>
      <c r="P122" s="3" t="s">
        <v>11</v>
      </c>
      <c r="Q122" s="57"/>
      <c r="R122" s="57" t="str">
        <f t="shared" si="80"/>
        <v/>
      </c>
      <c r="S122" s="59"/>
      <c r="T122" s="293"/>
      <c r="U122" s="294"/>
      <c r="V122" s="293"/>
      <c r="W122" s="295"/>
      <c r="X122" s="293"/>
      <c r="Y122" s="296"/>
    </row>
    <row r="123" spans="1:25" ht="6.75" customHeight="1">
      <c r="A123" s="208"/>
      <c r="B123" s="209"/>
      <c r="C123" s="209"/>
      <c r="D123" s="209"/>
      <c r="E123" s="209"/>
      <c r="F123" s="209"/>
      <c r="G123" s="154"/>
      <c r="H123" s="210"/>
      <c r="I123" s="156"/>
      <c r="J123" s="167"/>
      <c r="K123" s="167" t="str">
        <f t="shared" si="32"/>
        <v/>
      </c>
      <c r="L123" s="158"/>
      <c r="M123" s="158"/>
      <c r="N123" s="211"/>
      <c r="O123" s="207"/>
      <c r="P123" s="34"/>
      <c r="Q123" s="60"/>
      <c r="R123" s="60" t="str">
        <f t="shared" ref="R123" si="81">IF(ISBLANK($M123),"",IF(AND($M123="k.o.",Q123&lt;&gt;"x"),"Ausschluss",IF($M123="k.o.","",IF(Q123="x",$M123,""))))</f>
        <v/>
      </c>
      <c r="S123" s="64"/>
      <c r="T123" s="301"/>
      <c r="U123" s="294" t="str">
        <f t="shared" ref="U123" si="82">IF(OR(ISBLANK(T123),ISTEXT(T123)),"","€")</f>
        <v/>
      </c>
      <c r="V123" s="301" t="str">
        <f t="shared" ref="V123" si="83">IF(ISTEXT($K123),"",IF(ISBLANK($L123),"",IF(OR($L123="o",$L123="O"),IF(AND(ISTEXT(T123),LEFT(T123,4)="enth"),"enth.",IF(ISTEXT(T123),"",T123*$K123)))))</f>
        <v/>
      </c>
      <c r="W123" s="294" t="str">
        <f t="shared" ref="W123" si="84">IF(OR(ISBLANK(V123),ISTEXT(V123)),"","€")</f>
        <v/>
      </c>
      <c r="X123" s="301" t="str">
        <f t="shared" ref="X123" si="85">IF(OR($L123="o",$L123="O",ISTEXT($K123)),"",IF(AND(ISTEXT(T123),LEFT(T123,4)="enth"),"enth.",IF(ISTEXT(T123),"",T123*$K123)))</f>
        <v/>
      </c>
      <c r="Y123" s="302" t="str">
        <f t="shared" ref="Y123" si="86">IF(OR(ISBLANK(X123),ISTEXT(X123)),"","€")</f>
        <v/>
      </c>
    </row>
    <row r="124" spans="1:25" ht="6.75" customHeight="1" thickBot="1">
      <c r="A124" s="212"/>
      <c r="B124" s="213"/>
      <c r="C124" s="213"/>
      <c r="D124" s="213"/>
      <c r="E124" s="213"/>
      <c r="F124" s="213"/>
      <c r="G124" s="194"/>
      <c r="H124" s="214"/>
      <c r="I124" s="196"/>
      <c r="J124" s="215"/>
      <c r="K124" s="215"/>
      <c r="L124" s="216"/>
      <c r="M124" s="216" t="str">
        <f>IF(ISBLANK(K124),"",K124-L124)</f>
        <v/>
      </c>
      <c r="N124" s="217"/>
      <c r="O124" s="218"/>
      <c r="P124" s="66"/>
      <c r="Q124" s="65"/>
      <c r="R124" s="65"/>
      <c r="S124" s="67"/>
      <c r="T124" s="303"/>
      <c r="U124" s="304"/>
      <c r="V124" s="305"/>
      <c r="W124" s="304"/>
      <c r="X124" s="305"/>
      <c r="Y124" s="306"/>
    </row>
    <row r="125" spans="1:25" ht="6.75" customHeight="1">
      <c r="I125" s="221"/>
      <c r="J125" s="222"/>
      <c r="K125" s="222"/>
      <c r="L125" s="222"/>
      <c r="M125" s="223"/>
      <c r="N125" s="224"/>
      <c r="O125" s="225"/>
      <c r="P125" s="68"/>
      <c r="Q125" s="69"/>
      <c r="R125" s="69"/>
      <c r="S125" s="69"/>
      <c r="T125" s="6"/>
      <c r="U125" s="7"/>
      <c r="V125" s="8"/>
      <c r="W125" s="8"/>
      <c r="X125" s="9"/>
      <c r="Y125" s="10"/>
    </row>
    <row r="126" spans="1:25" ht="21" customHeight="1" thickBot="1">
      <c r="I126" s="221" t="s">
        <v>18</v>
      </c>
      <c r="J126" s="222"/>
      <c r="K126" s="222"/>
      <c r="L126" s="222"/>
      <c r="M126" s="223" t="str">
        <f>IF(ISBLANK(K126),"",K126-L126)</f>
        <v/>
      </c>
      <c r="N126" s="224"/>
      <c r="O126" s="226"/>
      <c r="P126" s="68"/>
      <c r="Q126" s="69"/>
      <c r="R126" s="69"/>
      <c r="S126" s="69"/>
      <c r="T126" s="6"/>
      <c r="U126" s="7"/>
      <c r="V126" s="8"/>
      <c r="W126" s="8"/>
      <c r="X126" s="9">
        <f>SUM(P113,(0.5*P114))</f>
        <v>1.5</v>
      </c>
      <c r="Y126" s="10" t="str">
        <f t="shared" ref="Y126" si="87">IF(OR(ISBLANK(X126),ISTEXT(X126)),"","€")</f>
        <v>€</v>
      </c>
    </row>
    <row r="127" spans="1:25" ht="36" hidden="1">
      <c r="I127" s="221" t="s">
        <v>19</v>
      </c>
      <c r="J127" s="222"/>
      <c r="K127" s="222"/>
      <c r="L127" s="222"/>
      <c r="M127" s="227"/>
      <c r="N127" s="228"/>
      <c r="O127" s="226"/>
      <c r="P127" s="68"/>
      <c r="Q127" s="69"/>
      <c r="R127" s="69"/>
      <c r="S127" s="69"/>
      <c r="T127" s="11"/>
      <c r="U127" s="12"/>
      <c r="V127" s="11">
        <f>SUM(V61:V124)</f>
        <v>0</v>
      </c>
      <c r="W127" s="11" t="str">
        <f t="shared" ref="W127" si="88">IF(OR(ISBLANK(V127),ISTEXT(V127)),"","€")</f>
        <v>€</v>
      </c>
      <c r="X127" s="13"/>
      <c r="Y127" s="14"/>
    </row>
    <row r="128" spans="1:25" hidden="1">
      <c r="I128" s="229" t="s">
        <v>20</v>
      </c>
      <c r="J128" s="230"/>
      <c r="K128" s="230"/>
      <c r="L128" s="231">
        <v>1</v>
      </c>
      <c r="M128" s="223"/>
      <c r="N128" s="224"/>
      <c r="O128" s="232"/>
      <c r="P128" s="68"/>
      <c r="Q128" s="69"/>
      <c r="R128" s="69"/>
      <c r="S128" s="69"/>
      <c r="T128" s="6"/>
      <c r="U128" s="7"/>
      <c r="V128" s="8"/>
      <c r="W128" s="8"/>
      <c r="X128" s="9">
        <f>ROUND(V127*$L128,2)</f>
        <v>0</v>
      </c>
      <c r="Y128" s="10" t="str">
        <f t="shared" ref="Y128:Y133" si="89">IF(OR(ISBLANK(X128),ISTEXT(X128)),"","€")</f>
        <v>€</v>
      </c>
    </row>
    <row r="129" spans="1:28" ht="12.75" hidden="1" thickBot="1">
      <c r="I129" s="221" t="s">
        <v>21</v>
      </c>
      <c r="J129" s="222"/>
      <c r="K129" s="222"/>
      <c r="L129" s="222"/>
      <c r="M129" s="223"/>
      <c r="N129" s="224"/>
      <c r="O129" s="232"/>
      <c r="P129" s="68"/>
      <c r="Q129" s="69"/>
      <c r="R129" s="69"/>
      <c r="S129" s="69"/>
      <c r="T129" s="15"/>
      <c r="U129" s="7"/>
      <c r="V129" s="8"/>
      <c r="W129" s="8"/>
      <c r="X129" s="9">
        <f>SUM(X126:X128)</f>
        <v>1.5</v>
      </c>
      <c r="Y129" s="10" t="str">
        <f t="shared" si="89"/>
        <v>€</v>
      </c>
    </row>
    <row r="130" spans="1:28" ht="12.75" hidden="1" thickBot="1">
      <c r="I130" s="221" t="s">
        <v>22</v>
      </c>
      <c r="J130" s="222"/>
      <c r="K130" s="222"/>
      <c r="L130" s="222"/>
      <c r="M130" s="223"/>
      <c r="N130" s="224"/>
      <c r="O130" s="226"/>
      <c r="P130" s="68"/>
      <c r="Q130" s="69"/>
      <c r="R130" s="69"/>
      <c r="S130" s="69"/>
      <c r="T130" s="307">
        <v>0</v>
      </c>
      <c r="U130" s="7"/>
      <c r="V130" s="8"/>
      <c r="W130" s="8"/>
      <c r="X130" s="9">
        <f>ROUND(T130*X129*-1,2)</f>
        <v>0</v>
      </c>
      <c r="Y130" s="10" t="str">
        <f t="shared" si="89"/>
        <v>€</v>
      </c>
    </row>
    <row r="131" spans="1:28" hidden="1">
      <c r="I131" s="221" t="s">
        <v>23</v>
      </c>
      <c r="J131" s="222"/>
      <c r="K131" s="222"/>
      <c r="L131" s="222"/>
      <c r="M131" s="223"/>
      <c r="N131" s="224"/>
      <c r="O131" s="226"/>
      <c r="P131" s="68"/>
      <c r="Q131" s="69"/>
      <c r="R131" s="69"/>
      <c r="S131" s="69"/>
      <c r="T131" s="16"/>
      <c r="U131" s="12"/>
      <c r="V131" s="11"/>
      <c r="W131" s="11"/>
      <c r="X131" s="9">
        <f>SUM(X129:X130)</f>
        <v>1.5</v>
      </c>
      <c r="Y131" s="10" t="str">
        <f t="shared" si="89"/>
        <v>€</v>
      </c>
    </row>
    <row r="132" spans="1:28" ht="24.75" thickBot="1">
      <c r="I132" s="221" t="s">
        <v>119</v>
      </c>
      <c r="J132" s="222"/>
      <c r="K132" s="222"/>
      <c r="L132" s="233"/>
      <c r="M132" s="234"/>
      <c r="N132" s="235"/>
      <c r="O132" s="236"/>
      <c r="P132" s="68"/>
      <c r="Q132" s="69"/>
      <c r="R132" s="69"/>
      <c r="S132" s="69"/>
      <c r="T132" s="307">
        <v>0</v>
      </c>
      <c r="U132" s="17"/>
      <c r="V132" s="6"/>
      <c r="W132" s="6"/>
      <c r="X132" s="13">
        <f>ROUND(X131*$T132,2)</f>
        <v>0</v>
      </c>
      <c r="Y132" s="14" t="str">
        <f t="shared" si="89"/>
        <v>€</v>
      </c>
    </row>
    <row r="133" spans="1:28" s="71" customFormat="1" ht="12.75" thickBot="1">
      <c r="A133" s="219"/>
      <c r="B133" s="219"/>
      <c r="C133" s="219"/>
      <c r="D133" s="219"/>
      <c r="E133" s="219"/>
      <c r="F133" s="219"/>
      <c r="G133" s="220"/>
      <c r="H133" s="219"/>
      <c r="I133" s="237" t="s">
        <v>48</v>
      </c>
      <c r="J133" s="238"/>
      <c r="K133" s="238"/>
      <c r="L133" s="238"/>
      <c r="M133" s="239"/>
      <c r="N133" s="240"/>
      <c r="O133" s="241"/>
      <c r="P133" s="70"/>
      <c r="Q133" s="69"/>
      <c r="R133" s="69"/>
      <c r="S133" s="69"/>
      <c r="T133" s="18"/>
      <c r="U133" s="19"/>
      <c r="V133" s="18"/>
      <c r="W133" s="18"/>
      <c r="X133" s="20">
        <f>SUM(X131:X132)</f>
        <v>1.5</v>
      </c>
      <c r="Y133" s="21" t="str">
        <f t="shared" si="89"/>
        <v>€</v>
      </c>
    </row>
    <row r="134" spans="1:28" s="71" customFormat="1" ht="6.75" customHeight="1" thickBot="1">
      <c r="A134" s="219"/>
      <c r="B134" s="219"/>
      <c r="C134" s="219"/>
      <c r="D134" s="219"/>
      <c r="E134" s="219"/>
      <c r="F134" s="219"/>
      <c r="G134" s="220"/>
      <c r="H134" s="219"/>
      <c r="I134" s="237"/>
      <c r="J134" s="238"/>
      <c r="K134" s="238"/>
      <c r="L134" s="238"/>
      <c r="M134" s="239"/>
      <c r="N134" s="240"/>
      <c r="O134" s="241"/>
      <c r="P134" s="72"/>
      <c r="Q134" s="69"/>
      <c r="R134" s="69"/>
      <c r="S134" s="73"/>
      <c r="T134" s="22"/>
      <c r="U134" s="23"/>
      <c r="V134" s="24"/>
      <c r="W134" s="24"/>
      <c r="X134" s="25"/>
      <c r="Y134" s="26"/>
    </row>
    <row r="135" spans="1:28" ht="12.75" thickBot="1">
      <c r="I135" s="242" t="s">
        <v>24</v>
      </c>
      <c r="J135" s="243"/>
      <c r="K135" s="243"/>
      <c r="L135" s="243"/>
      <c r="M135" s="244"/>
      <c r="N135" s="245"/>
      <c r="O135" s="246"/>
      <c r="P135" s="27"/>
      <c r="Q135" s="69"/>
      <c r="R135" s="69"/>
      <c r="S135" s="73" t="s">
        <v>50</v>
      </c>
      <c r="T135" s="307">
        <v>0</v>
      </c>
      <c r="U135" s="7"/>
      <c r="V135" s="8"/>
      <c r="W135" s="8"/>
      <c r="X135" s="13">
        <f>IF(ISTEXT(T135),0,ROUND(T135*X133*-1,2))</f>
        <v>0</v>
      </c>
      <c r="Y135" s="14" t="str">
        <f t="shared" ref="Y135:Y136" si="90">IF(OR(ISBLANK(X135),ISTEXT(X135)),"","€")</f>
        <v>€</v>
      </c>
    </row>
    <row r="136" spans="1:28" ht="12.75" thickBot="1">
      <c r="I136" s="247" t="s">
        <v>49</v>
      </c>
      <c r="J136" s="248"/>
      <c r="K136" s="248"/>
      <c r="L136" s="248"/>
      <c r="M136" s="249"/>
      <c r="N136" s="250"/>
      <c r="O136" s="251"/>
      <c r="P136" s="74"/>
      <c r="Q136" s="75"/>
      <c r="R136" s="75"/>
      <c r="S136" s="75"/>
      <c r="T136" s="28"/>
      <c r="U136" s="29"/>
      <c r="V136" s="30"/>
      <c r="W136" s="30"/>
      <c r="X136" s="31">
        <f>SUM(X133:X135)</f>
        <v>1.5</v>
      </c>
      <c r="Y136" s="32" t="str">
        <f t="shared" si="90"/>
        <v>€</v>
      </c>
    </row>
    <row r="137" spans="1:28" ht="6.75" hidden="1" customHeight="1">
      <c r="I137" s="252"/>
      <c r="J137" s="253"/>
      <c r="K137" s="253"/>
      <c r="L137" s="253"/>
      <c r="M137" s="254"/>
      <c r="N137" s="255"/>
      <c r="O137" s="256"/>
      <c r="P137" s="76"/>
      <c r="Q137" s="77"/>
      <c r="R137" s="77"/>
      <c r="S137" s="77"/>
      <c r="T137" s="308"/>
      <c r="U137" s="309"/>
      <c r="V137" s="308"/>
      <c r="W137" s="308"/>
      <c r="X137" s="310"/>
      <c r="Y137" s="311"/>
    </row>
    <row r="138" spans="1:28" hidden="1">
      <c r="I138" s="257" t="s">
        <v>25</v>
      </c>
      <c r="O138" s="260"/>
      <c r="P138" s="78"/>
      <c r="Q138" s="79"/>
      <c r="R138" s="79"/>
      <c r="S138" s="79"/>
      <c r="T138" s="312"/>
      <c r="U138" s="313"/>
      <c r="V138" s="312"/>
      <c r="W138" s="312"/>
      <c r="X138" s="314">
        <f>IF(ISTEXT(X133),"",RANK(X133,$X133:Z133,1))</f>
        <v>1</v>
      </c>
      <c r="Y138" s="315"/>
    </row>
    <row r="139" spans="1:28" ht="12.75" hidden="1" thickBot="1">
      <c r="I139" s="261" t="s">
        <v>26</v>
      </c>
      <c r="J139" s="262"/>
      <c r="K139" s="262"/>
      <c r="L139" s="262"/>
      <c r="M139" s="263"/>
      <c r="N139" s="264"/>
      <c r="O139" s="265"/>
      <c r="P139" s="80"/>
      <c r="Q139" s="81"/>
      <c r="R139" s="81"/>
      <c r="S139" s="81"/>
      <c r="T139" s="316"/>
      <c r="U139" s="317"/>
      <c r="V139" s="316"/>
      <c r="W139" s="316"/>
      <c r="X139" s="318">
        <f>IF(ISTEXT(X133),"",X133/MIN($X133:Z133)-1)</f>
        <v>0</v>
      </c>
      <c r="Y139" s="319"/>
    </row>
    <row r="140" spans="1:28" ht="6.75" hidden="1" customHeight="1" thickTop="1">
      <c r="O140" s="260"/>
      <c r="P140" s="82"/>
      <c r="Q140" s="83"/>
      <c r="R140" s="83"/>
      <c r="S140" s="83"/>
      <c r="T140" s="320"/>
      <c r="U140" s="320"/>
      <c r="V140" s="320"/>
      <c r="W140" s="320"/>
      <c r="X140" s="321"/>
      <c r="Y140" s="322"/>
    </row>
    <row r="141" spans="1:28" ht="6.75" hidden="1" customHeight="1">
      <c r="I141" s="267"/>
      <c r="J141" s="223"/>
      <c r="K141" s="223"/>
      <c r="L141" s="223"/>
      <c r="M141" s="223"/>
      <c r="N141" s="224"/>
      <c r="O141" s="268"/>
      <c r="P141" s="84"/>
      <c r="Q141" s="85"/>
      <c r="R141" s="85"/>
      <c r="S141" s="73"/>
      <c r="T141" s="323"/>
      <c r="U141" s="324"/>
      <c r="V141" s="325"/>
      <c r="W141" s="323"/>
      <c r="X141" s="325"/>
      <c r="Y141" s="326"/>
    </row>
    <row r="142" spans="1:28" ht="13.5" hidden="1" customHeight="1" thickBot="1">
      <c r="I142" s="242" t="s">
        <v>16</v>
      </c>
      <c r="J142" s="269"/>
      <c r="K142" s="269"/>
      <c r="L142" s="269" t="s">
        <v>17</v>
      </c>
      <c r="M142" s="270">
        <f>SUM(M61:M123)</f>
        <v>150</v>
      </c>
      <c r="N142" s="224" t="s">
        <v>32</v>
      </c>
      <c r="O142" s="271">
        <f>ROUNDUP(M142*AB142,0)</f>
        <v>113</v>
      </c>
      <c r="P142" s="68"/>
      <c r="Q142" s="86"/>
      <c r="R142" s="87">
        <f>SUM(R58:R124)</f>
        <v>10</v>
      </c>
      <c r="S142" s="69"/>
      <c r="T142" s="6"/>
      <c r="U142" s="17"/>
      <c r="V142" s="6"/>
      <c r="W142" s="6"/>
      <c r="X142" s="13"/>
      <c r="Y142" s="14"/>
      <c r="AA142" s="42" t="s">
        <v>47</v>
      </c>
      <c r="AB142" s="88">
        <v>0.75</v>
      </c>
    </row>
    <row r="143" spans="1:28" ht="6.75" hidden="1" customHeight="1">
      <c r="I143" s="252"/>
      <c r="J143" s="253"/>
      <c r="K143" s="253"/>
      <c r="L143" s="253"/>
      <c r="M143" s="254"/>
      <c r="N143" s="255"/>
      <c r="O143" s="256"/>
      <c r="P143" s="76"/>
      <c r="Q143" s="77"/>
      <c r="R143" s="77"/>
      <c r="S143" s="77"/>
      <c r="T143" s="308"/>
      <c r="U143" s="309"/>
      <c r="V143" s="308"/>
      <c r="W143" s="308"/>
      <c r="X143" s="310"/>
      <c r="Y143" s="311"/>
    </row>
    <row r="144" spans="1:28" hidden="1">
      <c r="I144" s="257" t="s">
        <v>33</v>
      </c>
      <c r="O144" s="260"/>
      <c r="P144" s="78"/>
      <c r="Q144" s="79"/>
      <c r="R144" s="79"/>
      <c r="S144" s="79"/>
      <c r="T144" s="312"/>
      <c r="U144" s="313"/>
      <c r="V144" s="312"/>
      <c r="W144" s="312"/>
      <c r="X144" s="314">
        <f>IF(ISTEXT(R142),"",RANK(R142,$R142:Z142,0))</f>
        <v>1</v>
      </c>
      <c r="Y144" s="315"/>
    </row>
    <row r="145" spans="9:25" ht="12.75" hidden="1" thickBot="1">
      <c r="I145" s="261" t="s">
        <v>54</v>
      </c>
      <c r="J145" s="262"/>
      <c r="K145" s="262"/>
      <c r="L145" s="262"/>
      <c r="M145" s="263"/>
      <c r="N145" s="264"/>
      <c r="O145" s="265"/>
      <c r="P145" s="80"/>
      <c r="Q145" s="81"/>
      <c r="R145" s="81"/>
      <c r="S145" s="81"/>
      <c r="T145" s="316"/>
      <c r="U145" s="317"/>
      <c r="V145" s="316"/>
      <c r="W145" s="316"/>
      <c r="X145" s="318">
        <f>IF(ISTEXT(R142),"",1-R142/MIN($R142:Z142))</f>
        <v>0</v>
      </c>
      <c r="Y145" s="319"/>
    </row>
    <row r="146" spans="9:25" ht="6.75" customHeight="1">
      <c r="O146" s="260"/>
      <c r="P146" s="82"/>
      <c r="Q146" s="83"/>
      <c r="R146" s="83"/>
      <c r="S146" s="83"/>
      <c r="T146" s="320"/>
      <c r="U146" s="320"/>
      <c r="V146" s="320"/>
      <c r="W146" s="320"/>
      <c r="X146" s="321"/>
      <c r="Y146" s="322"/>
    </row>
    <row r="147" spans="9:25" ht="7.5" customHeight="1">
      <c r="P147" s="83"/>
      <c r="Q147" s="83"/>
      <c r="R147" s="83"/>
      <c r="S147" s="83"/>
      <c r="T147" s="320"/>
      <c r="U147" s="320"/>
      <c r="V147" s="320"/>
      <c r="W147" s="320"/>
      <c r="X147" s="321"/>
      <c r="Y147" s="321"/>
    </row>
    <row r="148" spans="9:25" ht="11.25" customHeight="1">
      <c r="P148" s="83"/>
      <c r="Q148" s="83"/>
      <c r="R148" s="83"/>
      <c r="S148" s="83"/>
      <c r="T148" s="320"/>
      <c r="U148" s="320"/>
      <c r="V148" s="320"/>
      <c r="W148" s="320"/>
      <c r="X148" s="321"/>
      <c r="Y148" s="321"/>
    </row>
    <row r="149" spans="9:25">
      <c r="T149" s="321"/>
      <c r="U149" s="321"/>
      <c r="V149" s="321"/>
      <c r="W149" s="321"/>
      <c r="X149" s="321"/>
      <c r="Y149" s="321"/>
    </row>
  </sheetData>
  <sheetProtection algorithmName="SHA-512" hashValue="u110Da2VutYJXgoZ2SDBCLq2tMK1KDPTjKiUxt3e79TqjlK1pG7GGWn7N8WiKvtd+oAJMloTKRxxGdZMQ6oFfw==" saltValue="GeVgAwYIpPMOgXlL/0VwBg==" spinCount="100000" sheet="1" objects="1" scenarios="1"/>
  <protectedRanges>
    <protectedRange algorithmName="SHA-512" hashValue="PZ3qSAb8Pa8KvRKLs8+Z5wqJdt7kkpka0tihTPyfr2UsPeKvxbn9gW22ZfNdSpsvyq4JnkIgauDP9QvXly9n9g==" saltValue="Z+cjk1c3MEEnX1bWZlx3mA==" spinCount="100000" sqref="A1:O1048576" name="Bereich1"/>
    <protectedRange algorithmName="SHA-512" hashValue="rBvQpCC+u2Tl+QnmMy6IJNi792XcnlwYv8TO8d7/VdmVB17vmYyN2EELnPX2fvayFWHKbMPkwzW+6h2F/HUscg==" saltValue="pJU7cCzeQr4yG5oGAzD9NQ==" spinCount="100000" sqref="T1:Y1048576" name="Bereich2"/>
  </protectedRanges>
  <phoneticPr fontId="2" type="noConversion"/>
  <conditionalFormatting sqref="X138:Y138">
    <cfRule type="cellIs" dxfId="57" priority="474" stopIfTrue="1" operator="equal">
      <formula>1</formula>
    </cfRule>
  </conditionalFormatting>
  <conditionalFormatting sqref="X139:Y139">
    <cfRule type="cellIs" dxfId="56" priority="475" stopIfTrue="1" operator="equal">
      <formula>0</formula>
    </cfRule>
  </conditionalFormatting>
  <conditionalFormatting sqref="Y59:Y60 J68:L70 T68:Y70 J97:L109 T97:Y109 T111:Y122">
    <cfRule type="cellIs" dxfId="55" priority="324" operator="equal">
      <formula>""</formula>
    </cfRule>
  </conditionalFormatting>
  <conditionalFormatting sqref="J118:K122">
    <cfRule type="cellIs" dxfId="54" priority="300" operator="equal">
      <formula>""</formula>
    </cfRule>
  </conditionalFormatting>
  <conditionalFormatting sqref="L118:L122">
    <cfRule type="cellIs" dxfId="53" priority="301" operator="equal">
      <formula>""</formula>
    </cfRule>
  </conditionalFormatting>
  <conditionalFormatting sqref="L111:L117">
    <cfRule type="cellIs" dxfId="52" priority="305" operator="equal">
      <formula>""</formula>
    </cfRule>
  </conditionalFormatting>
  <conditionalFormatting sqref="J111:K117">
    <cfRule type="cellIs" dxfId="51" priority="304" operator="equal">
      <formula>""</formula>
    </cfRule>
  </conditionalFormatting>
  <conditionalFormatting sqref="L77:L96">
    <cfRule type="cellIs" dxfId="50" priority="309" operator="equal">
      <formula>""</formula>
    </cfRule>
  </conditionalFormatting>
  <conditionalFormatting sqref="J77:K96">
    <cfRule type="cellIs" dxfId="49" priority="308" operator="equal">
      <formula>""</formula>
    </cfRule>
  </conditionalFormatting>
  <conditionalFormatting sqref="L72:L75">
    <cfRule type="cellIs" dxfId="48" priority="311" operator="equal">
      <formula>""</formula>
    </cfRule>
  </conditionalFormatting>
  <conditionalFormatting sqref="J72:K75">
    <cfRule type="cellIs" dxfId="47" priority="310" operator="equal">
      <formula>""</formula>
    </cfRule>
  </conditionalFormatting>
  <conditionalFormatting sqref="L67">
    <cfRule type="cellIs" dxfId="46" priority="315" operator="equal">
      <formula>""</formula>
    </cfRule>
  </conditionalFormatting>
  <conditionalFormatting sqref="J67:K67">
    <cfRule type="cellIs" dxfId="45" priority="314" operator="equal">
      <formula>""</formula>
    </cfRule>
  </conditionalFormatting>
  <conditionalFormatting sqref="J61:K61">
    <cfRule type="cellIs" dxfId="44" priority="318" operator="equal">
      <formula>""</formula>
    </cfRule>
  </conditionalFormatting>
  <conditionalFormatting sqref="L62:L65">
    <cfRule type="cellIs" dxfId="43" priority="317" operator="equal">
      <formula>""</formula>
    </cfRule>
  </conditionalFormatting>
  <conditionalFormatting sqref="J62:K65">
    <cfRule type="cellIs" dxfId="42" priority="316" operator="equal">
      <formula>""</formula>
    </cfRule>
  </conditionalFormatting>
  <conditionalFormatting sqref="T59:T60">
    <cfRule type="cellIs" dxfId="41" priority="321" operator="equal">
      <formula>""</formula>
    </cfRule>
  </conditionalFormatting>
  <conditionalFormatting sqref="J59:K60">
    <cfRule type="cellIs" dxfId="40" priority="320" operator="equal">
      <formula>""</formula>
    </cfRule>
  </conditionalFormatting>
  <conditionalFormatting sqref="L61">
    <cfRule type="cellIs" dxfId="39" priority="319" operator="equal">
      <formula>""</formula>
    </cfRule>
  </conditionalFormatting>
  <conditionalFormatting sqref="L59:L60">
    <cfRule type="cellIs" dxfId="38" priority="323" operator="equal">
      <formula>""</formula>
    </cfRule>
  </conditionalFormatting>
  <conditionalFormatting sqref="U59:U60">
    <cfRule type="cellIs" dxfId="37" priority="322" operator="equal">
      <formula>""</formula>
    </cfRule>
  </conditionalFormatting>
  <conditionalFormatting sqref="V59:V60">
    <cfRule type="cellIs" dxfId="36" priority="327" operator="equal">
      <formula>""</formula>
    </cfRule>
  </conditionalFormatting>
  <conditionalFormatting sqref="W59:W60">
    <cfRule type="cellIs" dxfId="35" priority="326" operator="equal">
      <formula>""</formula>
    </cfRule>
  </conditionalFormatting>
  <conditionalFormatting sqref="X59:X60">
    <cfRule type="cellIs" dxfId="34" priority="325" operator="equal">
      <formula>""</formula>
    </cfRule>
  </conditionalFormatting>
  <conditionalFormatting sqref="V59:Y60">
    <cfRule type="cellIs" dxfId="33" priority="328" operator="equal">
      <formula>""</formula>
    </cfRule>
  </conditionalFormatting>
  <conditionalFormatting sqref="V61:Y65">
    <cfRule type="cellIs" dxfId="32" priority="251" operator="equal">
      <formula>""</formula>
    </cfRule>
  </conditionalFormatting>
  <conditionalFormatting sqref="V61:V65">
    <cfRule type="cellIs" dxfId="31" priority="250" operator="equal">
      <formula>""</formula>
    </cfRule>
  </conditionalFormatting>
  <conditionalFormatting sqref="W61:W65">
    <cfRule type="cellIs" dxfId="30" priority="249" operator="equal">
      <formula>""</formula>
    </cfRule>
  </conditionalFormatting>
  <conditionalFormatting sqref="X61:X65">
    <cfRule type="cellIs" dxfId="29" priority="248" operator="equal">
      <formula>""</formula>
    </cfRule>
  </conditionalFormatting>
  <conditionalFormatting sqref="Y61:Y65">
    <cfRule type="cellIs" dxfId="28" priority="247" operator="equal">
      <formula>""</formula>
    </cfRule>
  </conditionalFormatting>
  <conditionalFormatting sqref="U61:U65">
    <cfRule type="cellIs" dxfId="27" priority="246" operator="equal">
      <formula>""</formula>
    </cfRule>
  </conditionalFormatting>
  <conditionalFormatting sqref="T61:T65">
    <cfRule type="cellIs" dxfId="26" priority="245" operator="equal">
      <formula>""</formula>
    </cfRule>
  </conditionalFormatting>
  <conditionalFormatting sqref="V67:Y67">
    <cfRule type="cellIs" dxfId="25" priority="244" operator="equal">
      <formula>""</formula>
    </cfRule>
  </conditionalFormatting>
  <conditionalFormatting sqref="V67">
    <cfRule type="cellIs" dxfId="24" priority="243" operator="equal">
      <formula>""</formula>
    </cfRule>
  </conditionalFormatting>
  <conditionalFormatting sqref="W67">
    <cfRule type="cellIs" dxfId="23" priority="242" operator="equal">
      <formula>""</formula>
    </cfRule>
  </conditionalFormatting>
  <conditionalFormatting sqref="X67">
    <cfRule type="cellIs" dxfId="22" priority="241" operator="equal">
      <formula>""</formula>
    </cfRule>
  </conditionalFormatting>
  <conditionalFormatting sqref="Y67">
    <cfRule type="cellIs" dxfId="21" priority="240" operator="equal">
      <formula>""</formula>
    </cfRule>
  </conditionalFormatting>
  <conditionalFormatting sqref="U67">
    <cfRule type="cellIs" dxfId="20" priority="239" operator="equal">
      <formula>""</formula>
    </cfRule>
  </conditionalFormatting>
  <conditionalFormatting sqref="T67">
    <cfRule type="cellIs" dxfId="19" priority="238" operator="equal">
      <formula>""</formula>
    </cfRule>
  </conditionalFormatting>
  <conditionalFormatting sqref="V72:Y75">
    <cfRule type="cellIs" dxfId="18" priority="230" operator="equal">
      <formula>""</formula>
    </cfRule>
  </conditionalFormatting>
  <conditionalFormatting sqref="V72:V75">
    <cfRule type="cellIs" dxfId="17" priority="229" operator="equal">
      <formula>""</formula>
    </cfRule>
  </conditionalFormatting>
  <conditionalFormatting sqref="W72:W75">
    <cfRule type="cellIs" dxfId="16" priority="228" operator="equal">
      <formula>""</formula>
    </cfRule>
  </conditionalFormatting>
  <conditionalFormatting sqref="X72:X75">
    <cfRule type="cellIs" dxfId="15" priority="227" operator="equal">
      <formula>""</formula>
    </cfRule>
  </conditionalFormatting>
  <conditionalFormatting sqref="Y72:Y75">
    <cfRule type="cellIs" dxfId="14" priority="226" operator="equal">
      <formula>""</formula>
    </cfRule>
  </conditionalFormatting>
  <conditionalFormatting sqref="U72:U75">
    <cfRule type="cellIs" dxfId="13" priority="225" operator="equal">
      <formula>""</formula>
    </cfRule>
  </conditionalFormatting>
  <conditionalFormatting sqref="T72:T75">
    <cfRule type="cellIs" dxfId="12" priority="224" operator="equal">
      <formula>""</formula>
    </cfRule>
  </conditionalFormatting>
  <conditionalFormatting sqref="V77:Y96">
    <cfRule type="cellIs" dxfId="11" priority="223" operator="equal">
      <formula>""</formula>
    </cfRule>
  </conditionalFormatting>
  <conditionalFormatting sqref="V77:V96">
    <cfRule type="cellIs" dxfId="10" priority="222" operator="equal">
      <formula>""</formula>
    </cfRule>
  </conditionalFormatting>
  <conditionalFormatting sqref="W77:W96">
    <cfRule type="cellIs" dxfId="9" priority="221" operator="equal">
      <formula>""</formula>
    </cfRule>
  </conditionalFormatting>
  <conditionalFormatting sqref="X77:X96">
    <cfRule type="cellIs" dxfId="8" priority="220" operator="equal">
      <formula>""</formula>
    </cfRule>
  </conditionalFormatting>
  <conditionalFormatting sqref="Y77:Y96">
    <cfRule type="cellIs" dxfId="7" priority="219" operator="equal">
      <formula>""</formula>
    </cfRule>
  </conditionalFormatting>
  <conditionalFormatting sqref="U77:U96">
    <cfRule type="cellIs" dxfId="6" priority="218" operator="equal">
      <formula>""</formula>
    </cfRule>
  </conditionalFormatting>
  <conditionalFormatting sqref="T77:T96">
    <cfRule type="cellIs" dxfId="5" priority="217" operator="equal">
      <formula>""</formula>
    </cfRule>
  </conditionalFormatting>
  <conditionalFormatting sqref="Y144">
    <cfRule type="cellIs" dxfId="4" priority="54" stopIfTrue="1" operator="equal">
      <formula>1</formula>
    </cfRule>
  </conditionalFormatting>
  <conditionalFormatting sqref="X145:Y145">
    <cfRule type="cellIs" dxfId="3" priority="55" stopIfTrue="1" operator="equal">
      <formula>0</formula>
    </cfRule>
  </conditionalFormatting>
  <conditionalFormatting sqref="X144">
    <cfRule type="cellIs" dxfId="2" priority="53" stopIfTrue="1" operator="equal">
      <formula>1</formula>
    </cfRule>
  </conditionalFormatting>
  <conditionalFormatting sqref="R142">
    <cfRule type="cellIs" dxfId="1" priority="52" operator="lessThan">
      <formula>$O$142</formula>
    </cfRule>
  </conditionalFormatting>
  <conditionalFormatting sqref="R59:R124">
    <cfRule type="cellIs" dxfId="0" priority="1" operator="equal">
      <formula>"Ausschluss"</formula>
    </cfRule>
  </conditionalFormatting>
  <printOptions horizontalCentered="1" verticalCentered="1"/>
  <pageMargins left="0.51181102362204722" right="0.51181102362204722" top="0.59055118110236227" bottom="0.43307086614173229" header="0.51181102362204722" footer="0.23622047244094491"/>
  <pageSetup paperSize="8" scale="110" fitToHeight="0" orientation="landscape" r:id="rId1"/>
  <headerFooter scaleWithDoc="0">
    <oddFooter>&amp;L&amp;6[KAL] Y:\...\&amp;F&amp;RSeite &amp;P/&amp;N</oddFooter>
  </headerFooter>
  <rowBreaks count="3" manualBreakCount="3">
    <brk id="58" max="18" man="1"/>
    <brk id="71" max="18" man="1"/>
    <brk id="83" max="1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35088-A3C2-4D2F-ABA7-4EEBE561BEFF}">
  <dimension ref="A1"/>
  <sheetViews>
    <sheetView workbookViewId="0"/>
  </sheetViews>
  <sheetFormatPr baseColWidth="10" defaultRowHeight="12.7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Leistungsbeschreibung</vt:lpstr>
      <vt:lpstr>Tabelle1</vt:lpstr>
      <vt:lpstr>Leistungsbeschreibung!Druckbereich</vt:lpstr>
      <vt:lpstr>Leistungsbeschreibung!Drucktitel</vt:lpstr>
    </vt:vector>
  </TitlesOfParts>
  <Company>KAL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Most, Aileen</dc:creator>
  <cp:lastModifiedBy>Most, Aileen</cp:lastModifiedBy>
  <cp:lastPrinted>2026-10-30T15:00:09Z</cp:lastPrinted>
  <dcterms:created xsi:type="dcterms:W3CDTF">2019-08-06T06:22:18Z</dcterms:created>
  <dcterms:modified xsi:type="dcterms:W3CDTF">2026-10-30T15:11:30Z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P_GUID">
    <vt:lpwstr>e6de91f4-abe7-47ee-a5c5-064dfebc7991</vt:lpwstr>
  </property>
</Properties>
</file>