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Einkauf\Beschaffung\01 Vorgänge\2026\2026-00172_Türsteuergeräte\002_Vergabeunterlagen_offenes_Verfahren\Upload\"/>
    </mc:Choice>
  </mc:AlternateContent>
  <xr:revisionPtr revIDLastSave="0" documentId="13_ncr:1_{A2D42195-DE48-4A6F-95F2-A79118E90718}" xr6:coauthVersionLast="47" xr6:coauthVersionMax="47" xr10:uidLastSave="{00000000-0000-0000-0000-000000000000}"/>
  <bookViews>
    <workbookView xWindow="-120" yWindow="-120" windowWidth="29040" windowHeight="15720" tabRatio="500" xr2:uid="{00000000-000D-0000-FFFF-FFFF00000000}"/>
  </bookViews>
  <sheets>
    <sheet name="Preisblatt" sheetId="1" r:id="rId1"/>
  </sheets>
  <definedNames>
    <definedName name="_xlnm.Print_Area" localSheetId="0">Preisblatt!$A$1:$G$50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47" i="1" l="1"/>
  <c r="F47" i="1"/>
  <c r="G46" i="1"/>
  <c r="F46" i="1"/>
  <c r="G45" i="1"/>
  <c r="F48" i="1" s="1"/>
  <c r="F45" i="1"/>
  <c r="F23" i="1"/>
  <c r="F36" i="1" s="1"/>
  <c r="F22" i="1"/>
  <c r="F21" i="1"/>
  <c r="F20" i="1"/>
  <c r="F16" i="1"/>
  <c r="F35" i="1" s="1"/>
  <c r="F38" i="1" s="1"/>
  <c r="F15" i="1"/>
  <c r="F14" i="1"/>
  <c r="F13" i="1"/>
  <c r="F12" i="1"/>
</calcChain>
</file>

<file path=xl/sharedStrings.xml><?xml version="1.0" encoding="utf-8"?>
<sst xmlns="http://schemas.openxmlformats.org/spreadsheetml/2006/main" count="73" uniqueCount="57">
  <si>
    <t>Preisblatt (Anlage_02)</t>
  </si>
  <si>
    <t>Entwicklung, Lieferung und Ersatzversorgung von Türsteuergeräten für die Fahrzeugtypen NGT D8 DD und NGT D12 DD  |  Vorgangsnummer: 2026-00172</t>
  </si>
  <si>
    <t>Name des Bieters / der Bietergemeinschaft:</t>
  </si>
  <si>
    <t>Legende:</t>
  </si>
  <si>
    <t>Gelb hinterlegte Felder sind durch den Bieter auszufüllen. Alle Preisangaben verstehen sich in Euro (netto), zwei Nachkommastellen, kaufmännisch gerundet. Grau hinterlegte Summenfelder berechnen sich automatisch und sind nicht zu bearbeiten.</t>
  </si>
  <si>
    <t>1. Grundpreise Türsteuergeräte (Serienlieferung gemäß § 2 der Leistungsbeschreibung)</t>
  </si>
  <si>
    <t>Position</t>
  </si>
  <si>
    <t>Menge</t>
  </si>
  <si>
    <t>Einheit</t>
  </si>
  <si>
    <t>Einzelpreis (€, netto)</t>
  </si>
  <si>
    <t>Gesamtpreis (€, netto)</t>
  </si>
  <si>
    <t>Anmerkung</t>
  </si>
  <si>
    <t>Pilotgerät (serienreif) für die Fahrgasttüren des Testfahrzeugs NGT D12 DD</t>
  </si>
  <si>
    <t>Stück</t>
  </si>
  <si>
    <t>Pilotgerät (serienreif) für die Fahrertür des Testfahrzeugs NGT D12 DD</t>
  </si>
  <si>
    <t>Einbau in das Testfahrzeug; Vergütung nach Endabnahme (Ziffer 11.5 Vertrag)</t>
  </si>
  <si>
    <t>Türsteuergerät für Fahrgasttüren</t>
  </si>
  <si>
    <t>Lieferung zu den Umbauterminen der Roll-Out-Phase, Vergütung nach Endabnahme (Ziffer 11.5 Vertrag)</t>
  </si>
  <si>
    <t>Türsteuergerät für Fahrertüren (Basisausführung)</t>
  </si>
  <si>
    <t>Sofern Option (3) nicht gezogen wird</t>
  </si>
  <si>
    <t>Zwischensumme Grundpreise</t>
  </si>
  <si>
    <t>2. Einmalkosten (Entwicklung, Erstmuster, Sicherheitsgutachten; Vergütung gemäß Vertrag)</t>
  </si>
  <si>
    <t>Entwicklungskosten (Engineering, Konstruktion, Anpassung, Schulung des Werkstattpersonals gemäß § 3 der Leistungsbeschreibung)</t>
  </si>
  <si>
    <t>Pauschal</t>
  </si>
  <si>
    <t>100 % Vorauszahlung nach Zuschlag gegen Vorauszahlungsbürgschaft (Ziffer 12.3 Vertrag)</t>
  </si>
  <si>
    <t>Erstmusterbau und Labor-/Typprüfung (inkl. Typtest); Erstmuster verbleiben beim AN, Pilotgeräte siehe Abschnitt 1</t>
  </si>
  <si>
    <t>Erstellung Sicherheitsgutachten und Zulassungsnachweise</t>
  </si>
  <si>
    <t>Zwischensumme Einmalkosten</t>
  </si>
  <si>
    <t>3. Optionen gemäß § 7 der Leistungsbeschreibung (Pflichtoptionen, separat zu bepreisen)</t>
  </si>
  <si>
    <t>Sämtliche Optionspreise sind anzugeben (Pflichtoptionen, Ziffer 4.5.2 der Angebotsbedingungen). Optionspreise fließen nicht in den Gesamtpreis (Abschnitt 4) ein. 
Sie werden erst bei Ausübung der jeweiligen Option zu den hier angegebenen Preisen Vertragsbestandteil.</t>
  </si>
  <si>
    <t>Option</t>
  </si>
  <si>
    <t>Preisbasis</t>
  </si>
  <si>
    <t>Preis (€, netto)</t>
  </si>
  <si>
    <t>(1) LED-Zustandssignalisierung an der Tür</t>
  </si>
  <si>
    <t>je Türsteuergerät</t>
  </si>
  <si>
    <t>(2a) Modernisierte Diagnoseschnittstelle</t>
  </si>
  <si>
    <t>(2b) Diagnosesoftware, unbefristete Lizenz für 15 gleichzeitig nutzbare Zugänge</t>
  </si>
  <si>
    <t>Pauschal (einmalig)</t>
  </si>
  <si>
    <t>(3) Fahrertürsteuergerät ohne MVB-Modul
(Minderpreis ggü. Basisausführung)</t>
  </si>
  <si>
    <t>je Fahrertür</t>
  </si>
  <si>
    <t>4. Zusammenfassung / Gesamtpreis (Wertungsgrundlage gemäß Ziffer 5.10 der Angebotsbedingungen)</t>
  </si>
  <si>
    <t>Zwischensumme Grundpreise (Abschnitt 1)</t>
  </si>
  <si>
    <t>Zwischensumme Einmalkosten (Abschnitt 2)</t>
  </si>
  <si>
    <t>GESAMTPREIS (netto)</t>
  </si>
  <si>
    <t>Optionen gemäß Abschnitt 3 sind in dieser Summe nicht enthalten.</t>
  </si>
  <si>
    <t>5. Meilensteine Realisierungsphase (Wertungskriterium Termintreue gemäß Ziffer 5.10 der Angebotsbedingungen)</t>
  </si>
  <si>
    <t>Gelb hinterlegtes Feld ist durch den Bieter auszufüllen. Referenz-Stichtag für die Vorlaufberechnung ist der 01.01.2028 (Beginn Einbau und Erprobung der Pilotgeräte, § 5 der Leistungsbeschreibung). 
Vorlauf und Punkte berechnen sich automatisch gemäß der Bewertungsmatrix in Ziffer 5.10 der Angebotsbedingungen.</t>
  </si>
  <si>
    <t>Meilenstein</t>
  </si>
  <si>
    <t>Gewichtung</t>
  </si>
  <si>
    <t>Angebotenes Datum</t>
  </si>
  <si>
    <t>Vorlauf vor Stichtag (Monate)</t>
  </si>
  <si>
    <t>Punkte (0-10)</t>
  </si>
  <si>
    <t>Konstruktionsfreigabe / Abschluss Entwicklung</t>
  </si>
  <si>
    <t>Erstmusterbau und -prüfung (Typtest)</t>
  </si>
  <si>
    <t>Vorlage Sicherheitsgutachten</t>
  </si>
  <si>
    <t>Gewichtete Punktzahl Termintreue (von max. 10)</t>
  </si>
  <si>
    <t>Hinweis: Die Termine müssen zeitlich vor dem Referenz-Stichtag liegen und in sich sowie mit dem übrigen Angebot plausibel sein; offensichtlich unrealistische Terminangaben können im Rahmen der Angebotsprüfung hinterfragt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</si>
</sst>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dd\.mm\.yyyy"/>
    <numFmt numFmtId="166" formatCode="0.0"/>
  </numFmts>
  <fonts count="11" x14ac:knownFonts="1">
    <font>
      <sz val="11"/>
      <color theme="1"/>
      <name val="Calibri"/>
      <family val="2"/>
      <charset val="1"/>
    </font>
    <font>
      <b/>
      <sz val="16"/>
      <color rgb="FFF3B000"/>
      <name val="Arial"/>
      <charset val="1"/>
    </font>
    <font>
      <i/>
      <sz val="10"/>
      <color rgb="FFFFFFFF"/>
      <name val="Arial"/>
      <charset val="1"/>
    </font>
    <font>
      <b/>
      <sz val="10"/>
      <color rgb="FF000000"/>
      <name val="Arial"/>
      <charset val="1"/>
    </font>
    <font>
      <sz val="10"/>
      <color rgb="FF000000"/>
      <name val="Arial"/>
      <charset val="1"/>
    </font>
    <font>
      <i/>
      <sz val="9"/>
      <color rgb="FF000000"/>
      <name val="Arial"/>
      <charset val="1"/>
    </font>
    <font>
      <b/>
      <sz val="11"/>
      <color rgb="FFF3B000"/>
      <name val="Arial"/>
      <charset val="1"/>
    </font>
    <font>
      <i/>
      <sz val="9"/>
      <color rgb="FF595959"/>
      <name val="Arial"/>
      <charset val="1"/>
    </font>
    <font>
      <b/>
      <sz val="11"/>
      <color rgb="FF000000"/>
      <name val="Arial"/>
      <charset val="1"/>
    </font>
    <font>
      <b/>
      <i/>
      <sz val="9"/>
      <color rgb="FFC00000"/>
      <name val="Arial"/>
      <charset val="1"/>
    </font>
    <font>
      <b/>
      <sz val="13"/>
      <color rgb="FFF3B000"/>
      <name val="Arial"/>
      <charset val="1"/>
    </font>
  </fonts>
  <fills count="6">
    <fill>
      <patternFill patternType="none"/>
    </fill>
    <fill>
      <patternFill patternType="gray125"/>
    </fill>
    <fill>
      <patternFill patternType="solid">
        <fgColor rgb="FF000000"/>
        <bgColor rgb="FF003300"/>
      </patternFill>
    </fill>
    <fill>
      <patternFill patternType="solid">
        <fgColor rgb="FFFFF2CC"/>
        <bgColor rgb="FFF2F2F2"/>
      </patternFill>
    </fill>
    <fill>
      <patternFill patternType="solid">
        <fgColor rgb="FFF3B000"/>
        <bgColor rgb="FFFFCC00"/>
      </patternFill>
    </fill>
    <fill>
      <patternFill patternType="solid">
        <fgColor rgb="FFF2F2F2"/>
        <b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s>
  <cellStyleXfs count="1">
    <xf numFmtId="0" fontId="0" fillId="0" borderId="0"/>
  </cellStyleXfs>
  <cellXfs count="37">
    <xf numFmtId="0" fontId="0" fillId="0" borderId="0" xfId="0"/>
    <xf numFmtId="0" fontId="7" fillId="0" borderId="0" xfId="0" applyFont="1" applyAlignment="1">
      <alignment vertical="center"/>
    </xf>
    <xf numFmtId="0" fontId="10" fillId="2" borderId="0" xfId="0" applyFont="1" applyFill="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49" fontId="4" fillId="5" borderId="1" xfId="0" applyNumberFormat="1" applyFont="1" applyFill="1" applyBorder="1" applyAlignment="1">
      <alignment horizontal="right" vertical="center"/>
    </xf>
    <xf numFmtId="164" fontId="4" fillId="3" borderId="1" xfId="0" applyNumberFormat="1" applyFont="1" applyFill="1" applyBorder="1" applyAlignment="1">
      <alignment horizontal="right" vertical="center"/>
    </xf>
    <xf numFmtId="0" fontId="4" fillId="0" borderId="1" xfId="0" applyFont="1" applyBorder="1" applyAlignment="1">
      <alignment horizontal="center" vertical="center" wrapText="1"/>
    </xf>
    <xf numFmtId="0" fontId="7" fillId="0" borderId="0" xfId="0" applyFont="1" applyAlignment="1">
      <alignment vertical="center" wrapText="1"/>
    </xf>
    <xf numFmtId="0" fontId="6" fillId="2" borderId="0" xfId="0" applyFont="1" applyFill="1" applyAlignment="1">
      <alignment horizontal="center" vertical="center" wrapText="1"/>
    </xf>
    <xf numFmtId="0" fontId="3" fillId="5" borderId="1" xfId="0" applyFont="1" applyFill="1" applyBorder="1" applyAlignment="1">
      <alignment vertical="center"/>
    </xf>
    <xf numFmtId="0" fontId="6" fillId="2" borderId="2" xfId="0" applyFont="1" applyFill="1" applyBorder="1" applyAlignment="1">
      <alignment horizontal="center" vertical="center" wrapText="1"/>
    </xf>
    <xf numFmtId="0" fontId="5" fillId="0" borderId="0" xfId="0" applyFont="1" applyAlignment="1">
      <alignment vertical="center" wrapText="1"/>
    </xf>
    <xf numFmtId="0" fontId="4" fillId="3" borderId="1" xfId="0" applyFont="1" applyFill="1" applyBorder="1" applyAlignment="1">
      <alignment vertical="center"/>
    </xf>
    <xf numFmtId="0" fontId="0" fillId="0" borderId="0" xfId="0" applyAlignment="1">
      <alignment horizontal="center"/>
    </xf>
    <xf numFmtId="0" fontId="1" fillId="2" borderId="0" xfId="0" applyFont="1" applyFill="1" applyAlignment="1">
      <alignment horizontal="left" vertical="center"/>
    </xf>
    <xf numFmtId="0" fontId="0" fillId="2" borderId="0" xfId="0" applyFill="1"/>
    <xf numFmtId="0" fontId="2" fillId="2" borderId="0" xfId="0" applyFont="1" applyFill="1" applyAlignment="1">
      <alignment horizontal="left" vertical="center"/>
    </xf>
    <xf numFmtId="0" fontId="3" fillId="0" borderId="0" xfId="0" applyFont="1" applyAlignment="1">
      <alignment vertical="center"/>
    </xf>
    <xf numFmtId="0" fontId="3" fillId="4" borderId="1" xfId="0" applyFont="1" applyFill="1" applyBorder="1" applyAlignment="1">
      <alignment horizontal="center" vertical="center" wrapText="1"/>
    </xf>
    <xf numFmtId="0" fontId="4" fillId="0" borderId="1" xfId="0" applyFont="1" applyBorder="1" applyAlignment="1">
      <alignment vertical="center" wrapText="1"/>
    </xf>
    <xf numFmtId="3" fontId="4" fillId="0" borderId="1" xfId="0" applyNumberFormat="1" applyFont="1" applyBorder="1" applyAlignment="1">
      <alignment horizontal="center" vertical="center"/>
    </xf>
    <xf numFmtId="0" fontId="4" fillId="0" borderId="1" xfId="0" applyFont="1" applyBorder="1" applyAlignment="1">
      <alignment horizontal="center" vertical="center"/>
    </xf>
    <xf numFmtId="164" fontId="4" fillId="3" borderId="1" xfId="0" applyNumberFormat="1" applyFont="1" applyFill="1" applyBorder="1" applyAlignment="1">
      <alignment horizontal="right" vertical="center"/>
    </xf>
    <xf numFmtId="164" fontId="4" fillId="5" borderId="1" xfId="0" applyNumberFormat="1" applyFont="1" applyFill="1" applyBorder="1" applyAlignment="1">
      <alignment horizontal="right" vertical="center"/>
    </xf>
    <xf numFmtId="0" fontId="7" fillId="0" borderId="1" xfId="0" applyFont="1" applyBorder="1" applyAlignment="1">
      <alignment vertical="center" wrapText="1"/>
    </xf>
    <xf numFmtId="0" fontId="4" fillId="5" borderId="1" xfId="0" applyFont="1" applyFill="1" applyBorder="1" applyAlignment="1">
      <alignment vertical="center"/>
    </xf>
    <xf numFmtId="164" fontId="8" fillId="5" borderId="1" xfId="0" applyNumberFormat="1" applyFont="1" applyFill="1" applyBorder="1" applyAlignment="1">
      <alignment horizontal="right" vertical="center"/>
    </xf>
    <xf numFmtId="0" fontId="9" fillId="0" borderId="1" xfId="0" applyFont="1" applyBorder="1" applyAlignment="1">
      <alignment vertical="center" wrapText="1"/>
    </xf>
    <xf numFmtId="0" fontId="4" fillId="0" borderId="1" xfId="0" applyFont="1" applyBorder="1" applyAlignment="1">
      <alignment vertical="center"/>
    </xf>
    <xf numFmtId="0" fontId="4" fillId="2" borderId="0" xfId="0" applyFont="1" applyFill="1" applyAlignment="1">
      <alignment vertical="center"/>
    </xf>
    <xf numFmtId="164" fontId="10" fillId="2" borderId="0" xfId="0" applyNumberFormat="1" applyFont="1" applyFill="1" applyAlignment="1">
      <alignment horizontal="right" vertical="center"/>
    </xf>
    <xf numFmtId="165" fontId="4" fillId="3" borderId="1" xfId="0" applyNumberFormat="1" applyFont="1" applyFill="1" applyBorder="1" applyAlignment="1">
      <alignment horizontal="right" vertical="center"/>
    </xf>
    <xf numFmtId="166" fontId="8" fillId="5" borderId="1" xfId="0" applyNumberFormat="1" applyFont="1" applyFill="1" applyBorder="1" applyAlignment="1">
      <alignment horizontal="right" vertical="center"/>
    </xf>
    <xf numFmtId="1" fontId="8" fillId="5" borderId="1" xfId="0" applyNumberFormat="1" applyFont="1" applyFill="1" applyBorder="1" applyAlignment="1">
      <alignment horizontal="right" vertical="center"/>
    </xf>
    <xf numFmtId="0" fontId="3" fillId="4" borderId="1" xfId="0" applyFont="1" applyFill="1" applyBorder="1" applyAlignment="1">
      <alignment horizontal="center" vertical="center" wrapText="1"/>
    </xf>
    <xf numFmtId="9" fontId="4" fillId="0" borderId="1" xfId="0" applyNumberFormat="1" applyFont="1" applyBorder="1" applyAlignment="1">
      <alignment horizontal="center"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3B0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N18" sqref="N18"/>
    </sheetView>
  </sheetViews>
  <sheetFormatPr baseColWidth="10" defaultColWidth="8.7109375" defaultRowHeight="15" x14ac:dyDescent="0.25"/>
  <cols>
    <col min="1" max="1" width="3" customWidth="1"/>
    <col min="2" max="2" width="62.85546875" customWidth="1"/>
    <col min="3" max="3" width="11" customWidth="1"/>
    <col min="4" max="4" width="15" customWidth="1"/>
    <col min="5" max="6" width="16" customWidth="1"/>
    <col min="7" max="7" width="41.7109375" customWidth="1"/>
  </cols>
  <sheetData>
    <row r="1" spans="2:11" ht="30" customHeight="1" x14ac:dyDescent="0.25">
      <c r="B1" s="15" t="s">
        <v>0</v>
      </c>
      <c r="C1" s="16"/>
      <c r="D1" s="16"/>
      <c r="E1" s="16"/>
      <c r="F1" s="16"/>
      <c r="G1" s="16"/>
      <c r="H1" s="14"/>
      <c r="I1" s="14"/>
      <c r="J1" s="14"/>
      <c r="K1" s="14"/>
    </row>
    <row r="2" spans="2:11" ht="18" customHeight="1" x14ac:dyDescent="0.25">
      <c r="B2" s="17" t="s">
        <v>1</v>
      </c>
      <c r="C2" s="16"/>
      <c r="D2" s="16"/>
      <c r="E2" s="16"/>
      <c r="F2" s="16"/>
      <c r="G2" s="16"/>
      <c r="H2" s="14"/>
      <c r="I2" s="14"/>
      <c r="J2" s="14"/>
      <c r="K2" s="14"/>
    </row>
    <row r="3" spans="2:11" ht="4.5" customHeight="1" x14ac:dyDescent="0.25">
      <c r="B3" s="16"/>
      <c r="C3" s="16"/>
      <c r="D3" s="16"/>
      <c r="E3" s="16"/>
      <c r="F3" s="16"/>
      <c r="G3" s="16"/>
      <c r="H3" s="14"/>
      <c r="I3" s="14"/>
      <c r="J3" s="14"/>
      <c r="K3" s="14"/>
    </row>
    <row r="4" spans="2:11" ht="15" customHeight="1" x14ac:dyDescent="0.25">
      <c r="H4" s="14"/>
      <c r="I4" s="14"/>
      <c r="J4" s="14"/>
      <c r="K4" s="14"/>
    </row>
    <row r="5" spans="2:11" ht="18" customHeight="1" x14ac:dyDescent="0.25">
      <c r="B5" s="18" t="s">
        <v>2</v>
      </c>
      <c r="C5" s="13"/>
      <c r="D5" s="13"/>
      <c r="E5" s="13"/>
      <c r="H5" s="14"/>
      <c r="I5" s="14"/>
      <c r="J5" s="14"/>
      <c r="K5" s="14"/>
    </row>
    <row r="7" spans="2:11" ht="15" customHeight="1" x14ac:dyDescent="0.25">
      <c r="B7" s="18" t="s">
        <v>3</v>
      </c>
    </row>
    <row r="8" spans="2:11" ht="27.75" customHeight="1" x14ac:dyDescent="0.25">
      <c r="B8" s="12" t="s">
        <v>4</v>
      </c>
      <c r="C8" s="12"/>
      <c r="D8" s="12"/>
      <c r="E8" s="12"/>
      <c r="F8" s="12"/>
      <c r="G8" s="12"/>
    </row>
    <row r="10" spans="2:11" ht="47.25" customHeight="1" x14ac:dyDescent="0.25">
      <c r="B10" s="11" t="s">
        <v>5</v>
      </c>
      <c r="C10" s="11"/>
      <c r="D10" s="11"/>
      <c r="E10" s="11"/>
      <c r="F10" s="11"/>
      <c r="G10" s="11"/>
    </row>
    <row r="11" spans="2:11" ht="27.75" customHeight="1" x14ac:dyDescent="0.25">
      <c r="B11" s="19" t="s">
        <v>6</v>
      </c>
      <c r="C11" s="19" t="s">
        <v>7</v>
      </c>
      <c r="D11" s="19" t="s">
        <v>8</v>
      </c>
      <c r="E11" s="19" t="s">
        <v>9</v>
      </c>
      <c r="F11" s="19" t="s">
        <v>10</v>
      </c>
      <c r="G11" s="19" t="s">
        <v>11</v>
      </c>
    </row>
    <row r="12" spans="2:11" ht="27.75" customHeight="1" x14ac:dyDescent="0.25">
      <c r="B12" s="20" t="s">
        <v>12</v>
      </c>
      <c r="C12" s="21">
        <v>5</v>
      </c>
      <c r="D12" s="22" t="s">
        <v>13</v>
      </c>
      <c r="E12" s="23">
        <v>0</v>
      </c>
      <c r="F12" s="24">
        <f>C12*E12</f>
        <v>0</v>
      </c>
      <c r="G12" s="25" t="s">
        <v>15</v>
      </c>
    </row>
    <row r="13" spans="2:11" ht="27.75" customHeight="1" x14ac:dyDescent="0.25">
      <c r="B13" s="20" t="s">
        <v>14</v>
      </c>
      <c r="C13" s="21">
        <v>1</v>
      </c>
      <c r="D13" s="22" t="s">
        <v>13</v>
      </c>
      <c r="E13" s="23">
        <v>0</v>
      </c>
      <c r="F13" s="24">
        <f>C13*E13</f>
        <v>0</v>
      </c>
      <c r="G13" s="25" t="s">
        <v>15</v>
      </c>
    </row>
    <row r="14" spans="2:11" ht="24" customHeight="1" x14ac:dyDescent="0.25">
      <c r="B14" s="20" t="s">
        <v>16</v>
      </c>
      <c r="C14" s="21">
        <v>370</v>
      </c>
      <c r="D14" s="22" t="s">
        <v>13</v>
      </c>
      <c r="E14" s="23">
        <v>0</v>
      </c>
      <c r="F14" s="24">
        <f>C14*E14</f>
        <v>0</v>
      </c>
      <c r="G14" s="25" t="s">
        <v>17</v>
      </c>
    </row>
    <row r="15" spans="2:11" ht="31.5" customHeight="1" x14ac:dyDescent="0.25">
      <c r="B15" s="20" t="s">
        <v>18</v>
      </c>
      <c r="C15" s="21">
        <v>82</v>
      </c>
      <c r="D15" s="22" t="s">
        <v>13</v>
      </c>
      <c r="E15" s="23">
        <v>0</v>
      </c>
      <c r="F15" s="24">
        <f>C15*E15</f>
        <v>0</v>
      </c>
      <c r="G15" s="25" t="s">
        <v>19</v>
      </c>
    </row>
    <row r="16" spans="2:11" ht="15" customHeight="1" x14ac:dyDescent="0.25">
      <c r="B16" s="10" t="s">
        <v>20</v>
      </c>
      <c r="C16" s="10"/>
      <c r="D16" s="10"/>
      <c r="E16" s="26"/>
      <c r="F16" s="27">
        <f>SUM(F12:F15)</f>
        <v>0</v>
      </c>
      <c r="G16" s="26"/>
    </row>
    <row r="18" spans="2:7" ht="56.25" customHeight="1" x14ac:dyDescent="0.25">
      <c r="B18" s="11" t="s">
        <v>21</v>
      </c>
      <c r="C18" s="11"/>
      <c r="D18" s="11"/>
      <c r="E18" s="11"/>
      <c r="F18" s="11"/>
      <c r="G18" s="11"/>
    </row>
    <row r="19" spans="2:7" ht="27.75" customHeight="1" x14ac:dyDescent="0.25">
      <c r="B19" s="19" t="s">
        <v>6</v>
      </c>
      <c r="C19" s="19" t="s">
        <v>7</v>
      </c>
      <c r="D19" s="19" t="s">
        <v>8</v>
      </c>
      <c r="E19" s="19" t="s">
        <v>9</v>
      </c>
      <c r="F19" s="19" t="s">
        <v>10</v>
      </c>
      <c r="G19" s="19" t="s">
        <v>11</v>
      </c>
    </row>
    <row r="20" spans="2:7" ht="25.5" customHeight="1" x14ac:dyDescent="0.25">
      <c r="B20" s="20" t="s">
        <v>22</v>
      </c>
      <c r="C20" s="21">
        <v>1</v>
      </c>
      <c r="D20" s="22" t="s">
        <v>23</v>
      </c>
      <c r="E20" s="23">
        <v>0</v>
      </c>
      <c r="F20" s="24">
        <f>C20*E20</f>
        <v>0</v>
      </c>
      <c r="G20" s="25" t="s">
        <v>24</v>
      </c>
    </row>
    <row r="21" spans="2:7" ht="24" customHeight="1" x14ac:dyDescent="0.25">
      <c r="B21" s="20" t="s">
        <v>25</v>
      </c>
      <c r="C21" s="21">
        <v>1</v>
      </c>
      <c r="D21" s="22" t="s">
        <v>23</v>
      </c>
      <c r="E21" s="23">
        <v>0</v>
      </c>
      <c r="F21" s="24">
        <f>C21*E21</f>
        <v>0</v>
      </c>
      <c r="G21" s="25" t="s">
        <v>24</v>
      </c>
    </row>
    <row r="22" spans="2:7" ht="24" customHeight="1" x14ac:dyDescent="0.25">
      <c r="B22" s="20" t="s">
        <v>26</v>
      </c>
      <c r="C22" s="21">
        <v>1</v>
      </c>
      <c r="D22" s="22" t="s">
        <v>23</v>
      </c>
      <c r="E22" s="23">
        <v>0</v>
      </c>
      <c r="F22" s="24">
        <f>C22*E22</f>
        <v>0</v>
      </c>
      <c r="G22" s="25" t="s">
        <v>24</v>
      </c>
    </row>
    <row r="23" spans="2:7" ht="15" customHeight="1" x14ac:dyDescent="0.25">
      <c r="B23" s="10" t="s">
        <v>27</v>
      </c>
      <c r="C23" s="10"/>
      <c r="D23" s="10"/>
      <c r="E23" s="26"/>
      <c r="F23" s="27">
        <f>SUM(F20:F22)</f>
        <v>0</v>
      </c>
      <c r="G23" s="26"/>
    </row>
    <row r="25" spans="2:7" ht="39" customHeight="1" x14ac:dyDescent="0.25">
      <c r="B25" s="9" t="s">
        <v>28</v>
      </c>
      <c r="C25" s="9"/>
      <c r="D25" s="9"/>
      <c r="E25" s="9"/>
      <c r="F25" s="9"/>
      <c r="G25" s="9"/>
    </row>
    <row r="26" spans="2:7" ht="25.5" customHeight="1" x14ac:dyDescent="0.25">
      <c r="B26" s="8" t="s">
        <v>29</v>
      </c>
      <c r="C26" s="8"/>
      <c r="D26" s="8"/>
      <c r="E26" s="8"/>
      <c r="F26" s="8"/>
      <c r="G26" s="8"/>
    </row>
    <row r="27" spans="2:7" ht="27.75" customHeight="1" x14ac:dyDescent="0.25">
      <c r="B27" s="19" t="s">
        <v>30</v>
      </c>
      <c r="C27" s="19" t="s">
        <v>31</v>
      </c>
      <c r="D27" s="19"/>
      <c r="E27" s="19" t="s">
        <v>32</v>
      </c>
      <c r="F27" s="19"/>
      <c r="G27" s="19" t="s">
        <v>11</v>
      </c>
    </row>
    <row r="28" spans="2:7" ht="15" customHeight="1" x14ac:dyDescent="0.25">
      <c r="B28" s="20" t="s">
        <v>33</v>
      </c>
      <c r="C28" s="7" t="s">
        <v>34</v>
      </c>
      <c r="D28" s="7"/>
      <c r="E28" s="6">
        <v>0</v>
      </c>
      <c r="F28" s="6"/>
      <c r="G28" s="25"/>
    </row>
    <row r="29" spans="2:7" ht="15" customHeight="1" x14ac:dyDescent="0.25">
      <c r="B29" s="20" t="s">
        <v>35</v>
      </c>
      <c r="C29" s="7" t="s">
        <v>34</v>
      </c>
      <c r="D29" s="7"/>
      <c r="E29" s="6">
        <v>0</v>
      </c>
      <c r="F29" s="6"/>
      <c r="G29" s="25"/>
    </row>
    <row r="30" spans="2:7" ht="26.25" customHeight="1" x14ac:dyDescent="0.25">
      <c r="B30" s="20" t="s">
        <v>36</v>
      </c>
      <c r="C30" s="7" t="s">
        <v>37</v>
      </c>
      <c r="D30" s="7"/>
      <c r="E30" s="6">
        <v>0</v>
      </c>
      <c r="F30" s="6"/>
      <c r="G30" s="28"/>
    </row>
    <row r="31" spans="2:7" ht="26.25" customHeight="1" x14ac:dyDescent="0.25">
      <c r="B31" s="20" t="s">
        <v>38</v>
      </c>
      <c r="C31" s="7" t="s">
        <v>39</v>
      </c>
      <c r="D31" s="7"/>
      <c r="E31" s="6">
        <v>0</v>
      </c>
      <c r="F31" s="6"/>
      <c r="G31" s="25"/>
    </row>
    <row r="32" spans="2:7" ht="26.25" hidden="1" customHeight="1" x14ac:dyDescent="0.25">
      <c r="B32" s="20"/>
      <c r="C32" s="7"/>
      <c r="D32" s="7"/>
      <c r="E32" s="6"/>
      <c r="F32" s="6"/>
      <c r="G32" s="25"/>
    </row>
    <row r="33" spans="2:7" ht="37.5" hidden="1" customHeight="1" x14ac:dyDescent="0.25">
      <c r="B33" s="20"/>
      <c r="C33" s="7"/>
      <c r="D33" s="7"/>
      <c r="E33" s="5"/>
      <c r="F33" s="5"/>
      <c r="G33" s="25"/>
    </row>
    <row r="34" spans="2:7" ht="53.25" customHeight="1" x14ac:dyDescent="0.25">
      <c r="B34" s="11" t="s">
        <v>40</v>
      </c>
      <c r="C34" s="11"/>
      <c r="D34" s="11"/>
      <c r="E34" s="11"/>
      <c r="F34" s="11"/>
      <c r="G34" s="11"/>
    </row>
    <row r="35" spans="2:7" ht="21.75" customHeight="1" x14ac:dyDescent="0.25">
      <c r="B35" s="4" t="s">
        <v>41</v>
      </c>
      <c r="C35" s="4"/>
      <c r="D35" s="4"/>
      <c r="E35" s="29"/>
      <c r="F35" s="24">
        <f>F16</f>
        <v>0</v>
      </c>
      <c r="G35" s="29"/>
    </row>
    <row r="36" spans="2:7" ht="21.75" customHeight="1" x14ac:dyDescent="0.25">
      <c r="B36" s="4" t="s">
        <v>42</v>
      </c>
      <c r="C36" s="4"/>
      <c r="D36" s="4"/>
      <c r="E36" s="29"/>
      <c r="F36" s="24">
        <f>F23</f>
        <v>0</v>
      </c>
      <c r="G36" s="29"/>
    </row>
    <row r="37" spans="2:7" ht="21.75" hidden="1" customHeight="1" x14ac:dyDescent="0.25">
      <c r="B37" s="3"/>
      <c r="C37" s="3"/>
      <c r="D37" s="3"/>
      <c r="E37" s="29"/>
      <c r="F37" s="24"/>
      <c r="G37" s="29"/>
    </row>
    <row r="38" spans="2:7" ht="30" customHeight="1" x14ac:dyDescent="0.25">
      <c r="B38" s="2" t="s">
        <v>43</v>
      </c>
      <c r="C38" s="2"/>
      <c r="D38" s="2"/>
      <c r="E38" s="30"/>
      <c r="F38" s="31">
        <f>F35+F36</f>
        <v>0</v>
      </c>
      <c r="G38" s="30"/>
    </row>
    <row r="39" spans="2:7" ht="15" customHeight="1" x14ac:dyDescent="0.25">
      <c r="B39" s="1" t="s">
        <v>44</v>
      </c>
      <c r="C39" s="1"/>
      <c r="D39" s="1"/>
      <c r="E39" s="1"/>
      <c r="F39" s="1"/>
      <c r="G39" s="1"/>
    </row>
    <row r="41" spans="2:7" ht="53.25" customHeight="1" x14ac:dyDescent="0.25">
      <c r="B41" s="11" t="s">
        <v>45</v>
      </c>
      <c r="C41" s="11"/>
      <c r="D41" s="11"/>
      <c r="E41" s="11"/>
      <c r="F41" s="11"/>
      <c r="G41" s="11"/>
    </row>
    <row r="42" spans="2:7" ht="47.25" customHeight="1" x14ac:dyDescent="0.25">
      <c r="B42" s="12" t="s">
        <v>46</v>
      </c>
      <c r="C42" s="12"/>
      <c r="D42" s="12"/>
      <c r="E42" s="12"/>
      <c r="F42" s="12"/>
      <c r="G42" s="12"/>
    </row>
    <row r="44" spans="2:7" ht="40.5" customHeight="1" x14ac:dyDescent="0.25">
      <c r="B44" s="19" t="s">
        <v>47</v>
      </c>
      <c r="C44" s="35" t="s">
        <v>48</v>
      </c>
      <c r="D44" s="35"/>
      <c r="E44" s="19" t="s">
        <v>49</v>
      </c>
      <c r="F44" s="19" t="s">
        <v>50</v>
      </c>
      <c r="G44" s="19" t="s">
        <v>51</v>
      </c>
    </row>
    <row r="45" spans="2:7" ht="15" customHeight="1" x14ac:dyDescent="0.25">
      <c r="B45" s="20" t="s">
        <v>52</v>
      </c>
      <c r="C45" s="36">
        <v>0.3</v>
      </c>
      <c r="D45" s="36"/>
      <c r="E45" s="32"/>
      <c r="F45" s="33" t="str">
        <f>IF(E45="","",ROUND((DATE(2028,1,1)-E45)/30.44,1))</f>
        <v/>
      </c>
      <c r="G45" s="34" t="str">
        <f>IF(E45="","",IF(F45&lt;1,0,IF(F45&lt;3,3,IF(F45&lt;5,6,IF(F45&lt;7,8,10)))))</f>
        <v/>
      </c>
    </row>
    <row r="46" spans="2:7" ht="15" customHeight="1" x14ac:dyDescent="0.25">
      <c r="B46" s="20" t="s">
        <v>53</v>
      </c>
      <c r="C46" s="36">
        <v>0.3</v>
      </c>
      <c r="D46" s="36"/>
      <c r="E46" s="32"/>
      <c r="F46" s="33" t="str">
        <f>IF(E46="","",ROUND((DATE(2028,1,1)-E46)/30.44,1))</f>
        <v/>
      </c>
      <c r="G46" s="34" t="str">
        <f>IF(E46="","",IF(F46&lt;1,0,IF(F46&lt;3,3,IF(F46&lt;5,6,IF(F46&lt;7,8,10)))))</f>
        <v/>
      </c>
    </row>
    <row r="47" spans="2:7" ht="15" customHeight="1" x14ac:dyDescent="0.25">
      <c r="B47" s="20" t="s">
        <v>54</v>
      </c>
      <c r="C47" s="36">
        <v>0.4</v>
      </c>
      <c r="D47" s="36"/>
      <c r="E47" s="32"/>
      <c r="F47" s="33" t="str">
        <f>IF(E47="","",ROUND((DATE(2028,1,1)-E47)/30.44,1))</f>
        <v/>
      </c>
      <c r="G47" s="34" t="str">
        <f>IF(E47="","",IF(F47&lt;1,0,IF(F47&lt;3,3,IF(F47&lt;5,6,IF(F47&lt;7,8,10)))))</f>
        <v/>
      </c>
    </row>
    <row r="48" spans="2:7" ht="15" customHeight="1" x14ac:dyDescent="0.25">
      <c r="B48" s="10" t="s">
        <v>55</v>
      </c>
      <c r="C48" s="10"/>
      <c r="D48" s="10"/>
      <c r="E48" s="10"/>
      <c r="F48" s="33" t="str">
        <f>IF(OR(G45="",G46="",G47=""),"",C45*G45+C46*G46+C47*G47)</f>
        <v/>
      </c>
    </row>
    <row r="50" spans="2:7" ht="27" customHeight="1" x14ac:dyDescent="0.25">
      <c r="B50" s="8" t="s">
        <v>56</v>
      </c>
      <c r="C50" s="8"/>
      <c r="D50" s="8"/>
      <c r="E50" s="8"/>
      <c r="F50" s="8"/>
      <c r="G50" s="8"/>
    </row>
  </sheetData>
  <mergeCells count="35">
    <mergeCell ref="C47:D47"/>
    <mergeCell ref="B48:E48"/>
    <mergeCell ref="B50:G50"/>
    <mergeCell ref="B41:G41"/>
    <mergeCell ref="B42:G42"/>
    <mergeCell ref="C44:D44"/>
    <mergeCell ref="C45:D45"/>
    <mergeCell ref="C46:D46"/>
    <mergeCell ref="B35:D35"/>
    <mergeCell ref="B36:D36"/>
    <mergeCell ref="B37:D37"/>
    <mergeCell ref="B38:D38"/>
    <mergeCell ref="B39:G39"/>
    <mergeCell ref="C32:D32"/>
    <mergeCell ref="E32:F32"/>
    <mergeCell ref="C33:D33"/>
    <mergeCell ref="E33:F33"/>
    <mergeCell ref="B34:G34"/>
    <mergeCell ref="C29:D29"/>
    <mergeCell ref="E29:F29"/>
    <mergeCell ref="C30:D30"/>
    <mergeCell ref="E30:F30"/>
    <mergeCell ref="C31:D31"/>
    <mergeCell ref="E31:F31"/>
    <mergeCell ref="B18:G18"/>
    <mergeCell ref="B23:D23"/>
    <mergeCell ref="B25:G25"/>
    <mergeCell ref="B26:G26"/>
    <mergeCell ref="C28:D28"/>
    <mergeCell ref="E28:F28"/>
    <mergeCell ref="H1:K5"/>
    <mergeCell ref="C5:E5"/>
    <mergeCell ref="B8:G8"/>
    <mergeCell ref="B10:G10"/>
    <mergeCell ref="B16:D16"/>
  </mergeCells>
  <pageMargins left="0.4" right="0.4" top="0.5" bottom="0.5" header="0.511811023622047" footer="0.511811023622047"/>
  <pageSetup paperSize="9"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6A7C8FC573B14A86F54D43C69E68F1" ma:contentTypeVersion="11" ma:contentTypeDescription="Ein neues Dokument erstellen." ma:contentTypeScope="" ma:versionID="21abf448fb9c355d0227a2014e9993a7">
  <xsd:schema xmlns:xsd="http://www.w3.org/2001/XMLSchema" xmlns:xs="http://www.w3.org/2001/XMLSchema" xmlns:p="http://schemas.microsoft.com/office/2006/metadata/properties" xmlns:ns2="063467a9-8bb0-4399-bb4b-d96c1cf2c76e" xmlns:ns3="b6902b15-aa14-464e-8bb6-59fb149fba59" targetNamespace="http://schemas.microsoft.com/office/2006/metadata/properties" ma:root="true" ma:fieldsID="c51854990bb8c7abb622b167ed2dd774" ns2:_="" ns3:_="">
    <xsd:import namespace="063467a9-8bb0-4399-bb4b-d96c1cf2c76e"/>
    <xsd:import namespace="b6902b15-aa14-464e-8bb6-59fb149fba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3467a9-8bb0-4399-bb4b-d96c1cf2c7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056a02d-4244-47c0-93c1-a49012fe219b"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902b15-aa14-464e-8bb6-59fb149fba5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ce03419-a211-481b-ab03-63e193d1f67d}" ma:internalName="TaxCatchAll" ma:showField="CatchAllData" ma:web="b6902b15-aa14-464e-8bb6-59fb149fba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3467a9-8bb0-4399-bb4b-d96c1cf2c76e">
      <Terms xmlns="http://schemas.microsoft.com/office/infopath/2007/PartnerControls"/>
    </lcf76f155ced4ddcb4097134ff3c332f>
    <TaxCatchAll xmlns="b6902b15-aa14-464e-8bb6-59fb149fba59" xsi:nil="true"/>
  </documentManagement>
</p:properties>
</file>

<file path=customXml/itemProps1.xml><?xml version="1.0" encoding="utf-8"?>
<ds:datastoreItem xmlns:ds="http://schemas.openxmlformats.org/officeDocument/2006/customXml" ds:itemID="{27297EBF-B258-4E0C-AE4F-DB4D66C51442}"/>
</file>

<file path=customXml/itemProps2.xml><?xml version="1.0" encoding="utf-8"?>
<ds:datastoreItem xmlns:ds="http://schemas.openxmlformats.org/officeDocument/2006/customXml" ds:itemID="{F16D17B2-6A99-46C6-9EAA-E6A9E805CE5A}"/>
</file>

<file path=customXml/itemProps3.xml><?xml version="1.0" encoding="utf-8"?>
<ds:datastoreItem xmlns:ds="http://schemas.openxmlformats.org/officeDocument/2006/customXml" ds:itemID="{9DD72373-87F4-4726-83EE-5EA3FACA0DFA}"/>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Stumpf Niklas, BLE2</cp:lastModifiedBy>
  <cp:revision>0</cp:revision>
  <dcterms:created xsi:type="dcterms:W3CDTF">2026-08-18T10:54:50Z</dcterms:created>
  <dcterms:modified xsi:type="dcterms:W3CDTF">2026-10-05T12:02:54Z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0x0101006B6A7C8FC573B14A86F54D43C69E68F1</vt:lpwstr>
  </property>
  <property fmtid="{D5CDD505-2E9C-101B-9397-08002B2CF9AE}" pid="3" name="MediaServiceImageTags">
    <vt:lpwstr/>
  </property>
</Properties>
</file>