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Z:\e-Log\Allgemein\Neue Struktur\3.1  Ausschreibungen\2026\02 Vergabeverfahren\172-26 OS Wäscheausschreibung KSB II\03 Vergabeunterlagen\"/>
    </mc:Choice>
  </mc:AlternateContent>
  <xr:revisionPtr revIDLastSave="0" documentId="13_ncr:1_{CF4D2461-A99E-4250-BE01-4D98BA1E76A6}" xr6:coauthVersionLast="47" xr6:coauthVersionMax="47" xr10:uidLastSave="{00000000-0000-0000-0000-000000000000}"/>
  <bookViews>
    <workbookView xWindow="-28920" yWindow="585" windowWidth="29040" windowHeight="15720" xr2:uid="{332ECCBD-8C9D-4EE7-A078-3E1CFD6B0584}"/>
  </bookViews>
  <sheets>
    <sheet name="Preisblatt Los 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52" i="1" l="1"/>
  <c r="F48" i="1"/>
  <c r="F50" i="1"/>
  <c r="F17" i="1"/>
  <c r="F47" i="1"/>
  <c r="F46" i="1"/>
  <c r="F22" i="1"/>
  <c r="F30" i="1"/>
  <c r="D23" i="1" l="1"/>
  <c r="F23" i="1" s="1"/>
  <c r="D32" i="1"/>
  <c r="F32" i="1" s="1"/>
  <c r="D24" i="1"/>
  <c r="F24" i="1" s="1"/>
  <c r="D20" i="1"/>
  <c r="F20" i="1" s="1"/>
  <c r="D29" i="1" l="1"/>
  <c r="F29" i="1" s="1"/>
  <c r="D28" i="1"/>
  <c r="F28" i="1" s="1"/>
  <c r="D45" i="1"/>
  <c r="F45" i="1" s="1"/>
  <c r="D44" i="1"/>
  <c r="F44" i="1" s="1"/>
  <c r="D17" i="1"/>
  <c r="D43" i="1"/>
  <c r="F43" i="1" s="1"/>
  <c r="D38" i="1"/>
  <c r="F38" i="1" s="1"/>
  <c r="D37" i="1"/>
  <c r="F37" i="1" s="1"/>
  <c r="D42" i="1"/>
  <c r="F42" i="1" s="1"/>
  <c r="D41" i="1"/>
  <c r="F41" i="1" s="1"/>
  <c r="D40" i="1"/>
  <c r="F40" i="1" s="1"/>
  <c r="D39" i="1"/>
  <c r="F39" i="1" s="1"/>
  <c r="D35" i="1"/>
  <c r="F35" i="1" s="1"/>
  <c r="D19" i="1"/>
  <c r="F19" i="1" s="1"/>
  <c r="D36" i="1"/>
  <c r="F36" i="1" s="1"/>
  <c r="D34" i="1"/>
  <c r="F34" i="1" s="1"/>
  <c r="D27" i="1"/>
  <c r="F27" i="1" s="1"/>
  <c r="D26" i="1"/>
  <c r="F26" i="1" s="1"/>
  <c r="D31" i="1"/>
  <c r="F31" i="1" s="1"/>
  <c r="D21" i="1"/>
  <c r="F21" i="1" s="1"/>
  <c r="D18" i="1"/>
  <c r="F18" i="1" s="1"/>
  <c r="D33" i="1"/>
  <c r="F33" i="1" s="1"/>
  <c r="D25" i="1"/>
  <c r="F25" i="1" s="1"/>
</calcChain>
</file>

<file path=xl/sharedStrings.xml><?xml version="1.0" encoding="utf-8"?>
<sst xmlns="http://schemas.openxmlformats.org/spreadsheetml/2006/main" count="73" uniqueCount="58">
  <si>
    <t>Knappschafts-Klinik Wolkenstein/ OT Warmbad</t>
  </si>
  <si>
    <t>Bieter</t>
  </si>
  <si>
    <t>zzgl. 19 % MwSt</t>
  </si>
  <si>
    <t>Gesammtsumme brutto</t>
  </si>
  <si>
    <t>x 4 Jahre (Rahmenvertrag)</t>
  </si>
  <si>
    <t>Kasak</t>
  </si>
  <si>
    <t>Damen</t>
  </si>
  <si>
    <t>Fleecejacke</t>
  </si>
  <si>
    <t>Hose</t>
  </si>
  <si>
    <t>3/4 Hose</t>
  </si>
  <si>
    <t>Rundgummi</t>
  </si>
  <si>
    <t>Poloshirt</t>
  </si>
  <si>
    <t>Herren</t>
  </si>
  <si>
    <t>Arztkittel</t>
  </si>
  <si>
    <t>Damen und Herren</t>
  </si>
  <si>
    <t>Herren (Strechkompfort)</t>
  </si>
  <si>
    <t>Kittel</t>
  </si>
  <si>
    <t>T-Shirt</t>
  </si>
  <si>
    <t>Damen (V-Ausschnitt)</t>
  </si>
  <si>
    <t>Damen (Tailliert)</t>
  </si>
  <si>
    <t>Damen und Herren (klassischer Schnitt)</t>
  </si>
  <si>
    <t>Hemd</t>
  </si>
  <si>
    <t>weiß, Kurzarm/Langarm</t>
  </si>
  <si>
    <t>Damen und Herren (cassis)</t>
  </si>
  <si>
    <t>Damen und Herren (strapazierfähiges Shirt)</t>
  </si>
  <si>
    <t>Active Hose</t>
  </si>
  <si>
    <t>Unisex</t>
  </si>
  <si>
    <t>kurze Hose</t>
  </si>
  <si>
    <t>Unisex (elastisches Zugband)</t>
  </si>
  <si>
    <t>Kochjacke</t>
  </si>
  <si>
    <t>Servicejacke</t>
  </si>
  <si>
    <t>Unisex (Küche)</t>
  </si>
  <si>
    <t>Kochhose</t>
  </si>
  <si>
    <t>Anzahl gem. LV</t>
  </si>
  <si>
    <t>Blusen kurzarm</t>
  </si>
  <si>
    <t>Blazer</t>
  </si>
  <si>
    <t>Damen (hohe Leibhöhe, schmaler Beinverlauf)</t>
  </si>
  <si>
    <t xml:space="preserve">Weste </t>
  </si>
  <si>
    <t>Stiftrock</t>
  </si>
  <si>
    <t>Damen (tailliert mit Abnähern)</t>
  </si>
  <si>
    <t xml:space="preserve">Hose </t>
  </si>
  <si>
    <t>Herren Service</t>
  </si>
  <si>
    <t>Damen (diverse Farben siehe LV)</t>
  </si>
  <si>
    <t>Kniehose</t>
  </si>
  <si>
    <r>
      <t xml:space="preserve">Miete pro Woche
</t>
    </r>
    <r>
      <rPr>
        <sz val="10"/>
        <color theme="1"/>
        <rFont val="Aptos Narrow"/>
        <scheme val="minor"/>
      </rPr>
      <t>(es werden 52 Wochen angenommen)</t>
    </r>
  </si>
  <si>
    <t>Berufsbekleidung - Mietwäsche</t>
  </si>
  <si>
    <t>Lfd.-Nr.</t>
  </si>
  <si>
    <t>Wertungspreis netto/a</t>
  </si>
  <si>
    <t>Unisex div. Farben</t>
  </si>
  <si>
    <t>Unisex (Rundgummi) flieder</t>
  </si>
  <si>
    <t>Hemd kurzarm</t>
  </si>
  <si>
    <t>Damen (Strechkompfort) Chino</t>
  </si>
  <si>
    <t>Ernährungsberatung</t>
  </si>
  <si>
    <t>Preisblatt Los 1</t>
  </si>
  <si>
    <t xml:space="preserve">Schrankservice pro Fach (beinhaltet die Schrankmiete, Befüllung etc. siehe LB zum Los 1) </t>
  </si>
  <si>
    <t>Hinweis:</t>
  </si>
  <si>
    <t>Alle gelb hinterlegten Felder sind vom Bieter auszufüllen. Der Bieter hat die geforderten Preise vollständig anzugeben. Angebote, bei denen wesentliche Preisangaben fehlen, werden von der Wertung ausgeschlossen, § 56 Abs. 3 VgV gilt entsprechend. Sofern für einzelne Positionen keine Vergütung gefordert wird, ist an dieser Stelle der Betrag von „0,00 EUR“ einzutragen. Durch den Eintrag von „0,00 EUR“ sichert der Bieter zu, dass die betreffende Position im Auftragsfall ohne zusätzliche Vergütung vollumfänglich erbracht wird. Offene Verweise auf andere Positionen oder das Freilassen von Preisfeldern sind unzulässig und führen zum Ausschluss.</t>
  </si>
  <si>
    <t>vom Bieter auszufüllen, netto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</si>
</sst>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8" x14ac:knownFonts="1">
    <font>
      <sz val="11"/>
      <color theme="1"/>
      <name val="Aptos Narrow"/>
      <family val="2"/>
      <scheme val="minor"/>
    </font>
    <font>
      <b/>
      <sz val="11"/>
      <color theme="1"/>
      <name val="Arial"/>
      <family val="2"/>
    </font>
    <font>
      <sz val="11"/>
      <color rgb="FF000000"/>
      <name val="Arial"/>
      <family val="2"/>
    </font>
    <font>
      <sz val="10"/>
      <color theme="1"/>
      <name val="Aptos Narrow"/>
      <scheme val="minor"/>
    </font>
    <font>
      <b/>
      <sz val="11"/>
      <color theme="1"/>
      <name val="Aptos Narrow"/>
      <scheme val="minor"/>
    </font>
    <font>
      <sz val="11"/>
      <name val="Arial"/>
      <family val="2"/>
    </font>
    <font>
      <sz val="11"/>
      <name val="Aptos Narrow"/>
      <family val="2"/>
      <scheme val="minor"/>
    </font>
    <font>
      <b/>
      <sz val="8"/>
      <color theme="1"/>
      <name val="Aptos Narrow"/>
      <family val="2"/>
      <scheme val="minor"/>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1">
    <xf numFmtId="0" fontId="0" fillId="0" borderId="0"/>
  </cellStyleXfs>
  <cellXfs count="36">
    <xf numFmtId="0" fontId="0" fillId="0" borderId="0" xfId="0"/>
    <xf numFmtId="0" fontId="1" fillId="0" borderId="0" xfId="0" applyFont="1"/>
    <xf numFmtId="44" fontId="0" fillId="0" borderId="0" xfId="0" applyNumberFormat="1"/>
    <xf numFmtId="44" fontId="0" fillId="3" borderId="0" xfId="0" applyNumberFormat="1" applyFill="1"/>
    <xf numFmtId="0" fontId="0" fillId="3" borderId="1" xfId="0" applyFill="1" applyBorder="1"/>
    <xf numFmtId="44" fontId="1" fillId="3" borderId="1" xfId="0" applyNumberFormat="1" applyFont="1" applyFill="1" applyBorder="1"/>
    <xf numFmtId="0" fontId="2" fillId="0" borderId="0" xfId="0" applyFont="1" applyAlignment="1">
      <alignment horizontal="justify" vertical="center" wrapText="1"/>
    </xf>
    <xf numFmtId="0" fontId="0" fillId="3" borderId="0" xfId="0" applyFill="1"/>
    <xf numFmtId="0" fontId="0" fillId="2" borderId="0" xfId="0" applyFill="1" applyAlignment="1" applyProtection="1">
      <alignment horizontal="center"/>
      <protection locked="0"/>
    </xf>
    <xf numFmtId="0" fontId="1" fillId="0" borderId="0" xfId="0" applyFont="1" applyBorder="1" applyAlignment="1">
      <alignment vertical="center"/>
    </xf>
    <xf numFmtId="0" fontId="1" fillId="0" borderId="0" xfId="0" applyFont="1" applyBorder="1"/>
    <xf numFmtId="0" fontId="1" fillId="0" borderId="2" xfId="0" applyFont="1" applyBorder="1" applyAlignment="1">
      <alignment horizontal="left" vertical="center" indent="2"/>
    </xf>
    <xf numFmtId="0" fontId="0" fillId="0" borderId="2" xfId="0" applyBorder="1" applyAlignment="1">
      <alignment wrapText="1"/>
    </xf>
    <xf numFmtId="0" fontId="4" fillId="0" borderId="0" xfId="0" applyFont="1"/>
    <xf numFmtId="0" fontId="0" fillId="0" borderId="0" xfId="0" applyAlignment="1">
      <alignment horizontal="center" vertical="center"/>
    </xf>
    <xf numFmtId="0" fontId="0" fillId="0" borderId="2" xfId="0" applyBorder="1"/>
    <xf numFmtId="0" fontId="5" fillId="0" borderId="0" xfId="0" applyFont="1" applyFill="1" applyAlignment="1">
      <alignment vertical="center"/>
    </xf>
    <xf numFmtId="0" fontId="6" fillId="0" borderId="0" xfId="0" applyFont="1" applyFill="1"/>
    <xf numFmtId="0" fontId="5" fillId="0" borderId="0" xfId="0" quotePrefix="1" applyFont="1" applyFill="1" applyAlignment="1">
      <alignment vertical="center"/>
    </xf>
    <xf numFmtId="0" fontId="5" fillId="0" borderId="2" xfId="0" applyFont="1" applyFill="1" applyBorder="1" applyAlignment="1">
      <alignment vertical="center" wrapText="1"/>
    </xf>
    <xf numFmtId="0" fontId="0" fillId="0" borderId="0" xfId="0" applyFill="1"/>
    <xf numFmtId="0" fontId="0" fillId="0" borderId="0" xfId="0" applyFill="1" applyAlignment="1" applyProtection="1">
      <alignment horizontal="center"/>
      <protection locked="0"/>
    </xf>
    <xf numFmtId="0" fontId="7" fillId="2" borderId="0" xfId="0" applyFont="1" applyFill="1" applyAlignment="1">
      <alignment wrapText="1"/>
    </xf>
    <xf numFmtId="44" fontId="1" fillId="2" borderId="0" xfId="0" applyNumberFormat="1" applyFont="1" applyFill="1" applyAlignment="1">
      <alignment horizontal="center" vertical="center"/>
    </xf>
    <xf numFmtId="0" fontId="1" fillId="2" borderId="0" xfId="0" applyFont="1" applyFill="1" applyAlignment="1">
      <alignment horizontal="center" vertical="center"/>
    </xf>
    <xf numFmtId="0" fontId="0" fillId="0" borderId="2" xfId="0" applyBorder="1" applyAlignment="1">
      <alignment horizontal="center" vertical="center"/>
    </xf>
    <xf numFmtId="0" fontId="4" fillId="0" borderId="0" xfId="0" applyFont="1" applyAlignment="1">
      <alignment horizontal="left" vertical="top" wrapText="1"/>
    </xf>
    <xf numFmtId="44" fontId="1" fillId="3" borderId="0" xfId="0" applyNumberFormat="1" applyFont="1" applyFill="1" applyBorder="1" applyAlignment="1">
      <alignment horizontal="center" vertical="center" wrapText="1"/>
    </xf>
    <xf numFmtId="44" fontId="1" fillId="3" borderId="2" xfId="0" applyNumberFormat="1" applyFont="1" applyFill="1" applyBorder="1" applyAlignment="1">
      <alignment horizontal="center" vertical="center" wrapText="1"/>
    </xf>
    <xf numFmtId="0" fontId="1" fillId="0" borderId="0" xfId="0" applyFont="1" applyBorder="1" applyAlignment="1">
      <alignment horizontal="center" vertical="center" wrapText="1"/>
    </xf>
    <xf numFmtId="0" fontId="1" fillId="0" borderId="2" xfId="0" applyFont="1" applyBorder="1" applyAlignment="1">
      <alignment horizontal="center" vertical="center" wrapText="1"/>
    </xf>
    <xf numFmtId="0" fontId="2" fillId="0" borderId="0" xfId="0" applyFont="1" applyAlignment="1">
      <alignment horizontal="left" vertical="center" wrapText="1"/>
    </xf>
    <xf numFmtId="0" fontId="2" fillId="3" borderId="0" xfId="0" applyFont="1" applyFill="1" applyBorder="1" applyAlignment="1">
      <alignment horizontal="left" vertical="center" wrapText="1"/>
    </xf>
    <xf numFmtId="0" fontId="5" fillId="0" borderId="2" xfId="0" applyFont="1" applyFill="1" applyBorder="1" applyAlignment="1">
      <alignment horizontal="left" vertical="center" wrapText="1"/>
    </xf>
    <xf numFmtId="0" fontId="0" fillId="2" borderId="0" xfId="0" applyFill="1" applyProtection="1">
      <protection locked="0"/>
    </xf>
    <xf numFmtId="44" fontId="6" fillId="2" borderId="0" xfId="0" applyNumberFormat="1" applyFont="1" applyFill="1" applyProtection="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5DA19-BA40-4B08-A845-4EF2A2274B78}">
  <dimension ref="A1:F54"/>
  <sheetViews>
    <sheetView tabSelected="1" topLeftCell="A22" workbookViewId="0">
      <selection activeCell="D39" sqref="D39:E39"/>
    </sheetView>
  </sheetViews>
  <sheetFormatPr baseColWidth="10" defaultRowHeight="15" x14ac:dyDescent="0.25"/>
  <cols>
    <col min="1" max="1" width="6.85546875" bestFit="1" customWidth="1"/>
    <col min="2" max="2" width="27.140625" customWidth="1"/>
    <col min="3" max="3" width="56.140625" customWidth="1"/>
    <col min="4" max="4" width="11" customWidth="1"/>
    <col min="5" max="5" width="18.28515625" customWidth="1"/>
    <col min="6" max="6" width="19.5703125" bestFit="1" customWidth="1"/>
  </cols>
  <sheetData>
    <row r="1" spans="1:6" x14ac:dyDescent="0.25">
      <c r="A1" s="1" t="s">
        <v>53</v>
      </c>
      <c r="B1" s="1"/>
      <c r="C1" s="1"/>
      <c r="F1" s="2"/>
    </row>
    <row r="2" spans="1:6" x14ac:dyDescent="0.25">
      <c r="A2" t="s">
        <v>0</v>
      </c>
      <c r="E2" s="1"/>
      <c r="F2" s="2"/>
    </row>
    <row r="3" spans="1:6" x14ac:dyDescent="0.25">
      <c r="A3" s="13" t="s">
        <v>45</v>
      </c>
      <c r="B3" s="13"/>
      <c r="F3" s="2"/>
    </row>
    <row r="4" spans="1:6" x14ac:dyDescent="0.25">
      <c r="A4" t="s">
        <v>1</v>
      </c>
      <c r="C4" s="34"/>
      <c r="D4" s="8"/>
      <c r="E4" s="8"/>
      <c r="F4" s="2"/>
    </row>
    <row r="5" spans="1:6" x14ac:dyDescent="0.25">
      <c r="C5" s="20"/>
      <c r="D5" s="21"/>
      <c r="E5" s="21"/>
      <c r="F5" s="2"/>
    </row>
    <row r="6" spans="1:6" x14ac:dyDescent="0.25">
      <c r="A6" s="13" t="s">
        <v>55</v>
      </c>
      <c r="C6" s="20"/>
      <c r="D6" s="21"/>
      <c r="E6" s="21"/>
      <c r="F6" s="2"/>
    </row>
    <row r="7" spans="1:6" ht="14.25" customHeight="1" x14ac:dyDescent="0.25">
      <c r="A7" s="26" t="s">
        <v>56</v>
      </c>
      <c r="B7" s="26"/>
      <c r="C7" s="26"/>
      <c r="D7" s="26"/>
      <c r="E7" s="26"/>
      <c r="F7" s="26"/>
    </row>
    <row r="8" spans="1:6" ht="14.25" customHeight="1" x14ac:dyDescent="0.25">
      <c r="A8" s="26"/>
      <c r="B8" s="26"/>
      <c r="C8" s="26"/>
      <c r="D8" s="26"/>
      <c r="E8" s="26"/>
      <c r="F8" s="26"/>
    </row>
    <row r="9" spans="1:6" ht="14.25" customHeight="1" x14ac:dyDescent="0.25">
      <c r="A9" s="26"/>
      <c r="B9" s="26"/>
      <c r="C9" s="26"/>
      <c r="D9" s="26"/>
      <c r="E9" s="26"/>
      <c r="F9" s="26"/>
    </row>
    <row r="10" spans="1:6" ht="14.25" customHeight="1" x14ac:dyDescent="0.25">
      <c r="A10" s="26"/>
      <c r="B10" s="26"/>
      <c r="C10" s="26"/>
      <c r="D10" s="26"/>
      <c r="E10" s="26"/>
      <c r="F10" s="26"/>
    </row>
    <row r="11" spans="1:6" ht="14.25" customHeight="1" x14ac:dyDescent="0.25">
      <c r="A11" s="26"/>
      <c r="B11" s="26"/>
      <c r="C11" s="26"/>
      <c r="D11" s="26"/>
      <c r="E11" s="26"/>
      <c r="F11" s="26"/>
    </row>
    <row r="12" spans="1:6" ht="14.25" customHeight="1" x14ac:dyDescent="0.25">
      <c r="A12" s="26"/>
      <c r="B12" s="26"/>
      <c r="C12" s="26"/>
      <c r="D12" s="26"/>
      <c r="E12" s="26"/>
      <c r="F12" s="26"/>
    </row>
    <row r="13" spans="1:6" ht="15" customHeight="1" x14ac:dyDescent="0.25">
      <c r="A13" s="26"/>
      <c r="B13" s="26"/>
      <c r="C13" s="26"/>
      <c r="D13" s="26"/>
      <c r="E13" s="26"/>
      <c r="F13" s="26"/>
    </row>
    <row r="14" spans="1:6" x14ac:dyDescent="0.25">
      <c r="C14" s="20"/>
      <c r="D14" s="21"/>
      <c r="E14" s="21"/>
      <c r="F14" s="2"/>
    </row>
    <row r="15" spans="1:6" x14ac:dyDescent="0.25">
      <c r="B15" s="9"/>
      <c r="C15" s="9"/>
      <c r="D15" s="29" t="s">
        <v>33</v>
      </c>
      <c r="E15" s="10"/>
      <c r="F15" s="27" t="s">
        <v>47</v>
      </c>
    </row>
    <row r="16" spans="1:6" ht="42" x14ac:dyDescent="0.25">
      <c r="A16" s="15" t="s">
        <v>46</v>
      </c>
      <c r="B16" s="11"/>
      <c r="C16" s="11"/>
      <c r="D16" s="30"/>
      <c r="E16" s="12" t="s">
        <v>44</v>
      </c>
      <c r="F16" s="28"/>
    </row>
    <row r="17" spans="1:6" x14ac:dyDescent="0.25">
      <c r="A17" s="14">
        <v>1</v>
      </c>
      <c r="B17" s="16" t="s">
        <v>5</v>
      </c>
      <c r="C17" s="16" t="s">
        <v>42</v>
      </c>
      <c r="D17" s="17">
        <f>(15*9+17*7)</f>
        <v>254</v>
      </c>
      <c r="E17" s="35"/>
      <c r="F17" s="3">
        <f>(E17*D17*52)</f>
        <v>0</v>
      </c>
    </row>
    <row r="18" spans="1:6" x14ac:dyDescent="0.25">
      <c r="A18" s="14">
        <v>2</v>
      </c>
      <c r="B18" s="16" t="s">
        <v>5</v>
      </c>
      <c r="C18" s="16" t="s">
        <v>23</v>
      </c>
      <c r="D18" s="17">
        <f>(2*5)</f>
        <v>10</v>
      </c>
      <c r="E18" s="35"/>
      <c r="F18" s="3">
        <f t="shared" ref="F18:F45" si="0">(E18*D18*52)</f>
        <v>0</v>
      </c>
    </row>
    <row r="19" spans="1:6" x14ac:dyDescent="0.25">
      <c r="A19" s="14">
        <v>3</v>
      </c>
      <c r="B19" s="16" t="s">
        <v>5</v>
      </c>
      <c r="C19" s="16" t="s">
        <v>31</v>
      </c>
      <c r="D19" s="17">
        <f>(6*12)</f>
        <v>72</v>
      </c>
      <c r="E19" s="35"/>
      <c r="F19" s="3">
        <f t="shared" si="0"/>
        <v>0</v>
      </c>
    </row>
    <row r="20" spans="1:6" x14ac:dyDescent="0.25">
      <c r="A20" s="14">
        <v>4</v>
      </c>
      <c r="B20" s="16" t="s">
        <v>7</v>
      </c>
      <c r="C20" s="16" t="s">
        <v>48</v>
      </c>
      <c r="D20" s="17">
        <f>(15*2+25*2+17*2)</f>
        <v>114</v>
      </c>
      <c r="E20" s="35"/>
      <c r="F20" s="3">
        <f t="shared" si="0"/>
        <v>0</v>
      </c>
    </row>
    <row r="21" spans="1:6" x14ac:dyDescent="0.25">
      <c r="A21" s="14">
        <v>5</v>
      </c>
      <c r="B21" s="16" t="s">
        <v>8</v>
      </c>
      <c r="C21" s="16" t="s">
        <v>51</v>
      </c>
      <c r="D21" s="17">
        <f>(15*5+2*4)</f>
        <v>83</v>
      </c>
      <c r="E21" s="35"/>
      <c r="F21" s="3">
        <f t="shared" si="0"/>
        <v>0</v>
      </c>
    </row>
    <row r="22" spans="1:6" x14ac:dyDescent="0.25">
      <c r="A22" s="14">
        <v>7</v>
      </c>
      <c r="B22" s="18" t="s">
        <v>9</v>
      </c>
      <c r="C22" s="16" t="s">
        <v>52</v>
      </c>
      <c r="D22" s="17">
        <v>6</v>
      </c>
      <c r="E22" s="35"/>
      <c r="F22" s="3">
        <f t="shared" si="0"/>
        <v>0</v>
      </c>
    </row>
    <row r="23" spans="1:6" x14ac:dyDescent="0.25">
      <c r="A23" s="14">
        <v>8</v>
      </c>
      <c r="B23" s="16" t="s">
        <v>8</v>
      </c>
      <c r="C23" s="16" t="s">
        <v>10</v>
      </c>
      <c r="D23" s="17">
        <f>(5*5+2*4)</f>
        <v>33</v>
      </c>
      <c r="E23" s="35"/>
      <c r="F23" s="3">
        <f t="shared" si="0"/>
        <v>0</v>
      </c>
    </row>
    <row r="24" spans="1:6" x14ac:dyDescent="0.25">
      <c r="A24" s="14">
        <v>9</v>
      </c>
      <c r="B24" s="16" t="s">
        <v>11</v>
      </c>
      <c r="C24" s="16" t="s">
        <v>12</v>
      </c>
      <c r="D24" s="17">
        <f>(2*11+1*7)</f>
        <v>29</v>
      </c>
      <c r="E24" s="35"/>
      <c r="F24" s="3">
        <f t="shared" si="0"/>
        <v>0</v>
      </c>
    </row>
    <row r="25" spans="1:6" x14ac:dyDescent="0.25">
      <c r="A25" s="14">
        <v>10</v>
      </c>
      <c r="B25" s="16" t="s">
        <v>8</v>
      </c>
      <c r="C25" s="16" t="s">
        <v>15</v>
      </c>
      <c r="D25" s="17">
        <f>(2*7+1*5+2*5)</f>
        <v>29</v>
      </c>
      <c r="E25" s="35"/>
      <c r="F25" s="3">
        <f t="shared" si="0"/>
        <v>0</v>
      </c>
    </row>
    <row r="26" spans="1:6" x14ac:dyDescent="0.25">
      <c r="A26" s="14">
        <v>11</v>
      </c>
      <c r="B26" s="16" t="s">
        <v>25</v>
      </c>
      <c r="C26" s="16" t="s">
        <v>26</v>
      </c>
      <c r="D26" s="17">
        <f>(25*4)</f>
        <v>100</v>
      </c>
      <c r="E26" s="35"/>
      <c r="F26" s="3">
        <f t="shared" si="0"/>
        <v>0</v>
      </c>
    </row>
    <row r="27" spans="1:6" x14ac:dyDescent="0.25">
      <c r="A27" s="14">
        <v>12</v>
      </c>
      <c r="B27" s="16" t="s">
        <v>27</v>
      </c>
      <c r="C27" s="16" t="s">
        <v>28</v>
      </c>
      <c r="D27" s="17">
        <f>(25*2)</f>
        <v>50</v>
      </c>
      <c r="E27" s="35"/>
      <c r="F27" s="3">
        <f t="shared" si="0"/>
        <v>0</v>
      </c>
    </row>
    <row r="28" spans="1:6" x14ac:dyDescent="0.25">
      <c r="A28" s="14">
        <v>13</v>
      </c>
      <c r="B28" s="16" t="s">
        <v>13</v>
      </c>
      <c r="C28" s="16" t="s">
        <v>14</v>
      </c>
      <c r="D28" s="17">
        <f>(1*5+3*5)</f>
        <v>20</v>
      </c>
      <c r="E28" s="35"/>
      <c r="F28" s="3">
        <f t="shared" si="0"/>
        <v>0</v>
      </c>
    </row>
    <row r="29" spans="1:6" x14ac:dyDescent="0.25">
      <c r="A29" s="14">
        <v>14</v>
      </c>
      <c r="B29" s="16" t="s">
        <v>16</v>
      </c>
      <c r="C29" s="16" t="s">
        <v>19</v>
      </c>
      <c r="D29" s="17">
        <f>7*4</f>
        <v>28</v>
      </c>
      <c r="E29" s="35"/>
      <c r="F29" s="3">
        <f t="shared" si="0"/>
        <v>0</v>
      </c>
    </row>
    <row r="30" spans="1:6" x14ac:dyDescent="0.25">
      <c r="A30" s="14">
        <v>15</v>
      </c>
      <c r="B30" s="16" t="s">
        <v>17</v>
      </c>
      <c r="C30" s="16" t="s">
        <v>18</v>
      </c>
      <c r="D30" s="17">
        <v>14</v>
      </c>
      <c r="E30" s="35"/>
      <c r="F30" s="3">
        <f t="shared" si="0"/>
        <v>0</v>
      </c>
    </row>
    <row r="31" spans="1:6" x14ac:dyDescent="0.25">
      <c r="A31" s="14">
        <v>16</v>
      </c>
      <c r="B31" s="16" t="s">
        <v>17</v>
      </c>
      <c r="C31" s="16" t="s">
        <v>24</v>
      </c>
      <c r="D31" s="17">
        <f>(25*10)</f>
        <v>250</v>
      </c>
      <c r="E31" s="35"/>
      <c r="F31" s="3">
        <f t="shared" si="0"/>
        <v>0</v>
      </c>
    </row>
    <row r="32" spans="1:6" x14ac:dyDescent="0.25">
      <c r="A32" s="14">
        <v>17</v>
      </c>
      <c r="B32" s="16" t="s">
        <v>11</v>
      </c>
      <c r="C32" s="16" t="s">
        <v>20</v>
      </c>
      <c r="D32" s="17">
        <f>(4*5)</f>
        <v>20</v>
      </c>
      <c r="E32" s="35"/>
      <c r="F32" s="3">
        <f t="shared" si="0"/>
        <v>0</v>
      </c>
    </row>
    <row r="33" spans="1:6" x14ac:dyDescent="0.25">
      <c r="A33" s="14">
        <v>18</v>
      </c>
      <c r="B33" s="16" t="s">
        <v>21</v>
      </c>
      <c r="C33" s="16" t="s">
        <v>22</v>
      </c>
      <c r="D33" s="17">
        <f>(2*3)</f>
        <v>6</v>
      </c>
      <c r="E33" s="35"/>
      <c r="F33" s="3">
        <f t="shared" si="0"/>
        <v>0</v>
      </c>
    </row>
    <row r="34" spans="1:6" x14ac:dyDescent="0.25">
      <c r="A34" s="14">
        <v>19</v>
      </c>
      <c r="B34" s="16" t="s">
        <v>29</v>
      </c>
      <c r="C34" s="16" t="s">
        <v>26</v>
      </c>
      <c r="D34" s="17">
        <f>(1*12)</f>
        <v>12</v>
      </c>
      <c r="E34" s="35"/>
      <c r="F34" s="3">
        <f t="shared" si="0"/>
        <v>0</v>
      </c>
    </row>
    <row r="35" spans="1:6" x14ac:dyDescent="0.25">
      <c r="A35" s="14">
        <v>20</v>
      </c>
      <c r="B35" s="16" t="s">
        <v>32</v>
      </c>
      <c r="C35" s="16" t="s">
        <v>26</v>
      </c>
      <c r="D35" s="17">
        <f>(15*5)</f>
        <v>75</v>
      </c>
      <c r="E35" s="35"/>
      <c r="F35" s="3">
        <f t="shared" si="0"/>
        <v>0</v>
      </c>
    </row>
    <row r="36" spans="1:6" x14ac:dyDescent="0.25">
      <c r="A36" s="14">
        <v>21</v>
      </c>
      <c r="B36" s="16" t="s">
        <v>30</v>
      </c>
      <c r="C36" s="16" t="s">
        <v>26</v>
      </c>
      <c r="D36" s="17">
        <f>8*12</f>
        <v>96</v>
      </c>
      <c r="E36" s="35"/>
      <c r="F36" s="3">
        <f t="shared" si="0"/>
        <v>0</v>
      </c>
    </row>
    <row r="37" spans="1:6" x14ac:dyDescent="0.25">
      <c r="A37" s="14">
        <v>22</v>
      </c>
      <c r="B37" s="16" t="s">
        <v>34</v>
      </c>
      <c r="C37" s="16" t="s">
        <v>39</v>
      </c>
      <c r="D37" s="17">
        <f>(4*7+9*11)</f>
        <v>127</v>
      </c>
      <c r="E37" s="35"/>
      <c r="F37" s="3">
        <f t="shared" si="0"/>
        <v>0</v>
      </c>
    </row>
    <row r="38" spans="1:6" x14ac:dyDescent="0.25">
      <c r="A38" s="14">
        <v>23</v>
      </c>
      <c r="B38" s="16" t="s">
        <v>50</v>
      </c>
      <c r="C38" s="16" t="s">
        <v>12</v>
      </c>
      <c r="D38" s="17">
        <f>(1*11)</f>
        <v>11</v>
      </c>
      <c r="E38" s="35"/>
      <c r="F38" s="3">
        <f t="shared" si="0"/>
        <v>0</v>
      </c>
    </row>
    <row r="39" spans="1:6" x14ac:dyDescent="0.25">
      <c r="A39" s="14">
        <v>24</v>
      </c>
      <c r="B39" s="16" t="s">
        <v>35</v>
      </c>
      <c r="C39" s="16" t="s">
        <v>6</v>
      </c>
      <c r="D39" s="17">
        <f>(4*3)</f>
        <v>12</v>
      </c>
      <c r="E39" s="35"/>
      <c r="F39" s="3">
        <f t="shared" si="0"/>
        <v>0</v>
      </c>
    </row>
    <row r="40" spans="1:6" x14ac:dyDescent="0.25">
      <c r="A40" s="14">
        <v>25</v>
      </c>
      <c r="B40" s="16" t="s">
        <v>8</v>
      </c>
      <c r="C40" s="16" t="s">
        <v>36</v>
      </c>
      <c r="D40" s="17">
        <f>(4*5)</f>
        <v>20</v>
      </c>
      <c r="E40" s="35"/>
      <c r="F40" s="3">
        <f t="shared" si="0"/>
        <v>0</v>
      </c>
    </row>
    <row r="41" spans="1:6" x14ac:dyDescent="0.25">
      <c r="A41" s="14">
        <v>26</v>
      </c>
      <c r="B41" s="16" t="s">
        <v>37</v>
      </c>
      <c r="C41" s="16" t="s">
        <v>6</v>
      </c>
      <c r="D41" s="17">
        <f>(9*6)</f>
        <v>54</v>
      </c>
      <c r="E41" s="35"/>
      <c r="F41" s="3">
        <f t="shared" si="0"/>
        <v>0</v>
      </c>
    </row>
    <row r="42" spans="1:6" x14ac:dyDescent="0.25">
      <c r="A42" s="14">
        <v>27</v>
      </c>
      <c r="B42" s="16" t="s">
        <v>38</v>
      </c>
      <c r="C42" s="16" t="s">
        <v>6</v>
      </c>
      <c r="D42" s="17">
        <f>(9*6)</f>
        <v>54</v>
      </c>
      <c r="E42" s="35"/>
      <c r="F42" s="3">
        <f t="shared" si="0"/>
        <v>0</v>
      </c>
    </row>
    <row r="43" spans="1:6" x14ac:dyDescent="0.25">
      <c r="A43" s="14">
        <v>28</v>
      </c>
      <c r="B43" s="16" t="s">
        <v>40</v>
      </c>
      <c r="C43" s="16" t="s">
        <v>41</v>
      </c>
      <c r="D43" s="17">
        <f>(1*6)</f>
        <v>6</v>
      </c>
      <c r="E43" s="35"/>
      <c r="F43" s="3">
        <f t="shared" si="0"/>
        <v>0</v>
      </c>
    </row>
    <row r="44" spans="1:6" x14ac:dyDescent="0.25">
      <c r="A44" s="14">
        <v>29</v>
      </c>
      <c r="B44" s="16" t="s">
        <v>43</v>
      </c>
      <c r="C44" s="16" t="s">
        <v>6</v>
      </c>
      <c r="D44" s="17">
        <f>(17*3)</f>
        <v>51</v>
      </c>
      <c r="E44" s="35"/>
      <c r="F44" s="3">
        <f t="shared" si="0"/>
        <v>0</v>
      </c>
    </row>
    <row r="45" spans="1:6" x14ac:dyDescent="0.25">
      <c r="A45" s="14">
        <v>30</v>
      </c>
      <c r="B45" s="16" t="s">
        <v>8</v>
      </c>
      <c r="C45" s="16" t="s">
        <v>49</v>
      </c>
      <c r="D45" s="17">
        <f>(17*3)</f>
        <v>51</v>
      </c>
      <c r="E45" s="35"/>
      <c r="F45" s="3">
        <f t="shared" si="0"/>
        <v>0</v>
      </c>
    </row>
    <row r="46" spans="1:6" ht="30.75" customHeight="1" x14ac:dyDescent="0.25">
      <c r="A46" s="25">
        <v>31</v>
      </c>
      <c r="B46" s="33" t="s">
        <v>54</v>
      </c>
      <c r="C46" s="33"/>
      <c r="D46" s="19">
        <v>90</v>
      </c>
      <c r="E46" s="35"/>
      <c r="F46" s="3">
        <f>(E46*D46*52)</f>
        <v>0</v>
      </c>
    </row>
    <row r="47" spans="1:6" ht="15" customHeight="1" x14ac:dyDescent="0.25">
      <c r="A47" s="32"/>
      <c r="B47" s="32"/>
      <c r="C47" s="32"/>
      <c r="D47" s="32"/>
      <c r="E47" s="4"/>
      <c r="F47" s="5">
        <f>SUM(F17:F46)</f>
        <v>0</v>
      </c>
    </row>
    <row r="48" spans="1:6" x14ac:dyDescent="0.25">
      <c r="A48" s="31" t="s">
        <v>2</v>
      </c>
      <c r="B48" s="31"/>
      <c r="C48" s="6"/>
      <c r="F48" s="2">
        <f>F47*0.19</f>
        <v>0</v>
      </c>
    </row>
    <row r="49" spans="1:6" ht="7.5" customHeight="1" x14ac:dyDescent="0.25">
      <c r="F49" s="2"/>
    </row>
    <row r="50" spans="1:6" x14ac:dyDescent="0.25">
      <c r="A50" s="7" t="s">
        <v>3</v>
      </c>
      <c r="B50" s="7"/>
      <c r="C50" s="7"/>
      <c r="D50" s="7"/>
      <c r="E50" s="7"/>
      <c r="F50" s="3">
        <f>SUM(F47:F48)</f>
        <v>0</v>
      </c>
    </row>
    <row r="51" spans="1:6" ht="7.5" customHeight="1" x14ac:dyDescent="0.25">
      <c r="F51" s="2"/>
    </row>
    <row r="52" spans="1:6" x14ac:dyDescent="0.25">
      <c r="A52" t="s">
        <v>4</v>
      </c>
      <c r="F52" s="2">
        <f>F50*4</f>
        <v>0</v>
      </c>
    </row>
    <row r="53" spans="1:6" x14ac:dyDescent="0.25">
      <c r="F53" s="2"/>
    </row>
    <row r="54" spans="1:6" x14ac:dyDescent="0.25">
      <c r="C54" s="22"/>
      <c r="D54" s="23" t="s">
        <v>57</v>
      </c>
      <c r="E54" s="24"/>
    </row>
  </sheetData>
  <sheetProtection algorithmName="SHA-512" hashValue="mTj20wyQhOXYfAVT6+uZDGbna1pfRg8SFRdGIvV/XQ20szhoscjof/aomkRh8q5q05nWK4a7nD9svabu3TvdYA==" saltValue="gN2ajh3cyacO+YrXWXjAsg==" spinCount="100000" sheet="1" objects="1" scenarios="1"/>
  <mergeCells count="6">
    <mergeCell ref="A7:F13"/>
    <mergeCell ref="F15:F16"/>
    <mergeCell ref="D15:D16"/>
    <mergeCell ref="A48:B48"/>
    <mergeCell ref="A47:D47"/>
    <mergeCell ref="B46:C46"/>
  </mergeCell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Auftrag Hauswirtschaft" ma:contentTypeID="0x01010050E40088B7E38E41863B7E7EA86582C900E887803B67D6DA4D8287836AC9B15D0400388AEDF7095D3B42BFCDD7F34EBED2C3" ma:contentTypeVersion="2" ma:contentTypeDescription="Vorlage zur Auftragserteilung in der Abteilung Hauswirtschaft" ma:contentTypeScope="" ma:versionID="dcf9ccadee7d0b943a8f5235312d82e4">
  <xsd:schema xmlns:xsd="http://www.w3.org/2001/XMLSchema" xmlns:xs="http://www.w3.org/2001/XMLSchema" xmlns:p="http://schemas.microsoft.com/office/2006/metadata/properties" targetNamespace="http://schemas.microsoft.com/office/2006/metadata/properties" ma:root="true" ma:fieldsID="3983e0577d04a2cefb2f11b5a297061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918e2340-cf32-4b24-b506-1167633e200c" ContentTypeId="0x01010050E40088B7E38E41863B7E7EA86582C9"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B627AF4-CBA5-44F2-9ACB-5CF0D16C6D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3760831F-7399-4B1E-9D4B-C42554B321B4}">
  <ds:schemaRefs>
    <ds:schemaRef ds:uri="Microsoft.SharePoint.Taxonomy.ContentTypeSync"/>
  </ds:schemaRefs>
</ds:datastoreItem>
</file>

<file path=customXml/itemProps3.xml><?xml version="1.0" encoding="utf-8"?>
<ds:datastoreItem xmlns:ds="http://schemas.openxmlformats.org/officeDocument/2006/customXml" ds:itemID="{313E641A-7B23-4A21-A3A2-E0412B6BEADC}">
  <ds:schemaRefs>
    <ds:schemaRef ds:uri="http://schemas.microsoft.com/sharepoint/v3/contenttype/forms"/>
  </ds:schemaRefs>
</ds:datastoreItem>
</file>

<file path=customXml/itemProps4.xml><?xml version="1.0" encoding="utf-8"?>
<ds:datastoreItem xmlns:ds="http://schemas.openxmlformats.org/officeDocument/2006/customXml" ds:itemID="{DD3A9489-35C6-4CD3-AECC-1AD0469A071E}">
  <ds:schemaRefs>
    <ds:schemaRef ds:uri="http://schemas.microsoft.com/office/infopath/2007/PartnerControls"/>
    <ds:schemaRef ds:uri="http://www.w3.org/XML/1998/namespace"/>
    <ds:schemaRef ds:uri="http://purl.org/dc/elements/1.1/"/>
    <ds:schemaRef ds:uri="http://purl.org/dc/terms/"/>
    <ds:schemaRef ds:uri="http://schemas.microsoft.com/office/2006/documentManagement/types"/>
    <ds:schemaRef ds:uri="http://schemas.microsoft.com/office/2006/metadata/properties"/>
    <ds:schemaRef ds:uri="http://purl.org/dc/dcmitype/"/>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Preisblatt Los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Moritz, Janet</dc:creator>
  <cp:lastModifiedBy>Tüzel, Sevgi</cp:lastModifiedBy>
  <dcterms:created xsi:type="dcterms:W3CDTF">2026-10-21T09:46:29Z</dcterms:created>
  <dcterms:modified xsi:type="dcterms:W3CDTF">2026-10-27T17:37:42Z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0x01010050E40088B7E38E41863B7E7EA86582C900E887803B67D6DA4D8287836AC9B15D0400388AEDF7095D3B42BFCDD7F34EBED2C3</vt:lpwstr>
  </property>
</Properties>
</file>