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759" documentId="13_ncr:1_{552DC6DD-FE81-4B50-82C3-AA3C26F29BB6}" xr6:coauthVersionLast="47" xr6:coauthVersionMax="47" xr10:uidLastSave="{40505FF0-FFFD-4660-8932-196EA035786F}"/>
  <workbookProtection workbookAlgorithmName="SHA-512" workbookHashValue="Pwonnhsw9vUY2+xjI2Y2FvThSqF0Obq/ThwVPuYiG0F+W3HoLA/dLpYGwQQaVGcaFs7V1lDBNC4hxn5i9f/CTg==" workbookSaltValue="ipKSVUJnPjAxGLISXaeJqA=="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Angebotspreisblatt!$A$1:$E$160</definedName>
    <definedName name="_xlnm.Print_Titles" localSheetId="0">Angebotspreisblatt!$20:$24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9" i="1" l="1"/>
  <c r="B130" i="1"/>
  <c r="B101" i="1"/>
  <c r="D11" i="1" l="1"/>
  <c r="D10" i="1"/>
  <c r="E46" i="1" l="1"/>
  <c r="E44" i="1"/>
  <c r="E42" i="1"/>
  <c r="D16" i="1"/>
  <c r="C151" i="1"/>
  <c r="B151" i="1"/>
  <c r="D139" i="1"/>
  <c r="D136" i="1"/>
  <c r="E47" i="1" l="1"/>
  <c r="C18" i="1"/>
  <c r="D15" i="1"/>
  <c r="D14" i="1"/>
  <c r="D81" i="1"/>
  <c r="D85" i="1" s="1"/>
  <c r="C122" i="1"/>
  <c r="B122" i="1"/>
  <c r="D110" i="1"/>
  <c r="C93" i="1"/>
  <c r="B93" i="1"/>
  <c r="D115" i="1" l="1"/>
  <c r="D149" i="1"/>
  <c r="D148" i="1"/>
  <c r="D147" i="1"/>
  <c r="D146" i="1"/>
  <c r="D145" i="1"/>
  <c r="D144" i="1"/>
  <c r="D143" i="1"/>
  <c r="D142" i="1"/>
  <c r="D150" i="1"/>
  <c r="D18" i="1"/>
  <c r="D84" i="1"/>
  <c r="D92" i="1"/>
  <c r="D91" i="1"/>
  <c r="D90" i="1"/>
  <c r="D89" i="1"/>
  <c r="D88" i="1"/>
  <c r="D87" i="1"/>
  <c r="D86" i="1"/>
  <c r="D119" i="1"/>
  <c r="D117" i="1"/>
  <c r="D114" i="1"/>
  <c r="D121" i="1"/>
  <c r="D113" i="1"/>
  <c r="D120" i="1"/>
  <c r="D118" i="1"/>
  <c r="D116" i="1"/>
  <c r="D151" i="1" l="1"/>
  <c r="D93" i="1"/>
  <c r="D122" i="1"/>
  <c r="D156" i="1" l="1"/>
  <c r="D157" i="1"/>
  <c r="D155" i="1"/>
  <c r="D126" i="1"/>
  <c r="D127" i="1"/>
  <c r="D128" i="1"/>
  <c r="D98" i="1"/>
  <c r="D99" i="1"/>
  <c r="D97" i="1"/>
  <c r="E27" i="1"/>
  <c r="E32" i="1"/>
  <c r="E33" i="1" s="1"/>
  <c r="E34" i="1" s="1"/>
  <c r="D107" i="1"/>
  <c r="D78" i="1"/>
  <c r="D159" i="1" l="1"/>
  <c r="D130" i="1"/>
  <c r="D101" i="1"/>
</calcChain>
</file>

<file path=xl/sharedStrings.xml><?xml version="1.0" encoding="utf-8"?>
<sst xmlns="http://schemas.openxmlformats.org/spreadsheetml/2006/main" count="128" uniqueCount="80">
  <si>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</si>
  <si>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</si>
  <si>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</si>
  <si>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</si>
  <si>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</si>
  <si>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</si>
  <si>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</si>
  <si>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</si>
  <si>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</si>
  <si>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</si>
  <si>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</si>
  <si>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</si>
  <si>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</si>
  <si>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</si>
  <si>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</si>
  <si>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</si>
  <si>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</si>
  <si>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</si>
  <si>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</si>
  <si>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</si>
  <si>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</si>
  <si>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</si>
  <si>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</si>
  <si>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</si>
  <si>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</si>
  <si>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</si>
  <si>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</si>
  <si>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</si>
  <si>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</si>
  <si>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</si>
  <si>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a1) Fachplanung Technische Ausrüstung, Anl.-Gruppe 4 (KGR 440)</t>
  </si>
  <si>
    <t>KGR 300</t>
  </si>
  <si>
    <t>KGR 400</t>
  </si>
  <si>
    <t>KG 440</t>
  </si>
  <si>
    <t>KG 450</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</si>
  <si>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</si>
  <si>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</si>
  <si>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</si>
  <si>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</si>
  <si>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</si>
  <si>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</si>
  <si>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</si>
  <si>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</si>
  <si>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</si>
  <si>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anrechenbare Kosten KGR 440:</t>
  </si>
  <si>
    <t>anrechenbare Kosten KGR 450:</t>
  </si>
  <si>
    <t>a2) Fachplanung Technische Ausrüstung, Anl.-Gruppe 5 (KGR 450)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</si>
  <si>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</si>
  <si>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</si>
  <si>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</si>
  <si>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Honorarzone II, Basissatz (HOAI 2021)</t>
  </si>
  <si>
    <t>Davon anteilig:</t>
  </si>
  <si>
    <t>* Hinweis: Kosten aus KGR 300 
+ 400 inkl. 10% für Unvorhergesehenes</t>
  </si>
  <si>
    <t>anrechenbare Kosten KGR 460:</t>
  </si>
  <si>
    <t>a3) Fachplanung Technische Ausrüstung, Anl.-Gruppe 6 (KGR 460)</t>
  </si>
  <si>
    <t>KG 460</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</si>
  <si>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</si>
  <si>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</si>
  <si>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</si>
  <si>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</si>
  <si>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</si>
  <si>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</si>
  <si>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</si>
  <si>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</si>
  <si>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</si>
  <si>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</si>
  <si>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</si>
  <si>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</si>
  <si>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</si>
  <si>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</si>
  <si>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1.0) Pauschalhonorar Fachplanung TGA - Anlagengruppen 4 bis 6</t>
  </si>
  <si>
    <t>Deutsches Rotes Kreuz Schwesternschaft Berlin
Gemeinnützige Krankenhaus GmbH</t>
  </si>
  <si>
    <t>Fachplanung TGA - Anlagengruppen 4 bis 6</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</si>
  <si>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</si>
  <si>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3 Erweiterung ZOP und Errichtung von 16 IMC-Betten</t>
  </si>
  <si>
    <t>DAVON Aufteilung Honorar auf Einzelpakete je Teilprojekt:</t>
  </si>
  <si>
    <t>2 Zentralisierung 16 IMC Betten:</t>
  </si>
  <si>
    <t>25 Anpassung Med. IT OP`s:</t>
  </si>
  <si>
    <t>TP 3 2 OP`2  + Intensivstation</t>
  </si>
  <si>
    <t>1  Zentralisierung ZOP um 2 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</si>
</sst>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10"/>
      <color rgb="FF0070C0"/>
      <name val="Arial"/>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b/>
      <i/>
      <sz val="9"/>
      <color rgb="FF0070C0"/>
      <name val="Calibri"/>
      <family val="2"/>
    </font>
    <font>
      <u/>
      <sz val="10"/>
      <color theme="1"/>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8">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1" applyFont="1" applyAlignment="1" applyProtection="1">
      <alignment horizontal="right"/>
      <protection hidden="1"/>
    </xf>
    <xf numFmtId="9" fontId="5" fillId="0" borderId="0" xfId="1"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15"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4" fillId="0" borderId="0" xfId="0" applyNumberFormat="1" applyFont="1" applyProtection="1">
      <protection hidden="1"/>
    </xf>
    <xf numFmtId="0" fontId="26"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7" fillId="0" borderId="0" xfId="0" applyFont="1" applyAlignment="1" applyProtection="1">
      <alignment horizontal="right"/>
      <protection hidden="1"/>
    </xf>
    <xf numFmtId="8" fontId="27" fillId="0" borderId="0" xfId="0" applyNumberFormat="1" applyFont="1" applyProtection="1">
      <protection hidden="1"/>
    </xf>
    <xf numFmtId="0" fontId="28" fillId="0" borderId="0" xfId="0" applyFont="1" applyAlignment="1" applyProtection="1">
      <alignment horizontal="left"/>
      <protection hidden="1"/>
    </xf>
    <xf numFmtId="0" fontId="4" fillId="0" borderId="0" xfId="0" applyFont="1" applyAlignment="1" applyProtection="1">
      <alignment horizontal="left"/>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21"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5" fillId="4" borderId="0" xfId="0" applyFont="1" applyFill="1" applyAlignment="1" applyProtection="1">
      <alignment horizontal="left" vertical="center" wrapText="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60"/>
  <sheetViews>
    <sheetView showGridLines="0" tabSelected="1" view="pageBreakPreview" topLeftCell="A127" zoomScaleNormal="100" zoomScaleSheetLayoutView="100" workbookViewId="0">
      <selection activeCell="D137" sqref="D137:D138"/>
    </sheetView>
  </sheetViews>
  <sheetFormatPr baseColWidth="10" defaultRowHeight="13.8" x14ac:dyDescent="0.3"/>
  <cols>
    <col min="1" max="1" width="26.218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103" t="s">
        <v>71</v>
      </c>
      <c r="C1" s="104"/>
      <c r="D1" s="104"/>
      <c r="E1" s="104"/>
    </row>
    <row r="2" spans="1:10" ht="6" customHeight="1" x14ac:dyDescent="0.3">
      <c r="B2" s="58"/>
      <c r="C2" s="58"/>
      <c r="D2" s="58"/>
      <c r="E2" s="58"/>
    </row>
    <row r="3" spans="1:10" ht="13.8" customHeight="1" x14ac:dyDescent="0.3">
      <c r="A3" s="8" t="s">
        <v>4</v>
      </c>
      <c r="B3" s="103" t="s">
        <v>74</v>
      </c>
      <c r="C3" s="103"/>
      <c r="D3" s="103"/>
      <c r="E3" s="103"/>
    </row>
    <row r="4" spans="1:10" ht="37.200000000000003" customHeight="1" x14ac:dyDescent="0.3">
      <c r="B4" s="103"/>
      <c r="C4" s="103"/>
      <c r="D4" s="103"/>
      <c r="E4" s="103"/>
    </row>
    <row r="5" spans="1:10" ht="5.4" customHeight="1" x14ac:dyDescent="0.3"/>
    <row r="6" spans="1:10" ht="14.4" x14ac:dyDescent="0.3">
      <c r="A6" s="16" t="s">
        <v>1</v>
      </c>
      <c r="B6" s="85" t="s">
        <v>72</v>
      </c>
      <c r="C6" s="75"/>
    </row>
    <row r="7" spans="1:10" ht="9" customHeight="1" x14ac:dyDescent="0.3">
      <c r="A7" s="16"/>
      <c r="B7" s="85"/>
      <c r="C7" s="75"/>
    </row>
    <row r="8" spans="1:10" x14ac:dyDescent="0.3">
      <c r="A8" s="1" t="s">
        <v>3</v>
      </c>
      <c r="B8" s="2" t="s">
        <v>9</v>
      </c>
      <c r="C8" s="3" t="s">
        <v>8</v>
      </c>
      <c r="D8" s="3" t="s">
        <v>10</v>
      </c>
    </row>
    <row r="9" spans="1:10" ht="11.4" customHeight="1" x14ac:dyDescent="0.3">
      <c r="B9" s="4"/>
      <c r="C9" s="5"/>
      <c r="D9" s="5"/>
    </row>
    <row r="10" spans="1:10" ht="11.4" customHeight="1" x14ac:dyDescent="0.3">
      <c r="A10" s="106" t="s">
        <v>52</v>
      </c>
      <c r="B10" s="86" t="s">
        <v>31</v>
      </c>
      <c r="C10" s="87">
        <v>7659000</v>
      </c>
      <c r="D10" s="87">
        <f t="shared" ref="D10:D11" si="0">C10/1.19</f>
        <v>6436134.4537815126</v>
      </c>
      <c r="I10" s="6"/>
      <c r="J10" s="7"/>
    </row>
    <row r="11" spans="1:10" ht="11.4" customHeight="1" x14ac:dyDescent="0.3">
      <c r="A11" s="106"/>
      <c r="B11" s="4" t="s">
        <v>32</v>
      </c>
      <c r="C11" s="87">
        <v>10531125</v>
      </c>
      <c r="D11" s="87">
        <f t="shared" si="0"/>
        <v>8849684.8739495799</v>
      </c>
      <c r="I11" s="6"/>
      <c r="J11" s="7"/>
    </row>
    <row r="12" spans="1:10" ht="6" customHeight="1" x14ac:dyDescent="0.3">
      <c r="A12" s="106"/>
    </row>
    <row r="13" spans="1:10" ht="11.4" customHeight="1" x14ac:dyDescent="0.3">
      <c r="A13" s="106"/>
      <c r="B13" s="77" t="s">
        <v>51</v>
      </c>
    </row>
    <row r="14" spans="1:10" ht="11.4" customHeight="1" x14ac:dyDescent="0.3">
      <c r="A14" s="106"/>
      <c r="B14" s="88" t="s">
        <v>33</v>
      </c>
      <c r="C14" s="89">
        <v>3110758.5311572701</v>
      </c>
      <c r="D14" s="89">
        <f t="shared" ref="D14:D15" si="1">C14/1.19</f>
        <v>2614082.7992918235</v>
      </c>
      <c r="I14" s="6"/>
      <c r="J14" s="7"/>
    </row>
    <row r="15" spans="1:10" ht="11.4" customHeight="1" x14ac:dyDescent="0.3">
      <c r="A15" s="106"/>
      <c r="B15" s="88" t="s">
        <v>34</v>
      </c>
      <c r="C15" s="89">
        <v>1178963.2789317509</v>
      </c>
      <c r="D15" s="89">
        <f t="shared" si="1"/>
        <v>990725.44448046305</v>
      </c>
      <c r="I15" s="6"/>
      <c r="J15" s="7"/>
    </row>
    <row r="16" spans="1:10" ht="11.4" customHeight="1" x14ac:dyDescent="0.3">
      <c r="A16" s="80"/>
      <c r="B16" s="88" t="s">
        <v>55</v>
      </c>
      <c r="C16" s="89">
        <v>497153.1899109793</v>
      </c>
      <c r="D16" s="89">
        <f t="shared" ref="D16" si="2">C16/1.19</f>
        <v>417775.78984115907</v>
      </c>
      <c r="I16" s="6"/>
      <c r="J16" s="7"/>
    </row>
    <row r="17" spans="1:10" ht="6" customHeight="1" x14ac:dyDescent="0.3"/>
    <row r="18" spans="1:10" ht="11.4" customHeight="1" x14ac:dyDescent="0.3">
      <c r="B18" s="4" t="s">
        <v>17</v>
      </c>
      <c r="C18" s="5">
        <f>C10+C11</f>
        <v>18190125</v>
      </c>
      <c r="D18" s="5">
        <f>D10+D11</f>
        <v>15285819.327731092</v>
      </c>
      <c r="I18" s="6"/>
      <c r="J18" s="7"/>
    </row>
    <row r="19" spans="1:10" x14ac:dyDescent="0.3">
      <c r="B19" s="8"/>
      <c r="C19" s="9"/>
      <c r="I19" s="6"/>
      <c r="J19" s="7"/>
    </row>
    <row r="20" spans="1:10" ht="18" x14ac:dyDescent="0.35">
      <c r="A20" s="10" t="s">
        <v>56</v>
      </c>
      <c r="B20" s="10"/>
      <c r="I20" s="11"/>
      <c r="J20" s="7"/>
    </row>
    <row r="21" spans="1:10" ht="8.4" customHeight="1" x14ac:dyDescent="0.3"/>
    <row r="22" spans="1:10" ht="15" customHeight="1" x14ac:dyDescent="0.3">
      <c r="A22" s="12" t="s">
        <v>2</v>
      </c>
      <c r="B22" s="112"/>
      <c r="C22" s="113"/>
      <c r="D22" s="114"/>
      <c r="E22" s="13"/>
    </row>
    <row r="23" spans="1:10" ht="15" customHeight="1" x14ac:dyDescent="0.3">
      <c r="A23" s="12" t="s">
        <v>29</v>
      </c>
      <c r="B23" s="115"/>
      <c r="C23" s="109"/>
      <c r="D23" s="109"/>
      <c r="E23" s="13"/>
    </row>
    <row r="25" spans="1:10" ht="19.8" customHeight="1" x14ac:dyDescent="0.3">
      <c r="A25" s="14" t="s">
        <v>57</v>
      </c>
      <c r="B25" s="15"/>
      <c r="C25" s="15"/>
      <c r="D25" s="15"/>
      <c r="E25" s="15"/>
    </row>
    <row r="26" spans="1:10" ht="6.6" customHeight="1" x14ac:dyDescent="0.3">
      <c r="A26" s="16"/>
    </row>
    <row r="27" spans="1:10" ht="14.4" customHeight="1" x14ac:dyDescent="0.3">
      <c r="A27" s="8" t="s">
        <v>70</v>
      </c>
      <c r="E27" s="9">
        <f>D93+D122+D151</f>
        <v>0</v>
      </c>
    </row>
    <row r="28" spans="1:10" ht="29.4" customHeight="1" x14ac:dyDescent="0.3">
      <c r="A28" s="98" t="s">
        <v>58</v>
      </c>
      <c r="B28" s="98"/>
      <c r="C28" s="98"/>
      <c r="E28" s="7"/>
    </row>
    <row r="29" spans="1:10" ht="14.4" customHeight="1" x14ac:dyDescent="0.3">
      <c r="A29" s="8" t="s">
        <v>59</v>
      </c>
      <c r="E29" s="9">
        <v>0</v>
      </c>
    </row>
    <row r="30" spans="1:10" x14ac:dyDescent="0.3">
      <c r="A30" s="98" t="s">
        <v>60</v>
      </c>
      <c r="B30" s="98"/>
      <c r="C30" s="98"/>
      <c r="D30" s="9"/>
    </row>
    <row r="31" spans="1:10" ht="8.4" customHeight="1" x14ac:dyDescent="0.3">
      <c r="A31" s="81"/>
      <c r="B31" s="81"/>
      <c r="C31" s="81"/>
      <c r="D31" s="9"/>
    </row>
    <row r="32" spans="1:10" ht="14.4" customHeight="1" x14ac:dyDescent="0.3">
      <c r="A32" s="17" t="s">
        <v>61</v>
      </c>
      <c r="B32" s="17"/>
      <c r="C32" s="17"/>
      <c r="E32" s="18">
        <f>SUM(E27:E30)</f>
        <v>0</v>
      </c>
    </row>
    <row r="33" spans="1:5" ht="13.2" customHeight="1" x14ac:dyDescent="0.3">
      <c r="A33" s="21" t="s">
        <v>62</v>
      </c>
      <c r="B33" s="22"/>
      <c r="C33" s="23"/>
      <c r="E33" s="24">
        <f>E32*0.19</f>
        <v>0</v>
      </c>
    </row>
    <row r="34" spans="1:5" ht="22.2" customHeight="1" thickBot="1" x14ac:dyDescent="0.35">
      <c r="A34" s="25" t="s">
        <v>24</v>
      </c>
      <c r="B34" s="26"/>
      <c r="C34" s="27"/>
      <c r="D34" s="28"/>
      <c r="E34" s="29">
        <f>E32+E33</f>
        <v>0</v>
      </c>
    </row>
    <row r="35" spans="1:5" ht="22.2" customHeight="1" thickTop="1" x14ac:dyDescent="0.3">
      <c r="A35" s="17"/>
      <c r="B35" s="19"/>
      <c r="C35" s="20"/>
      <c r="E35" s="30"/>
    </row>
    <row r="36" spans="1:5" ht="19.8" customHeight="1" x14ac:dyDescent="0.3">
      <c r="A36" s="14" t="s">
        <v>63</v>
      </c>
      <c r="B36" s="15"/>
      <c r="C36" s="15"/>
      <c r="D36" s="15"/>
      <c r="E36" s="15"/>
    </row>
    <row r="37" spans="1:5" ht="6.6" customHeight="1" x14ac:dyDescent="0.3">
      <c r="A37" s="82"/>
      <c r="B37" s="83"/>
      <c r="C37" s="83"/>
      <c r="D37" s="83"/>
      <c r="E37" s="83"/>
    </row>
    <row r="38" spans="1:5" ht="69" customHeight="1" x14ac:dyDescent="0.3">
      <c r="A38" s="99" t="s">
        <v>64</v>
      </c>
      <c r="B38" s="99"/>
      <c r="C38" s="99"/>
      <c r="D38" s="99"/>
      <c r="E38" s="99"/>
    </row>
    <row r="39" spans="1:5" ht="14.4" x14ac:dyDescent="0.3">
      <c r="A39" s="17"/>
      <c r="B39" s="19"/>
      <c r="C39" s="20"/>
      <c r="E39" s="30"/>
    </row>
    <row r="40" spans="1:5" x14ac:dyDescent="0.3">
      <c r="A40" s="1" t="s">
        <v>27</v>
      </c>
      <c r="C40" s="84">
        <v>30</v>
      </c>
      <c r="D40" s="7" t="s">
        <v>28</v>
      </c>
    </row>
    <row r="42" spans="1:5" x14ac:dyDescent="0.3">
      <c r="A42" s="100" t="s">
        <v>65</v>
      </c>
      <c r="B42" s="101"/>
      <c r="C42" s="42"/>
      <c r="D42" s="116">
        <v>0</v>
      </c>
      <c r="E42" s="43">
        <f>C40*D42</f>
        <v>0</v>
      </c>
    </row>
    <row r="43" spans="1:5" x14ac:dyDescent="0.3">
      <c r="A43" s="44" t="s">
        <v>66</v>
      </c>
      <c r="B43" s="45"/>
      <c r="C43" s="45"/>
      <c r="D43" s="46"/>
      <c r="E43" s="7"/>
    </row>
    <row r="44" spans="1:5" x14ac:dyDescent="0.3">
      <c r="A44" s="47" t="s">
        <v>25</v>
      </c>
      <c r="B44" s="48"/>
      <c r="C44" s="48"/>
      <c r="D44" s="116">
        <v>0</v>
      </c>
      <c r="E44" s="43">
        <f>C40*D44</f>
        <v>0</v>
      </c>
    </row>
    <row r="45" spans="1:5" x14ac:dyDescent="0.3">
      <c r="A45" s="44" t="s">
        <v>67</v>
      </c>
      <c r="B45" s="45"/>
      <c r="C45" s="45"/>
      <c r="D45" s="46"/>
      <c r="E45" s="7"/>
    </row>
    <row r="46" spans="1:5" x14ac:dyDescent="0.3">
      <c r="A46" s="47" t="s">
        <v>26</v>
      </c>
      <c r="B46" s="48"/>
      <c r="C46" s="48"/>
      <c r="D46" s="116">
        <v>0</v>
      </c>
      <c r="E46" s="43">
        <f>C40*D46</f>
        <v>0</v>
      </c>
    </row>
    <row r="47" spans="1:5" ht="22.2" customHeight="1" x14ac:dyDescent="0.3">
      <c r="D47" s="36" t="s">
        <v>68</v>
      </c>
      <c r="E47" s="41">
        <f>SUM(E42:E46)</f>
        <v>0</v>
      </c>
    </row>
    <row r="48" spans="1:5" ht="28.2" customHeight="1" x14ac:dyDescent="0.3">
      <c r="A48" s="110" t="s">
        <v>69</v>
      </c>
      <c r="B48" s="110"/>
      <c r="C48" s="110"/>
      <c r="D48" s="110"/>
      <c r="E48" s="9"/>
    </row>
    <row r="49" spans="1:5" ht="14.4" customHeight="1" x14ac:dyDescent="0.3">
      <c r="A49" s="17"/>
      <c r="B49" s="19"/>
      <c r="C49" s="20"/>
      <c r="D49" s="30"/>
    </row>
    <row r="50" spans="1:5" ht="16.2" customHeight="1" x14ac:dyDescent="0.3">
      <c r="A50" s="108" t="s">
        <v>35</v>
      </c>
      <c r="B50" s="108"/>
      <c r="C50" s="108"/>
      <c r="D50" s="108"/>
      <c r="E50" s="108"/>
    </row>
    <row r="51" spans="1:5" ht="25.8" customHeight="1" x14ac:dyDescent="0.3">
      <c r="A51" s="107" t="s">
        <v>47</v>
      </c>
      <c r="B51" s="107"/>
      <c r="C51" s="107"/>
      <c r="D51" s="107"/>
      <c r="E51" s="107"/>
    </row>
    <row r="52" spans="1:5" ht="25.8" customHeight="1" x14ac:dyDescent="0.3">
      <c r="A52" s="107" t="s">
        <v>36</v>
      </c>
      <c r="B52" s="107"/>
      <c r="C52" s="107"/>
      <c r="D52" s="107"/>
      <c r="E52" s="107"/>
    </row>
    <row r="53" spans="1:5" ht="25.8" customHeight="1" x14ac:dyDescent="0.3">
      <c r="A53" s="107" t="s">
        <v>48</v>
      </c>
      <c r="B53" s="107"/>
      <c r="C53" s="107"/>
      <c r="D53" s="107"/>
      <c r="E53" s="107"/>
    </row>
    <row r="54" spans="1:5" ht="25.8" customHeight="1" x14ac:dyDescent="0.3">
      <c r="A54" s="107" t="s">
        <v>37</v>
      </c>
      <c r="B54" s="107"/>
      <c r="C54" s="107"/>
      <c r="D54" s="107"/>
      <c r="E54" s="107"/>
    </row>
    <row r="55" spans="1:5" ht="39" customHeight="1" x14ac:dyDescent="0.3">
      <c r="A55" s="107" t="s">
        <v>49</v>
      </c>
      <c r="B55" s="107"/>
      <c r="C55" s="107"/>
      <c r="D55" s="107"/>
      <c r="E55" s="107"/>
    </row>
    <row r="56" spans="1:5" ht="40.200000000000003" customHeight="1" x14ac:dyDescent="0.3">
      <c r="A56" s="107" t="s">
        <v>38</v>
      </c>
      <c r="B56" s="107"/>
      <c r="C56" s="107"/>
      <c r="D56" s="107"/>
      <c r="E56" s="107"/>
    </row>
    <row r="57" spans="1:5" x14ac:dyDescent="0.3">
      <c r="A57" s="102" t="s">
        <v>39</v>
      </c>
      <c r="B57" s="102"/>
      <c r="C57" s="102"/>
      <c r="D57" s="102"/>
      <c r="E57" s="102"/>
    </row>
    <row r="58" spans="1:5" x14ac:dyDescent="0.3">
      <c r="A58" s="102" t="s">
        <v>40</v>
      </c>
      <c r="B58" s="102"/>
      <c r="C58" s="102"/>
      <c r="D58" s="102"/>
      <c r="E58" s="102"/>
    </row>
    <row r="59" spans="1:5" x14ac:dyDescent="0.3">
      <c r="A59" s="102"/>
      <c r="B59" s="102"/>
      <c r="C59" s="102"/>
      <c r="D59" s="102"/>
      <c r="E59" s="102"/>
    </row>
    <row r="60" spans="1:5" x14ac:dyDescent="0.3">
      <c r="A60" s="49"/>
      <c r="B60" s="49"/>
      <c r="C60" s="49"/>
      <c r="D60" s="49"/>
      <c r="E60" s="49"/>
    </row>
    <row r="61" spans="1:5" x14ac:dyDescent="0.3">
      <c r="A61" s="50"/>
      <c r="B61" s="51"/>
      <c r="C61" s="51"/>
      <c r="D61" s="51"/>
      <c r="E61" s="52"/>
    </row>
    <row r="62" spans="1:5" x14ac:dyDescent="0.3">
      <c r="A62" s="53"/>
      <c r="B62" s="49"/>
      <c r="C62" s="49"/>
      <c r="D62" s="49"/>
      <c r="E62" s="54"/>
    </row>
    <row r="63" spans="1:5" x14ac:dyDescent="0.3">
      <c r="A63" s="53"/>
      <c r="B63" s="49"/>
      <c r="C63" s="49"/>
      <c r="D63" s="49"/>
      <c r="E63" s="54"/>
    </row>
    <row r="64" spans="1:5" x14ac:dyDescent="0.3">
      <c r="A64" s="53"/>
      <c r="B64" s="49"/>
      <c r="C64" s="49"/>
      <c r="D64" s="49"/>
      <c r="E64" s="54"/>
    </row>
    <row r="65" spans="1:7" x14ac:dyDescent="0.3">
      <c r="A65" s="53"/>
      <c r="B65" s="49"/>
      <c r="C65" s="49"/>
      <c r="D65" s="49"/>
      <c r="E65" s="54"/>
    </row>
    <row r="66" spans="1:7" x14ac:dyDescent="0.3">
      <c r="A66" s="55" t="s">
        <v>41</v>
      </c>
      <c r="B66" s="56" t="s">
        <v>42</v>
      </c>
      <c r="C66" s="56"/>
      <c r="D66" s="56"/>
      <c r="E66" s="57"/>
    </row>
    <row r="67" spans="1:7" ht="13.8" customHeight="1" x14ac:dyDescent="0.3">
      <c r="A67" s="49"/>
      <c r="B67" s="49"/>
      <c r="C67" s="49"/>
      <c r="D67" s="49"/>
      <c r="E67" s="49"/>
    </row>
    <row r="68" spans="1:7" ht="13.8" customHeight="1" x14ac:dyDescent="0.3">
      <c r="A68" s="49"/>
      <c r="B68" s="49"/>
      <c r="C68" s="49"/>
      <c r="D68" s="49"/>
      <c r="E68" s="49"/>
    </row>
    <row r="69" spans="1:7" ht="13.8" customHeight="1" x14ac:dyDescent="0.3">
      <c r="A69" s="49"/>
      <c r="B69" s="49"/>
      <c r="C69" s="49"/>
      <c r="D69" s="49"/>
      <c r="E69" s="49"/>
    </row>
    <row r="70" spans="1:7" ht="19.8" customHeight="1" x14ac:dyDescent="0.3">
      <c r="A70" s="31" t="s">
        <v>21</v>
      </c>
      <c r="B70" s="32"/>
      <c r="C70" s="32"/>
      <c r="D70" s="32"/>
      <c r="E70" s="32"/>
      <c r="F70" s="32"/>
    </row>
    <row r="71" spans="1:7" ht="13.8" customHeight="1" x14ac:dyDescent="0.3">
      <c r="A71" s="105"/>
      <c r="B71" s="105"/>
      <c r="C71" s="105"/>
      <c r="D71" s="105"/>
      <c r="E71" s="105"/>
      <c r="F71" s="105"/>
    </row>
    <row r="72" spans="1:7" ht="70.8" customHeight="1" x14ac:dyDescent="0.3">
      <c r="A72" s="111" t="s">
        <v>73</v>
      </c>
      <c r="B72" s="111"/>
      <c r="C72" s="111"/>
      <c r="D72" s="111"/>
      <c r="E72" s="111"/>
    </row>
    <row r="73" spans="1:7" ht="13.8" customHeight="1" x14ac:dyDescent="0.3"/>
    <row r="74" spans="1:7" x14ac:dyDescent="0.3">
      <c r="A74" s="8" t="s">
        <v>30</v>
      </c>
    </row>
    <row r="75" spans="1:7" ht="18" customHeight="1" x14ac:dyDescent="0.3">
      <c r="A75" s="1" t="s">
        <v>50</v>
      </c>
    </row>
    <row r="76" spans="1:7" x14ac:dyDescent="0.3">
      <c r="A76" s="58" t="s">
        <v>43</v>
      </c>
      <c r="D76" s="7">
        <v>0</v>
      </c>
    </row>
    <row r="77" spans="1:7" x14ac:dyDescent="0.3">
      <c r="A77" s="58" t="s">
        <v>44</v>
      </c>
      <c r="D77" s="76">
        <v>2614083</v>
      </c>
      <c r="E77" s="13"/>
      <c r="F77" s="13"/>
      <c r="G77" s="13"/>
    </row>
    <row r="78" spans="1:7" x14ac:dyDescent="0.3">
      <c r="A78" s="1" t="s">
        <v>17</v>
      </c>
      <c r="D78" s="76">
        <f>SUM(D76:D77)</f>
        <v>2614083</v>
      </c>
      <c r="E78" s="13"/>
      <c r="F78" s="13"/>
      <c r="G78" s="13"/>
    </row>
    <row r="79" spans="1:7" x14ac:dyDescent="0.3">
      <c r="A79" s="1" t="s">
        <v>18</v>
      </c>
      <c r="D79" s="117"/>
      <c r="E79" s="13"/>
      <c r="F79" s="13"/>
      <c r="G79" s="13"/>
    </row>
    <row r="80" spans="1:7" ht="13.8" customHeight="1" x14ac:dyDescent="0.3">
      <c r="A80" s="1" t="s">
        <v>22</v>
      </c>
      <c r="D80" s="117"/>
      <c r="E80" s="13"/>
      <c r="F80" s="13"/>
      <c r="G80" s="13"/>
    </row>
    <row r="81" spans="1:4" x14ac:dyDescent="0.3">
      <c r="A81" s="1" t="s">
        <v>23</v>
      </c>
      <c r="D81" s="33">
        <f>SUM(D79:D80)</f>
        <v>0</v>
      </c>
    </row>
    <row r="82" spans="1:4" ht="12" customHeight="1" x14ac:dyDescent="0.3">
      <c r="D82" s="7"/>
    </row>
    <row r="83" spans="1:4" ht="12" customHeight="1" x14ac:dyDescent="0.3">
      <c r="A83" s="34"/>
      <c r="B83" s="34" t="s">
        <v>19</v>
      </c>
      <c r="C83" s="35" t="s">
        <v>20</v>
      </c>
    </row>
    <row r="84" spans="1:4" ht="12" customHeight="1" x14ac:dyDescent="0.3">
      <c r="A84" s="59" t="s">
        <v>5</v>
      </c>
      <c r="B84" s="60">
        <v>0.02</v>
      </c>
      <c r="C84" s="61">
        <v>0</v>
      </c>
      <c r="D84" s="62">
        <f>$D$81*C84</f>
        <v>0</v>
      </c>
    </row>
    <row r="85" spans="1:4" ht="12" customHeight="1" x14ac:dyDescent="0.3">
      <c r="A85" s="59" t="s">
        <v>6</v>
      </c>
      <c r="B85" s="60">
        <v>0.09</v>
      </c>
      <c r="C85" s="61">
        <v>0.09</v>
      </c>
      <c r="D85" s="62">
        <f>$D$81*C85</f>
        <v>0</v>
      </c>
    </row>
    <row r="86" spans="1:4" ht="12" customHeight="1" x14ac:dyDescent="0.3">
      <c r="A86" s="59" t="s">
        <v>7</v>
      </c>
      <c r="B86" s="60">
        <v>0.17</v>
      </c>
      <c r="C86" s="61">
        <v>0.17</v>
      </c>
      <c r="D86" s="62">
        <f t="shared" ref="D86:D92" si="3">$D$81*C86</f>
        <v>0</v>
      </c>
    </row>
    <row r="87" spans="1:4" ht="12" customHeight="1" x14ac:dyDescent="0.3">
      <c r="A87" s="59" t="s">
        <v>11</v>
      </c>
      <c r="B87" s="60">
        <v>0.02</v>
      </c>
      <c r="C87" s="61">
        <v>0.02</v>
      </c>
      <c r="D87" s="62">
        <f t="shared" si="3"/>
        <v>0</v>
      </c>
    </row>
    <row r="88" spans="1:4" ht="12" customHeight="1" x14ac:dyDescent="0.3">
      <c r="A88" s="63" t="s">
        <v>12</v>
      </c>
      <c r="B88" s="64">
        <v>0.22</v>
      </c>
      <c r="C88" s="65">
        <v>0.22</v>
      </c>
      <c r="D88" s="66">
        <f t="shared" si="3"/>
        <v>0</v>
      </c>
    </row>
    <row r="89" spans="1:4" ht="12" customHeight="1" x14ac:dyDescent="0.3">
      <c r="A89" s="67" t="s">
        <v>13</v>
      </c>
      <c r="B89" s="68">
        <v>7.0000000000000007E-2</v>
      </c>
      <c r="C89" s="69">
        <v>7.0000000000000007E-2</v>
      </c>
      <c r="D89" s="70">
        <f t="shared" si="3"/>
        <v>0</v>
      </c>
    </row>
    <row r="90" spans="1:4" ht="12" customHeight="1" x14ac:dyDescent="0.3">
      <c r="A90" s="67" t="s">
        <v>14</v>
      </c>
      <c r="B90" s="68">
        <v>0.05</v>
      </c>
      <c r="C90" s="69">
        <v>0.05</v>
      </c>
      <c r="D90" s="70">
        <f t="shared" si="3"/>
        <v>0</v>
      </c>
    </row>
    <row r="91" spans="1:4" x14ac:dyDescent="0.3">
      <c r="A91" s="67" t="s">
        <v>15</v>
      </c>
      <c r="B91" s="68">
        <v>0.35</v>
      </c>
      <c r="C91" s="69">
        <v>0.35</v>
      </c>
      <c r="D91" s="70">
        <f t="shared" si="3"/>
        <v>0</v>
      </c>
    </row>
    <row r="92" spans="1:4" x14ac:dyDescent="0.3">
      <c r="A92" s="71" t="s">
        <v>16</v>
      </c>
      <c r="B92" s="72">
        <v>0.01</v>
      </c>
      <c r="C92" s="73">
        <v>0</v>
      </c>
      <c r="D92" s="74">
        <f t="shared" si="3"/>
        <v>0</v>
      </c>
    </row>
    <row r="93" spans="1:4" x14ac:dyDescent="0.3">
      <c r="A93" s="36" t="s">
        <v>17</v>
      </c>
      <c r="B93" s="39">
        <f>SUM(B84:B92)</f>
        <v>1</v>
      </c>
      <c r="C93" s="40">
        <f>SUM(C84:C92)</f>
        <v>0.97000000000000008</v>
      </c>
      <c r="D93" s="41">
        <f>SUM(D84:D92)</f>
        <v>0</v>
      </c>
    </row>
    <row r="94" spans="1:4" x14ac:dyDescent="0.3">
      <c r="A94" s="36"/>
      <c r="B94" s="39"/>
      <c r="C94" s="40"/>
      <c r="D94" s="9"/>
    </row>
    <row r="95" spans="1:4" x14ac:dyDescent="0.3">
      <c r="A95" s="90" t="s">
        <v>75</v>
      </c>
      <c r="B95" s="39"/>
      <c r="C95" s="40"/>
      <c r="D95" s="9"/>
    </row>
    <row r="96" spans="1:4" ht="6" customHeight="1" x14ac:dyDescent="0.3">
      <c r="A96" s="91"/>
      <c r="B96" s="39"/>
      <c r="C96" s="40"/>
      <c r="D96" s="9"/>
    </row>
    <row r="97" spans="1:4" x14ac:dyDescent="0.3">
      <c r="A97" s="92" t="s">
        <v>79</v>
      </c>
      <c r="B97" s="93">
        <v>0.53269999999999995</v>
      </c>
      <c r="C97" s="40"/>
      <c r="D97" s="9">
        <f>B97*$D$93</f>
        <v>0</v>
      </c>
    </row>
    <row r="98" spans="1:4" x14ac:dyDescent="0.3">
      <c r="A98" s="92" t="s">
        <v>76</v>
      </c>
      <c r="B98" s="93">
        <v>0.38109999999999999</v>
      </c>
      <c r="C98" s="40"/>
      <c r="D98" s="9">
        <f t="shared" ref="D98:D99" si="4">B98*$D$93</f>
        <v>0</v>
      </c>
    </row>
    <row r="99" spans="1:4" x14ac:dyDescent="0.3">
      <c r="A99" s="92" t="s">
        <v>77</v>
      </c>
      <c r="B99" s="93">
        <v>8.6199999999999999E-2</v>
      </c>
      <c r="C99" s="40"/>
      <c r="D99" s="9">
        <f t="shared" si="4"/>
        <v>0</v>
      </c>
    </row>
    <row r="100" spans="1:4" ht="6" customHeight="1" x14ac:dyDescent="0.3">
      <c r="A100" s="94"/>
      <c r="B100" s="95"/>
      <c r="C100" s="40"/>
      <c r="D100" s="9"/>
    </row>
    <row r="101" spans="1:4" x14ac:dyDescent="0.3">
      <c r="A101" s="96" t="s">
        <v>78</v>
      </c>
      <c r="B101" s="97">
        <f>SUM(B97:B99)</f>
        <v>1</v>
      </c>
      <c r="C101" s="39"/>
      <c r="D101" s="9">
        <f>SUM(D97:D99)</f>
        <v>0</v>
      </c>
    </row>
    <row r="102" spans="1:4" x14ac:dyDescent="0.3">
      <c r="A102" s="36"/>
      <c r="B102" s="39"/>
      <c r="C102" s="40"/>
      <c r="D102" s="9"/>
    </row>
    <row r="103" spans="1:4" x14ac:dyDescent="0.3">
      <c r="A103" s="8" t="s">
        <v>46</v>
      </c>
    </row>
    <row r="104" spans="1:4" x14ac:dyDescent="0.3">
      <c r="A104" s="1" t="s">
        <v>50</v>
      </c>
    </row>
    <row r="105" spans="1:4" x14ac:dyDescent="0.3">
      <c r="A105" s="58" t="s">
        <v>43</v>
      </c>
      <c r="D105" s="7">
        <v>0</v>
      </c>
    </row>
    <row r="106" spans="1:4" x14ac:dyDescent="0.3">
      <c r="A106" s="58" t="s">
        <v>45</v>
      </c>
      <c r="D106" s="76">
        <v>990725</v>
      </c>
    </row>
    <row r="107" spans="1:4" ht="16.2" customHeight="1" x14ac:dyDescent="0.3">
      <c r="A107" s="1" t="s">
        <v>17</v>
      </c>
      <c r="D107" s="76">
        <f>SUM(D105:D106)</f>
        <v>990725</v>
      </c>
    </row>
    <row r="108" spans="1:4" ht="13.8" customHeight="1" x14ac:dyDescent="0.3">
      <c r="A108" s="1" t="s">
        <v>18</v>
      </c>
      <c r="D108" s="117"/>
    </row>
    <row r="109" spans="1:4" ht="13.8" customHeight="1" x14ac:dyDescent="0.3">
      <c r="A109" s="1" t="s">
        <v>22</v>
      </c>
      <c r="D109" s="117"/>
    </row>
    <row r="110" spans="1:4" ht="13.8" customHeight="1" x14ac:dyDescent="0.3">
      <c r="A110" s="1" t="s">
        <v>23</v>
      </c>
      <c r="D110" s="33">
        <f>SUM(D108:D109)</f>
        <v>0</v>
      </c>
    </row>
    <row r="111" spans="1:4" ht="16.8" customHeight="1" x14ac:dyDescent="0.3">
      <c r="D111" s="7"/>
    </row>
    <row r="112" spans="1:4" x14ac:dyDescent="0.3">
      <c r="A112" s="34"/>
      <c r="B112" s="34" t="s">
        <v>19</v>
      </c>
      <c r="C112" s="35" t="s">
        <v>20</v>
      </c>
    </row>
    <row r="113" spans="1:5" x14ac:dyDescent="0.3">
      <c r="A113" s="59" t="s">
        <v>5</v>
      </c>
      <c r="B113" s="60">
        <v>0.02</v>
      </c>
      <c r="C113" s="61">
        <v>0</v>
      </c>
      <c r="D113" s="62">
        <f>$D$110*C113</f>
        <v>0</v>
      </c>
    </row>
    <row r="114" spans="1:5" x14ac:dyDescent="0.3">
      <c r="A114" s="59" t="s">
        <v>6</v>
      </c>
      <c r="B114" s="60">
        <v>0.09</v>
      </c>
      <c r="C114" s="61">
        <v>0.09</v>
      </c>
      <c r="D114" s="62">
        <f t="shared" ref="D114:D121" si="5">$D$110*C114</f>
        <v>0</v>
      </c>
    </row>
    <row r="115" spans="1:5" x14ac:dyDescent="0.3">
      <c r="A115" s="59" t="s">
        <v>7</v>
      </c>
      <c r="B115" s="60">
        <v>0.17</v>
      </c>
      <c r="C115" s="61">
        <v>0.17</v>
      </c>
      <c r="D115" s="62">
        <f t="shared" si="5"/>
        <v>0</v>
      </c>
    </row>
    <row r="116" spans="1:5" x14ac:dyDescent="0.3">
      <c r="A116" s="59" t="s">
        <v>11</v>
      </c>
      <c r="B116" s="60">
        <v>0.02</v>
      </c>
      <c r="C116" s="61">
        <v>0.02</v>
      </c>
      <c r="D116" s="62">
        <f t="shared" si="5"/>
        <v>0</v>
      </c>
    </row>
    <row r="117" spans="1:5" x14ac:dyDescent="0.3">
      <c r="A117" s="63" t="s">
        <v>12</v>
      </c>
      <c r="B117" s="64">
        <v>0.22</v>
      </c>
      <c r="C117" s="65">
        <v>0.22</v>
      </c>
      <c r="D117" s="66">
        <f t="shared" si="5"/>
        <v>0</v>
      </c>
    </row>
    <row r="118" spans="1:5" x14ac:dyDescent="0.3">
      <c r="A118" s="67" t="s">
        <v>13</v>
      </c>
      <c r="B118" s="68">
        <v>7.0000000000000007E-2</v>
      </c>
      <c r="C118" s="69">
        <v>7.0000000000000007E-2</v>
      </c>
      <c r="D118" s="70">
        <f t="shared" si="5"/>
        <v>0</v>
      </c>
    </row>
    <row r="119" spans="1:5" x14ac:dyDescent="0.3">
      <c r="A119" s="67" t="s">
        <v>14</v>
      </c>
      <c r="B119" s="68">
        <v>0.05</v>
      </c>
      <c r="C119" s="69">
        <v>0.05</v>
      </c>
      <c r="D119" s="70">
        <f t="shared" si="5"/>
        <v>0</v>
      </c>
    </row>
    <row r="120" spans="1:5" x14ac:dyDescent="0.3">
      <c r="A120" s="67" t="s">
        <v>15</v>
      </c>
      <c r="B120" s="68">
        <v>0.35</v>
      </c>
      <c r="C120" s="69">
        <v>0.35</v>
      </c>
      <c r="D120" s="70">
        <f t="shared" si="5"/>
        <v>0</v>
      </c>
    </row>
    <row r="121" spans="1:5" x14ac:dyDescent="0.3">
      <c r="A121" s="71" t="s">
        <v>16</v>
      </c>
      <c r="B121" s="72">
        <v>0.01</v>
      </c>
      <c r="C121" s="73">
        <v>0</v>
      </c>
      <c r="D121" s="74">
        <f t="shared" si="5"/>
        <v>0</v>
      </c>
      <c r="E121" s="7"/>
    </row>
    <row r="122" spans="1:5" x14ac:dyDescent="0.3">
      <c r="A122" s="36" t="s">
        <v>17</v>
      </c>
      <c r="B122" s="39">
        <f>SUM(B113:B121)</f>
        <v>1</v>
      </c>
      <c r="C122" s="40">
        <f>SUM(C113:C121)</f>
        <v>0.97000000000000008</v>
      </c>
      <c r="D122" s="41">
        <f>SUM(D113:D121)</f>
        <v>0</v>
      </c>
      <c r="E122" s="7"/>
    </row>
    <row r="123" spans="1:5" x14ac:dyDescent="0.3">
      <c r="A123" s="36"/>
      <c r="B123" s="39"/>
      <c r="C123" s="40"/>
      <c r="D123" s="9"/>
      <c r="E123" s="7"/>
    </row>
    <row r="124" spans="1:5" x14ac:dyDescent="0.3">
      <c r="A124" s="90" t="s">
        <v>75</v>
      </c>
      <c r="B124" s="39"/>
      <c r="C124" s="40"/>
      <c r="D124" s="9"/>
    </row>
    <row r="125" spans="1:5" ht="6" customHeight="1" x14ac:dyDescent="0.3">
      <c r="A125" s="91"/>
      <c r="B125" s="39"/>
      <c r="C125" s="40"/>
      <c r="D125" s="9"/>
    </row>
    <row r="126" spans="1:5" x14ac:dyDescent="0.3">
      <c r="A126" s="92" t="s">
        <v>79</v>
      </c>
      <c r="B126" s="93">
        <v>0.53269999999999995</v>
      </c>
      <c r="C126" s="40"/>
      <c r="D126" s="9">
        <f>B126*$D$122</f>
        <v>0</v>
      </c>
    </row>
    <row r="127" spans="1:5" x14ac:dyDescent="0.3">
      <c r="A127" s="92" t="s">
        <v>76</v>
      </c>
      <c r="B127" s="93">
        <v>0.38109999999999999</v>
      </c>
      <c r="C127" s="40"/>
      <c r="D127" s="9">
        <f t="shared" ref="D127:D128" si="6">B127*$D$122</f>
        <v>0</v>
      </c>
    </row>
    <row r="128" spans="1:5" x14ac:dyDescent="0.3">
      <c r="A128" s="92" t="s">
        <v>77</v>
      </c>
      <c r="B128" s="93">
        <v>8.6199999999999999E-2</v>
      </c>
      <c r="C128" s="40"/>
      <c r="D128" s="9">
        <f t="shared" si="6"/>
        <v>0</v>
      </c>
    </row>
    <row r="129" spans="1:4" ht="6" customHeight="1" x14ac:dyDescent="0.3">
      <c r="A129" s="94"/>
      <c r="B129" s="95"/>
      <c r="C129" s="40"/>
      <c r="D129" s="9"/>
    </row>
    <row r="130" spans="1:4" x14ac:dyDescent="0.3">
      <c r="A130" s="96" t="s">
        <v>78</v>
      </c>
      <c r="B130" s="97">
        <f>SUM(B126:B128)</f>
        <v>1</v>
      </c>
      <c r="C130" s="39"/>
      <c r="D130" s="9">
        <f>SUM(D126:D128)</f>
        <v>0</v>
      </c>
    </row>
    <row r="131" spans="1:4" x14ac:dyDescent="0.3">
      <c r="A131" s="78"/>
      <c r="B131" s="79"/>
      <c r="C131" s="39"/>
      <c r="D131" s="9"/>
    </row>
    <row r="132" spans="1:4" x14ac:dyDescent="0.3">
      <c r="A132" s="8" t="s">
        <v>54</v>
      </c>
    </row>
    <row r="133" spans="1:4" x14ac:dyDescent="0.3">
      <c r="A133" s="1" t="s">
        <v>50</v>
      </c>
    </row>
    <row r="134" spans="1:4" x14ac:dyDescent="0.3">
      <c r="A134" s="58" t="s">
        <v>43</v>
      </c>
      <c r="D134" s="7">
        <v>0</v>
      </c>
    </row>
    <row r="135" spans="1:4" x14ac:dyDescent="0.3">
      <c r="A135" s="58" t="s">
        <v>53</v>
      </c>
      <c r="D135" s="76">
        <v>417776</v>
      </c>
    </row>
    <row r="136" spans="1:4" ht="16.2" customHeight="1" x14ac:dyDescent="0.3">
      <c r="A136" s="1" t="s">
        <v>17</v>
      </c>
      <c r="D136" s="76">
        <f>SUM(D134:D135)</f>
        <v>417776</v>
      </c>
    </row>
    <row r="137" spans="1:4" ht="13.8" customHeight="1" x14ac:dyDescent="0.3">
      <c r="A137" s="1" t="s">
        <v>18</v>
      </c>
      <c r="D137" s="117"/>
    </row>
    <row r="138" spans="1:4" ht="13.8" customHeight="1" x14ac:dyDescent="0.3">
      <c r="A138" s="1" t="s">
        <v>22</v>
      </c>
      <c r="D138" s="117"/>
    </row>
    <row r="139" spans="1:4" ht="13.8" customHeight="1" x14ac:dyDescent="0.3">
      <c r="A139" s="1" t="s">
        <v>23</v>
      </c>
      <c r="D139" s="33">
        <f>SUM(D137:D138)</f>
        <v>0</v>
      </c>
    </row>
    <row r="140" spans="1:4" ht="16.8" customHeight="1" x14ac:dyDescent="0.3">
      <c r="D140" s="7"/>
    </row>
    <row r="141" spans="1:4" x14ac:dyDescent="0.3">
      <c r="A141" s="34"/>
      <c r="B141" s="34" t="s">
        <v>19</v>
      </c>
      <c r="C141" s="35" t="s">
        <v>20</v>
      </c>
    </row>
    <row r="142" spans="1:4" x14ac:dyDescent="0.3">
      <c r="A142" s="59" t="s">
        <v>5</v>
      </c>
      <c r="B142" s="60">
        <v>0.02</v>
      </c>
      <c r="C142" s="61">
        <v>0</v>
      </c>
      <c r="D142" s="62">
        <f>$D$110*C142</f>
        <v>0</v>
      </c>
    </row>
    <row r="143" spans="1:4" x14ac:dyDescent="0.3">
      <c r="A143" s="59" t="s">
        <v>6</v>
      </c>
      <c r="B143" s="60">
        <v>0.09</v>
      </c>
      <c r="C143" s="61">
        <v>0.09</v>
      </c>
      <c r="D143" s="62">
        <f t="shared" ref="D143:D150" si="7">$D$110*C143</f>
        <v>0</v>
      </c>
    </row>
    <row r="144" spans="1:4" x14ac:dyDescent="0.3">
      <c r="A144" s="59" t="s">
        <v>7</v>
      </c>
      <c r="B144" s="60">
        <v>0.17</v>
      </c>
      <c r="C144" s="61">
        <v>0.17</v>
      </c>
      <c r="D144" s="62">
        <f t="shared" si="7"/>
        <v>0</v>
      </c>
    </row>
    <row r="145" spans="1:5" x14ac:dyDescent="0.3">
      <c r="A145" s="59" t="s">
        <v>11</v>
      </c>
      <c r="B145" s="60">
        <v>0.02</v>
      </c>
      <c r="C145" s="61">
        <v>0.02</v>
      </c>
      <c r="D145" s="62">
        <f t="shared" si="7"/>
        <v>0</v>
      </c>
    </row>
    <row r="146" spans="1:5" x14ac:dyDescent="0.3">
      <c r="A146" s="63" t="s">
        <v>12</v>
      </c>
      <c r="B146" s="64">
        <v>0.22</v>
      </c>
      <c r="C146" s="65">
        <v>0.22</v>
      </c>
      <c r="D146" s="66">
        <f t="shared" si="7"/>
        <v>0</v>
      </c>
    </row>
    <row r="147" spans="1:5" x14ac:dyDescent="0.3">
      <c r="A147" s="67" t="s">
        <v>13</v>
      </c>
      <c r="B147" s="68">
        <v>7.0000000000000007E-2</v>
      </c>
      <c r="C147" s="69">
        <v>7.0000000000000007E-2</v>
      </c>
      <c r="D147" s="70">
        <f t="shared" si="7"/>
        <v>0</v>
      </c>
    </row>
    <row r="148" spans="1:5" x14ac:dyDescent="0.3">
      <c r="A148" s="67" t="s">
        <v>14</v>
      </c>
      <c r="B148" s="68">
        <v>0.05</v>
      </c>
      <c r="C148" s="69">
        <v>0.05</v>
      </c>
      <c r="D148" s="70">
        <f t="shared" si="7"/>
        <v>0</v>
      </c>
    </row>
    <row r="149" spans="1:5" x14ac:dyDescent="0.3">
      <c r="A149" s="67" t="s">
        <v>15</v>
      </c>
      <c r="B149" s="68">
        <v>0.35</v>
      </c>
      <c r="C149" s="69">
        <v>0.35</v>
      </c>
      <c r="D149" s="70">
        <f t="shared" si="7"/>
        <v>0</v>
      </c>
    </row>
    <row r="150" spans="1:5" x14ac:dyDescent="0.3">
      <c r="A150" s="71" t="s">
        <v>16</v>
      </c>
      <c r="B150" s="72">
        <v>0.01</v>
      </c>
      <c r="C150" s="73">
        <v>0</v>
      </c>
      <c r="D150" s="74">
        <f t="shared" si="7"/>
        <v>0</v>
      </c>
      <c r="E150" s="7"/>
    </row>
    <row r="151" spans="1:5" x14ac:dyDescent="0.3">
      <c r="A151" s="36" t="s">
        <v>17</v>
      </c>
      <c r="B151" s="39">
        <f>SUM(B142:B150)</f>
        <v>1</v>
      </c>
      <c r="C151" s="40">
        <f>SUM(C142:C150)</f>
        <v>0.97000000000000008</v>
      </c>
      <c r="D151" s="41">
        <f>SUM(D142:D150)</f>
        <v>0</v>
      </c>
      <c r="E151" s="7"/>
    </row>
    <row r="152" spans="1:5" x14ac:dyDescent="0.3">
      <c r="A152" s="36"/>
      <c r="B152" s="39"/>
      <c r="C152" s="40"/>
      <c r="D152" s="9"/>
      <c r="E152" s="7"/>
    </row>
    <row r="153" spans="1:5" x14ac:dyDescent="0.3">
      <c r="A153" s="90" t="s">
        <v>75</v>
      </c>
      <c r="B153" s="39"/>
      <c r="C153" s="40"/>
      <c r="D153" s="9"/>
    </row>
    <row r="154" spans="1:5" ht="6" customHeight="1" x14ac:dyDescent="0.3">
      <c r="A154" s="91"/>
      <c r="B154" s="39"/>
      <c r="C154" s="40"/>
      <c r="D154" s="9"/>
    </row>
    <row r="155" spans="1:5" x14ac:dyDescent="0.3">
      <c r="A155" s="92" t="s">
        <v>79</v>
      </c>
      <c r="B155" s="93">
        <v>0.53269999999999995</v>
      </c>
      <c r="C155" s="40"/>
      <c r="D155" s="9">
        <f>B155*$D$151</f>
        <v>0</v>
      </c>
    </row>
    <row r="156" spans="1:5" x14ac:dyDescent="0.3">
      <c r="A156" s="92" t="s">
        <v>76</v>
      </c>
      <c r="B156" s="93">
        <v>0.38109999999999999</v>
      </c>
      <c r="C156" s="40"/>
      <c r="D156" s="9">
        <f t="shared" ref="D156:D157" si="8">B156*$D$151</f>
        <v>0</v>
      </c>
    </row>
    <row r="157" spans="1:5" x14ac:dyDescent="0.3">
      <c r="A157" s="92" t="s">
        <v>77</v>
      </c>
      <c r="B157" s="93">
        <v>8.6199999999999999E-2</v>
      </c>
      <c r="C157" s="40"/>
      <c r="D157" s="9">
        <f t="shared" si="8"/>
        <v>0</v>
      </c>
    </row>
    <row r="158" spans="1:5" ht="6" customHeight="1" x14ac:dyDescent="0.3">
      <c r="A158" s="94"/>
      <c r="B158" s="95"/>
      <c r="C158" s="40"/>
      <c r="D158" s="9"/>
    </row>
    <row r="159" spans="1:5" x14ac:dyDescent="0.3">
      <c r="A159" s="96" t="s">
        <v>78</v>
      </c>
      <c r="B159" s="97">
        <f>SUM(B155:B157)</f>
        <v>1</v>
      </c>
      <c r="C159" s="39"/>
      <c r="D159" s="9">
        <f>SUM(D155:D157)</f>
        <v>0</v>
      </c>
    </row>
    <row r="160" spans="1:5" x14ac:dyDescent="0.3">
      <c r="A160" s="36"/>
      <c r="B160" s="37"/>
      <c r="C160" s="38"/>
      <c r="D160" s="7"/>
    </row>
  </sheetData>
  <sheetProtection algorithmName="SHA-512" hashValue="RRVvIWFhbKqArI6rORLocG14miEpBiEt/EDtV9SqQ/9N86AuAlCsBYi+8PYFm6/c8WFcWq9MEH/vXkClKXxMyA==" saltValue="3rehT1IPfJKYe3c9F2XVEA==" spinCount="100000" sheet="1" objects="1" scenarios="1" selectLockedCells="1"/>
  <mergeCells count="21">
    <mergeCell ref="B1:E1"/>
    <mergeCell ref="B3:E4"/>
    <mergeCell ref="A71:F71"/>
    <mergeCell ref="A10:A15"/>
    <mergeCell ref="A72:E72"/>
    <mergeCell ref="A48:D48"/>
    <mergeCell ref="B22:D22"/>
    <mergeCell ref="A51:E51"/>
    <mergeCell ref="A52:E52"/>
    <mergeCell ref="A50:E50"/>
    <mergeCell ref="A53:E53"/>
    <mergeCell ref="A54:E54"/>
    <mergeCell ref="A55:E55"/>
    <mergeCell ref="A56:E56"/>
    <mergeCell ref="A57:E57"/>
    <mergeCell ref="A58:E58"/>
    <mergeCell ref="A28:C28"/>
    <mergeCell ref="A30:C30"/>
    <mergeCell ref="A38:E38"/>
    <mergeCell ref="A42:B42"/>
    <mergeCell ref="A59:E59"/>
  </mergeCells>
  <phoneticPr fontId="6" type="noConversion"/>
  <pageMargins left="0.70866141732283472" right="0.51181102362204722" top="0.51181102362204722" bottom="0.70866141732283472" header="0.19685039370078741" footer="0.19685039370078741"/>
  <pageSetup paperSize="9" scale="93" fitToHeight="0" orientation="portrait" r:id="rId1"/>
  <headerFooter>
    <oddFooter>&amp;L&amp;8&amp;F&amp;R&amp;8Seite &amp;P/&amp;N</oddFooter>
  </headerFooter>
  <rowBreaks count="4" manualBreakCount="4">
    <brk id="48" max="4" man="1"/>
    <brk id="69" max="16383" man="1"/>
    <brk id="102" max="4" man="1"/>
    <brk id="13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2026-09-30T20:13:14Z</cp:lastPrinted>
  <dcterms:created xsi:type="dcterms:W3CDTF">2024-03-18T14:02:47Z</dcterms:created>
  <dcterms:modified xsi:type="dcterms:W3CDTF">2026-09-30T20:14:59Z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