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jingenieurede.sharepoint.com/sites/BlomeJarzembowski/Freigegebene Dokumente/PROJEKTE/54_DRK_Strukturfonds_VgV_VergMgmt/00_bearbeitbar/VGU-Muster_ObjPl/03_Vom Unternehmen auszufüll. Dokumente/"/>
    </mc:Choice>
  </mc:AlternateContent>
  <xr:revisionPtr revIDLastSave="740" documentId="13_ncr:1_{400050E0-06EA-4925-A74B-B573373F24A5}" xr6:coauthVersionLast="47" xr6:coauthVersionMax="47" xr10:uidLastSave="{3D1F1E8E-CA4B-4279-83C6-D9D666DB2267}"/>
  <workbookProtection workbookAlgorithmName="SHA-512" workbookHashValue="hT8LGlki77+s1C5viA+zoQ6RzxdWxrr11ihLNpg8UAMeGUtLC9HztjM5zjo88kTD1ESIshE/zVD4lf+3IiD+3Q==" workbookSaltValue="5ufyXxJ3xYBzqDW8O8cy/w==" workbookSpinCount="100000" lockStructure="1"/>
  <bookViews>
    <workbookView xWindow="-120" yWindow="-16320" windowWidth="29040" windowHeight="15720" xr2:uid="{A63770D8-896E-40A0-8C54-8465ACC09784}"/>
  </bookViews>
  <sheets>
    <sheet name="Tabelle1" sheetId="7" r:id="rId1"/>
  </sheets>
  <definedNames>
    <definedName name="_xlnm.Print_Area" localSheetId="0">Tabelle1!$A$1:$K$50</definedName>
    <definedName name="_xlnm.Print_Titles" localSheetId="0">Tabelle1!$1:$6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7" l="1"/>
  <c r="F50" i="7"/>
  <c r="F49" i="7"/>
  <c r="F48" i="7"/>
  <c r="F47" i="7"/>
  <c r="F46" i="7"/>
  <c r="F42" i="7"/>
  <c r="F41" i="7"/>
  <c r="F40" i="7"/>
  <c r="F39" i="7"/>
  <c r="F38" i="7"/>
  <c r="F30" i="7"/>
  <c r="G24" i="7" s="1"/>
  <c r="F29" i="7"/>
  <c r="F28" i="7"/>
  <c r="F27" i="7"/>
  <c r="F26" i="7"/>
  <c r="F22" i="7"/>
  <c r="F20" i="7"/>
  <c r="F19" i="7"/>
  <c r="F18" i="7"/>
  <c r="C44" i="7"/>
  <c r="C36" i="7"/>
  <c r="F32" i="7"/>
  <c r="G31" i="7" s="1"/>
  <c r="C31" i="7"/>
  <c r="C24" i="7"/>
  <c r="F21" i="7"/>
  <c r="C16" i="7"/>
  <c r="F12" i="7"/>
  <c r="G11" i="7" s="1"/>
  <c r="C11" i="7"/>
  <c r="F9" i="7"/>
  <c r="G8" i="7" s="1"/>
  <c r="C8" i="7"/>
  <c r="C34" i="7" l="1"/>
  <c r="G36" i="7"/>
  <c r="C14" i="7"/>
  <c r="G16" i="7"/>
  <c r="C7" i="7" l="1"/>
  <c r="G34" i="7"/>
  <c r="G14" i="7"/>
  <c r="G7" i="7" l="1"/>
</calcChain>
</file>

<file path=xl/sharedStrings.xml><?xml version="1.0" encoding="utf-8"?>
<sst xmlns="http://schemas.openxmlformats.org/spreadsheetml/2006/main" count="121" uniqueCount="47">
  <si>
    <t>Gewichtung</t>
  </si>
  <si>
    <t>Maximum 
(Punkte)</t>
  </si>
  <si>
    <t>Maximum 
(Punkte x %)</t>
  </si>
  <si>
    <t xml:space="preserve">Projekt: </t>
  </si>
  <si>
    <t>Leistung:</t>
  </si>
  <si>
    <t>erreichbare Punkte</t>
  </si>
  <si>
    <t>a</t>
  </si>
  <si>
    <t>b</t>
  </si>
  <si>
    <t>c</t>
  </si>
  <si>
    <t>e</t>
  </si>
  <si>
    <t>Zuschlagskriterien</t>
  </si>
  <si>
    <t>0 - 5 Punkte</t>
  </si>
  <si>
    <t>Gesamt</t>
  </si>
  <si>
    <t>Matrix der Zuschlagskriterien</t>
  </si>
  <si>
    <t xml:space="preserve">         Kriterium / Erfüllungsgrad / Punkte</t>
  </si>
  <si>
    <t>0 / 5 Punkte</t>
  </si>
  <si>
    <t>Gesamtpunktzahl</t>
  </si>
  <si>
    <t>Lfd. Nr.</t>
  </si>
  <si>
    <t>Erreichte
Punkte</t>
  </si>
  <si>
    <t xml:space="preserve">  c.1) Referenz Nr. 1</t>
  </si>
  <si>
    <t xml:space="preserve">  c.2) Referenz Nr. 2</t>
  </si>
  <si>
    <t xml:space="preserve">  e.1) Referenz Nr. 1</t>
  </si>
  <si>
    <t>Objektplanung Gebäude LP 2 bis 8</t>
  </si>
  <si>
    <t>a) PREIS - GESAMTPREIS</t>
  </si>
  <si>
    <t>e) PERSÖNLICHE REFERENZEN  - stellv. PROJEKTLEITER/IN</t>
  </si>
  <si>
    <t>d) BERUFSERFAHRUNG - stellv. PROJEKTLEITER/IN</t>
  </si>
  <si>
    <t>b) BERUFSERFAHRUNG - PROJEKTLEITER/IN</t>
  </si>
  <si>
    <r>
      <t xml:space="preserve">c) PERSÖNLICHE REFERENZEN </t>
    </r>
    <r>
      <rPr>
        <b/>
        <sz val="12"/>
        <rFont val="Calibri"/>
        <family val="2"/>
        <scheme val="minor"/>
      </rPr>
      <t>- PROJEKTLEITER/IN</t>
    </r>
  </si>
  <si>
    <t xml:space="preserve">Name des Bieters: </t>
  </si>
  <si>
    <t>Angaben des Bieters (gelbe Felder)</t>
  </si>
  <si>
    <r>
      <rPr>
        <b/>
        <sz val="11"/>
        <color theme="1"/>
        <rFont val="Calibri"/>
        <family val="2"/>
        <scheme val="minor"/>
      </rPr>
      <t>HINWEIS ZU REFERENZEN</t>
    </r>
    <r>
      <rPr>
        <sz val="11"/>
        <color theme="1"/>
        <rFont val="Calibri"/>
        <family val="2"/>
        <scheme val="minor"/>
      </rPr>
      <t xml:space="preserve">
Gegenstand der Wertung sind die persönlichen Referenzen der als Projektleiter:in benannten Person über in der Vergangenheit ausgeführte Aufträge. Für die Objektplanung Gebäude werden maximal </t>
    </r>
    <r>
      <rPr>
        <b/>
        <sz val="11"/>
        <color theme="1"/>
        <rFont val="Calibri"/>
        <family val="2"/>
        <scheme val="minor"/>
      </rPr>
      <t xml:space="preserve">zwei </t>
    </r>
    <r>
      <rPr>
        <sz val="11"/>
        <color theme="1"/>
        <rFont val="Calibri"/>
        <family val="2"/>
        <scheme val="minor"/>
      </rPr>
      <t>Referenzen wie folgt berücksichtigt:</t>
    </r>
  </si>
  <si>
    <r>
      <rPr>
        <b/>
        <u/>
        <sz val="11"/>
        <color theme="1"/>
        <rFont val="Calibri"/>
        <family val="2"/>
        <scheme val="minor"/>
      </rPr>
      <t xml:space="preserve"> Teilkriterium: Sanierung im laufenden Betrieb (Maximal 5 Punkte)
</t>
    </r>
    <r>
      <rPr>
        <sz val="11"/>
        <color theme="1"/>
        <rFont val="Calibri"/>
        <family val="2"/>
        <scheme val="minor"/>
      </rPr>
      <t xml:space="preserve">Bewertet wird die besondere planerische und organisatorische Erfahrung des Projektleiters mit hochkomplexen Baustellenabläufen in Krankenhäusern im laufenden Betrieb.
</t>
    </r>
    <r>
      <rPr>
        <b/>
        <sz val="11"/>
        <color theme="1"/>
        <rFont val="Calibri"/>
        <family val="2"/>
        <scheme val="minor"/>
      </rPr>
      <t>5 Punkte:</t>
    </r>
    <r>
      <rPr>
        <sz val="11"/>
        <color theme="1"/>
        <rFont val="Calibri"/>
        <family val="2"/>
        <scheme val="minor"/>
      </rPr>
      <t xml:space="preserve"> Die Sanierung/der Umbau der Krankenhaus-Referenz fand nachweislich und im erheblichen Umfang unter laufendem Betrieb der medizinischen Kernbereiche (z. B. OP, Pflege, Diagnostik) statt.
</t>
    </r>
    <r>
      <rPr>
        <b/>
        <sz val="11"/>
        <color theme="1"/>
        <rFont val="Calibri"/>
        <family val="2"/>
        <scheme val="minor"/>
      </rPr>
      <t xml:space="preserve">3 Punkte: </t>
    </r>
    <r>
      <rPr>
        <sz val="11"/>
        <color theme="1"/>
        <rFont val="Calibri"/>
        <family val="2"/>
        <scheme val="minor"/>
      </rPr>
      <t xml:space="preserve">Das Projekt beinhaltete Erschwernisse durch Bauen im laufenden Betrieb, jedoch betraf dies vorrangig Randbereiche, oder die Abstimmungstiefe stimmte nur in Teilen mit den Anforderungen unseres Projekts überein.
</t>
    </r>
    <r>
      <rPr>
        <b/>
        <sz val="11"/>
        <color theme="1"/>
        <rFont val="Calibri"/>
        <family val="2"/>
        <scheme val="minor"/>
      </rPr>
      <t>1 Punkt</t>
    </r>
    <r>
      <rPr>
        <sz val="11"/>
        <color theme="1"/>
        <rFont val="Calibri"/>
        <family val="2"/>
        <scheme val="minor"/>
      </rPr>
      <t xml:space="preserve">: Es gab geringfügige Berührungspunkte mit laufendem Betrieb (z. B. reine Außen- oder Teilbereiche).
</t>
    </r>
    <r>
      <rPr>
        <b/>
        <sz val="11"/>
        <color theme="1"/>
        <rFont val="Calibri"/>
        <family val="2"/>
        <scheme val="minor"/>
      </rPr>
      <t xml:space="preserve">0 Punkte: </t>
    </r>
    <r>
      <rPr>
        <sz val="11"/>
        <color theme="1"/>
        <rFont val="Calibri"/>
        <family val="2"/>
        <scheme val="minor"/>
      </rPr>
      <t>Die Maßnahme fand nicht unter laufendem Betrieb statt (z. B. Leerstand, vollständige Auslagerung oder Neubau).</t>
    </r>
  </si>
  <si>
    <r>
      <rPr>
        <u/>
        <sz val="11"/>
        <color theme="1"/>
        <rFont val="Calibri"/>
        <family val="2"/>
        <scheme val="minor"/>
      </rPr>
      <t xml:space="preserve">Hinweis zur Bewertung: </t>
    </r>
    <r>
      <rPr>
        <sz val="11"/>
        <color theme="1"/>
        <rFont val="Calibri"/>
        <family val="2"/>
        <scheme val="minor"/>
      </rPr>
      <t xml:space="preserve">
Grundlage der Bewertung ist die Gesamthonorarberechnung (netto). Es umfasst das Pauschalhonorar einschließlich Zu-/ und Abschlag sowie die Zeithonorare und die Nebenkosten. Das Angebot, welches nach rechnerischer Prüfung den niedrigsten Preis hat, erhält 5 Punkte. Das Angebot mit dem 2-fachen des niedrigsten angebotenen Gesamthonorars erhält 0 Punkte. Alle Angebote mit darüber (über dem 2-fachen des niedrigsten angebotenen Gesamthonorars) liegendem Gesamthonorar erhalten ebenfalls 0 Punkte.  
Die Ermittlung der Punkte für die dazwischenliegenden Angebote erfolgt über eine lineare Interpolation mit bis zu drei Stellen nach dem Komma und gemäß folgender Formel: 
Wertung Preis = </t>
    </r>
    <r>
      <rPr>
        <u/>
        <sz val="11"/>
        <color theme="1"/>
        <rFont val="Calibri"/>
        <family val="2"/>
        <scheme val="minor"/>
      </rPr>
      <t>(2 x günstigstes Angebot -  Angebot) x 5</t>
    </r>
    <r>
      <rPr>
        <sz val="11"/>
        <color theme="1"/>
        <rFont val="Calibri"/>
        <family val="2"/>
        <scheme val="minor"/>
      </rPr>
      <t xml:space="preserve">
                                                günstigstes Angebot
Zur Ermittlung des wirtschaftlichsten Angebots wird das gewichtete Preisergebnis ins Verhältnis zur Leistung gesetzt.</t>
    </r>
  </si>
  <si>
    <r>
      <rPr>
        <b/>
        <u/>
        <sz val="11"/>
        <rFont val="Calibri"/>
        <family val="2"/>
        <scheme val="minor"/>
      </rPr>
      <t xml:space="preserve"> Teilkriterium: Planungsleistungen des PL (Maximal 5 Punkte)</t>
    </r>
    <r>
      <rPr>
        <sz val="11"/>
        <rFont val="Calibri"/>
        <family val="2"/>
        <scheme val="minor"/>
      </rPr>
      <t xml:space="preserve">
Für die Referenz sind die nachfolgenden Leistungen der Objektplanung Gebäude erbracht:
Objektplanungsleistungen Gebäude gemäß § 34 HOAI über die Leistungsphasen 2 bis 8 in der Honorarzone IV oder höher für die Sanierung und/oder den Umbau im Bestand eines Krankenhauses
Ja = 05 Punkte / Nein = 0 Punkte</t>
    </r>
  </si>
  <si>
    <r>
      <rPr>
        <b/>
        <u/>
        <sz val="11"/>
        <rFont val="Calibri"/>
        <family val="2"/>
        <scheme val="minor"/>
      </rPr>
      <t>Teilkriterium: Kostenrahmen der Referenz (Maximal 5 Punkte)</t>
    </r>
    <r>
      <rPr>
        <sz val="11"/>
        <rFont val="Calibri"/>
        <family val="2"/>
        <scheme val="minor"/>
      </rPr>
      <t xml:space="preserve">
Der Kostenanteil der KG 300 lag nachweislich bei ≥ 35 % bezogen auf die Summe der Kosten aus KG 300 + 400 (gemäß DIN 276:2018-1)
Ja = 05 Punkte / Nein = 0 Punkte</t>
    </r>
  </si>
  <si>
    <r>
      <rPr>
        <b/>
        <u/>
        <sz val="11"/>
        <rFont val="Calibri"/>
        <family val="2"/>
        <scheme val="minor"/>
      </rPr>
      <t>Teilkriterium: Denkmalschutz (Maximal 5 Punkte)</t>
    </r>
    <r>
      <rPr>
        <sz val="11"/>
        <rFont val="Calibri"/>
        <family val="2"/>
        <scheme val="minor"/>
      </rPr>
      <t xml:space="preserve">
Bewertet wird die nachgewiesene Erfahrung im Umgang mit behördlichen Auflagen und historischer Bausubstanz.
</t>
    </r>
    <r>
      <rPr>
        <b/>
        <sz val="11"/>
        <rFont val="Calibri"/>
        <family val="2"/>
        <scheme val="minor"/>
      </rPr>
      <t>5 Punkte:</t>
    </r>
    <r>
      <rPr>
        <sz val="11"/>
        <rFont val="Calibri"/>
        <family val="2"/>
        <scheme val="minor"/>
      </rPr>
      <t xml:space="preserve"> Die Maßnahme fand unter Beachtung von Denkmalschutzauflagen statt (Ja).
</t>
    </r>
    <r>
      <rPr>
        <b/>
        <sz val="11"/>
        <rFont val="Calibri"/>
        <family val="2"/>
        <scheme val="minor"/>
      </rPr>
      <t>0 Punkte:</t>
    </r>
    <r>
      <rPr>
        <sz val="11"/>
        <rFont val="Calibri"/>
        <family val="2"/>
        <scheme val="minor"/>
      </rPr>
      <t xml:space="preserve"> Das Gebäude stand nicht unter Denkmalschutz / keine Auflagen (Nein).</t>
    </r>
  </si>
  <si>
    <r>
      <rPr>
        <b/>
        <u/>
        <sz val="11"/>
        <rFont val="Calibri"/>
        <family val="2"/>
        <scheme val="minor"/>
      </rPr>
      <t>Teilkriterium: Art des Auftraggebers (Maximal 5 Punkte)</t>
    </r>
    <r>
      <rPr>
        <sz val="11"/>
        <rFont val="Calibri"/>
        <family val="2"/>
        <scheme val="minor"/>
      </rPr>
      <t xml:space="preserve">
Referenz ist eine </t>
    </r>
    <r>
      <rPr>
        <b/>
        <sz val="11"/>
        <rFont val="Calibri"/>
        <family val="2"/>
        <scheme val="minor"/>
      </rPr>
      <t>öffentlich geförderte Maßnahme</t>
    </r>
    <r>
      <rPr>
        <sz val="11"/>
        <rFont val="Calibri"/>
        <family val="2"/>
        <scheme val="minor"/>
      </rPr>
      <t xml:space="preserve"> oder wurde für einen</t>
    </r>
    <r>
      <rPr>
        <b/>
        <sz val="11"/>
        <rFont val="Calibri"/>
        <family val="2"/>
        <scheme val="minor"/>
      </rPr>
      <t xml:space="preserve"> öffentlichen Auftraggeber gem.  GWB § 98 erbracht:
</t>
    </r>
    <r>
      <rPr>
        <sz val="11"/>
        <rFont val="Calibri"/>
        <family val="2"/>
        <scheme val="minor"/>
      </rPr>
      <t xml:space="preserve">
Ja = 05 Punkte / Nein = 0 Punkte</t>
    </r>
  </si>
  <si>
    <t>Die Berufserfahrung des stellvertretenden Projektleiters wird wie folgt bewertet und mit 5 % in der Gesamtwertung gewichtet:
&lt; 10 Jahre: 	0 Punkte
10 - 12 Jahre: 	2 Punkte
13 - 14 Jahre: 	3 Punkte
≥ 15 Jahre:  	5 Punkte
Sollte kein Bieter für die Berufserfahrung die Höchstpunktzahl erhalten, so werden die Ergebnisse jeweils referenziert (max. Punktzahl/ beste Punktzahl x eigene Punkte).</t>
  </si>
  <si>
    <t>Umsetzung Krankenhausstrukturfonds an den DRK Kliniken Berlin Westend - TP 4 Sanierung der Station 29, Station 1b,  Station 4b und Erweiterung Intensivstation</t>
  </si>
  <si>
    <t>Die Berufserfahrung des Projektleiters wird wie folgt bewertet und mit 10 % in der Gesamtwertung gewichtet:
&lt; 15 Jahre: 	0 Punkte
15 - 16 Jahre: 	2 Punkte
&gt; 16 - 17 Jahre: 	3 Punkte
≥ 18 Jahre:  	5 Punkte
Sollte kein Bieter für die Berufserfahrung die Höchstpunktzahl erhalten, so werden die Ergebnisse jeweils referenziert (max. Punktzahl/ beste Punktzahl x eigene Punkte).</t>
  </si>
  <si>
    <t>Vergabe-Nr. TP 4_A</t>
  </si>
  <si>
    <t>Bitte Berufserfahrung in Jahren angeben.</t>
  </si>
  <si>
    <t>1.Bitte Titel der Referenz benennen und Referenz kurz beschreiben. 
2.Bitte die erbrachten Leistungen kurz auflisten.</t>
  </si>
  <si>
    <t>Bitte kurz erläutern.</t>
  </si>
  <si>
    <t>Bitte Erfahrung erläutern.</t>
  </si>
  <si>
    <t>1.Bitte mit "ja" oder "nein" beantworten.
2. Bitte Auftraggeber benennen.</t>
  </si>
  <si>
    <r>
      <rPr>
        <b/>
        <sz val="11"/>
        <rFont val="Calibri"/>
        <family val="2"/>
        <scheme val="minor"/>
      </rPr>
      <t>HINWEIS ZU REFERENZEN</t>
    </r>
    <r>
      <rPr>
        <sz val="11"/>
        <rFont val="Calibri"/>
        <family val="2"/>
        <scheme val="minor"/>
      </rPr>
      <t xml:space="preserve">
Gegenstand der Wertung sind die persönlichen Referenzen der als Projektleiter:in benannten Person über in der Vergangenheit ausgeführte Aufträge. Für die Objektplanung Gebäude werden maximal </t>
    </r>
    <r>
      <rPr>
        <b/>
        <sz val="11"/>
        <rFont val="Calibri"/>
        <family val="2"/>
        <scheme val="minor"/>
      </rPr>
      <t xml:space="preserve">zwei </t>
    </r>
    <r>
      <rPr>
        <sz val="11"/>
        <rFont val="Calibri"/>
        <family val="2"/>
        <scheme val="minor"/>
      </rPr>
      <t>Referenzen wie folgt berücksichtigt: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</si>
</sst>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0.00\ %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 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B132B"/>
        <bgColor indexed="64"/>
      </patternFill>
    </fill>
    <fill>
      <patternFill patternType="solid">
        <fgColor rgb="FFA4958E"/>
        <bgColor indexed="64"/>
      </patternFill>
    </fill>
    <fill>
      <patternFill patternType="solid">
        <fgColor rgb="FFF0EEE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115">
    <xf numFmtId="0" fontId="0" fillId="0" borderId="0" xfId="0"/>
    <xf numFmtId="0" fontId="17" fillId="2" borderId="8" xfId="0" applyFont="1" applyFill="1" applyBorder="1" applyAlignment="1" applyProtection="1">
      <alignment horizontal="left" vertical="center" wrapText="1"/>
      <protection locked="0"/>
    </xf>
    <xf numFmtId="0" fontId="2" fillId="0" borderId="0" xfId="1" applyFont="1" applyAlignment="1">
      <alignment vertical="top" wrapText="1"/>
    </xf>
    <xf numFmtId="49" fontId="14" fillId="0" borderId="0" xfId="0" applyNumberFormat="1" applyFont="1" applyAlignment="1">
      <alignment horizontal="right" vertical="top"/>
    </xf>
    <xf numFmtId="0" fontId="2" fillId="0" borderId="0" xfId="1" applyFont="1" applyAlignment="1">
      <alignment wrapText="1"/>
    </xf>
    <xf numFmtId="0" fontId="13" fillId="0" borderId="0" xfId="1" applyFont="1" applyAlignment="1">
      <alignment wrapText="1"/>
    </xf>
    <xf numFmtId="0" fontId="7" fillId="0" borderId="0" xfId="1" applyFont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0" xfId="0" applyFont="1"/>
    <xf numFmtId="0" fontId="8" fillId="3" borderId="1" xfId="0" applyFont="1" applyFill="1" applyBorder="1" applyAlignment="1">
      <alignment horizontal="center" wrapText="1"/>
    </xf>
    <xf numFmtId="0" fontId="17" fillId="2" borderId="8" xfId="0" applyFont="1" applyFill="1" applyBorder="1" applyAlignment="1">
      <alignment horizontal="left" wrapText="1"/>
    </xf>
    <xf numFmtId="10" fontId="14" fillId="6" borderId="7" xfId="0" applyNumberFormat="1" applyFont="1" applyFill="1" applyBorder="1" applyAlignment="1">
      <alignment horizontal="center"/>
    </xf>
    <xf numFmtId="0" fontId="5" fillId="6" borderId="7" xfId="0" applyFont="1" applyFill="1" applyBorder="1"/>
    <xf numFmtId="1" fontId="13" fillId="6" borderId="3" xfId="0" applyNumberFormat="1" applyFont="1" applyFill="1" applyBorder="1"/>
    <xf numFmtId="0" fontId="5" fillId="6" borderId="0" xfId="0" applyFont="1" applyFill="1"/>
    <xf numFmtId="0" fontId="5" fillId="0" borderId="0" xfId="0" applyFont="1"/>
    <xf numFmtId="164" fontId="0" fillId="5" borderId="1" xfId="0" applyNumberFormat="1" applyFill="1" applyBorder="1" applyAlignment="1">
      <alignment horizontal="center"/>
    </xf>
    <xf numFmtId="49" fontId="0" fillId="5" borderId="5" xfId="0" applyNumberFormat="1" applyFill="1" applyBorder="1" applyAlignment="1">
      <alignment horizontal="center"/>
    </xf>
    <xf numFmtId="0" fontId="0" fillId="5" borderId="1" xfId="0" applyFill="1" applyBorder="1"/>
    <xf numFmtId="1" fontId="0" fillId="5" borderId="1" xfId="0" applyNumberFormat="1" applyFill="1" applyBorder="1"/>
    <xf numFmtId="0" fontId="0" fillId="5" borderId="0" xfId="0" applyFill="1"/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left"/>
    </xf>
    <xf numFmtId="1" fontId="1" fillId="5" borderId="1" xfId="0" applyNumberFormat="1" applyFont="1" applyFill="1" applyBorder="1"/>
    <xf numFmtId="2" fontId="0" fillId="0" borderId="4" xfId="0" applyNumberFormat="1" applyBorder="1" applyAlignment="1">
      <alignment horizontal="right" wrapText="1"/>
    </xf>
    <xf numFmtId="0" fontId="0" fillId="5" borderId="2" xfId="0" applyFill="1" applyBorder="1" applyAlignment="1">
      <alignment horizontal="center"/>
    </xf>
    <xf numFmtId="1" fontId="12" fillId="5" borderId="1" xfId="0" applyNumberFormat="1" applyFont="1" applyFill="1" applyBorder="1"/>
    <xf numFmtId="164" fontId="0" fillId="0" borderId="2" xfId="0" applyNumberFormat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/>
    <xf numFmtId="0" fontId="2" fillId="3" borderId="1" xfId="0" applyFont="1" applyFill="1" applyBorder="1"/>
    <xf numFmtId="164" fontId="0" fillId="6" borderId="1" xfId="0" applyNumberForma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1" xfId="0" applyFill="1" applyBorder="1"/>
    <xf numFmtId="1" fontId="0" fillId="6" borderId="1" xfId="0" applyNumberFormat="1" applyFill="1" applyBorder="1"/>
    <xf numFmtId="0" fontId="0" fillId="6" borderId="0" xfId="0" applyFill="1"/>
    <xf numFmtId="1" fontId="2" fillId="6" borderId="1" xfId="0" applyNumberFormat="1" applyFont="1" applyFill="1" applyBorder="1"/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1" fontId="0" fillId="0" borderId="4" xfId="0" applyNumberFormat="1" applyBorder="1"/>
    <xf numFmtId="2" fontId="0" fillId="3" borderId="1" xfId="0" applyNumberFormat="1" applyFill="1" applyBorder="1"/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right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2" fillId="0" borderId="4" xfId="0" applyFont="1" applyBorder="1" applyAlignment="1">
      <alignment vertical="top" wrapText="1"/>
    </xf>
    <xf numFmtId="0" fontId="18" fillId="0" borderId="1" xfId="0" applyFont="1" applyBorder="1"/>
    <xf numFmtId="0" fontId="0" fillId="0" borderId="5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2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horizontal="center" wrapText="1"/>
    </xf>
    <xf numFmtId="2" fontId="0" fillId="0" borderId="1" xfId="0" applyNumberFormat="1" applyBorder="1" applyAlignment="1">
      <alignment horizontal="right" wrapText="1"/>
    </xf>
    <xf numFmtId="2" fontId="2" fillId="3" borderId="1" xfId="0" applyNumberFormat="1" applyFont="1" applyFill="1" applyBorder="1"/>
    <xf numFmtId="2" fontId="2" fillId="6" borderId="1" xfId="0" applyNumberFormat="1" applyFont="1" applyFill="1" applyBorder="1"/>
    <xf numFmtId="10" fontId="0" fillId="0" borderId="0" xfId="0" applyNumberFormat="1"/>
    <xf numFmtId="1" fontId="12" fillId="5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1" fontId="2" fillId="6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 wrapText="1"/>
      <protection locked="0"/>
    </xf>
    <xf numFmtId="2" fontId="0" fillId="3" borderId="2" xfId="0" applyNumberFormat="1" applyFill="1" applyBorder="1" applyAlignment="1">
      <alignment horizontal="left" vertical="top" wrapText="1"/>
    </xf>
    <xf numFmtId="2" fontId="0" fillId="3" borderId="3" xfId="0" applyNumberFormat="1" applyFill="1" applyBorder="1" applyAlignment="1">
      <alignment horizontal="left" vertical="top" wrapText="1"/>
    </xf>
    <xf numFmtId="2" fontId="0" fillId="3" borderId="5" xfId="0" applyNumberFormat="1" applyFill="1" applyBorder="1" applyAlignment="1">
      <alignment horizontal="left" vertical="top" wrapText="1"/>
    </xf>
    <xf numFmtId="2" fontId="0" fillId="3" borderId="14" xfId="0" applyNumberFormat="1" applyFill="1" applyBorder="1" applyAlignment="1">
      <alignment horizontal="left" vertical="top" wrapText="1"/>
    </xf>
    <xf numFmtId="2" fontId="0" fillId="3" borderId="15" xfId="0" applyNumberFormat="1" applyFill="1" applyBorder="1" applyAlignment="1">
      <alignment horizontal="left" vertical="top" wrapText="1"/>
    </xf>
    <xf numFmtId="2" fontId="0" fillId="3" borderId="16" xfId="0" applyNumberFormat="1" applyFill="1" applyBorder="1" applyAlignment="1">
      <alignment horizontal="left" vertical="top" wrapText="1"/>
    </xf>
    <xf numFmtId="0" fontId="9" fillId="6" borderId="2" xfId="0" applyFont="1" applyFill="1" applyBorder="1" applyAlignment="1">
      <alignment horizontal="left" indent="2"/>
    </xf>
    <xf numFmtId="0" fontId="9" fillId="6" borderId="3" xfId="0" applyFont="1" applyFill="1" applyBorder="1" applyAlignment="1">
      <alignment horizontal="left" indent="2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0" fontId="9" fillId="5" borderId="2" xfId="0" applyFont="1" applyFill="1" applyBorder="1" applyAlignment="1">
      <alignment horizontal="left" indent="2"/>
    </xf>
    <xf numFmtId="0" fontId="9" fillId="5" borderId="3" xfId="0" applyFont="1" applyFill="1" applyBorder="1" applyAlignment="1">
      <alignment horizontal="left" indent="2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4" xfId="0" applyNumberFormat="1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6" xfId="0" applyNumberFormat="1" applyBorder="1" applyAlignment="1">
      <alignment horizontal="center" wrapText="1"/>
    </xf>
    <xf numFmtId="2" fontId="0" fillId="0" borderId="4" xfId="0" applyNumberFormat="1" applyBorder="1" applyAlignment="1">
      <alignment horizontal="right" wrapText="1"/>
    </xf>
    <xf numFmtId="2" fontId="0" fillId="0" borderId="6" xfId="0" applyNumberFormat="1" applyBorder="1" applyAlignment="1">
      <alignment horizontal="right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10" fillId="4" borderId="1" xfId="0" applyFont="1" applyFill="1" applyBorder="1" applyAlignment="1">
      <alignment horizontal="left"/>
    </xf>
    <xf numFmtId="0" fontId="20" fillId="4" borderId="9" xfId="0" applyFont="1" applyFill="1" applyBorder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/>
    </xf>
    <xf numFmtId="0" fontId="6" fillId="6" borderId="7" xfId="0" applyFont="1" applyFill="1" applyBorder="1" applyAlignment="1">
      <alignment horizontal="left"/>
    </xf>
    <xf numFmtId="2" fontId="0" fillId="0" borderId="4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3" borderId="4" xfId="0" applyNumberFormat="1" applyFill="1" applyBorder="1" applyAlignment="1">
      <alignment horizontal="right"/>
    </xf>
    <xf numFmtId="2" fontId="0" fillId="3" borderId="6" xfId="0" applyNumberFormat="1" applyFill="1" applyBorder="1" applyAlignment="1">
      <alignment horizontal="right"/>
    </xf>
    <xf numFmtId="49" fontId="0" fillId="3" borderId="4" xfId="0" applyNumberFormat="1" applyFill="1" applyBorder="1" applyAlignment="1">
      <alignment horizontal="right"/>
    </xf>
    <xf numFmtId="49" fontId="0" fillId="3" borderId="6" xfId="0" applyNumberFormat="1" applyFill="1" applyBorder="1" applyAlignment="1">
      <alignment horizontal="right"/>
    </xf>
  </cellXfs>
  <cellStyles count="3">
    <cellStyle name="Prozent 2" xfId="2" xr:uid="{19733B28-DE3D-4B41-845E-B284F42EDE76}"/>
    <cellStyle name="Standard" xfId="0" builtinId="0"/>
    <cellStyle name="Standard 2 2" xfId="1" xr:uid="{AD8FB95A-4EE1-4F53-B967-9403A35D538E}"/>
  </cellStyles>
  <dxfs count="0"/>
  <tableStyles count="0" defaultTableStyle="TableStyleMedium2" defaultPivotStyle="PivotStyleLight16"/>
  <colors>
    <mruColors>
      <color rgb="FFF0EEE6"/>
      <color rgb="FFA4958E"/>
      <color rgb="FF0B132B"/>
      <color rgb="FFB2A59F"/>
      <color rgb="FFFFFF99"/>
      <color rgb="FFC4DBF0"/>
      <color rgb="FF5094D2"/>
      <color rgb="FF2763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B2AA-AB59-4DDB-AA6E-BB4D68529D0F}">
  <dimension ref="A1:O53"/>
  <sheetViews>
    <sheetView tabSelected="1" view="pageBreakPreview" topLeftCell="A2" zoomScale="75" zoomScaleNormal="85" zoomScaleSheetLayoutView="75" workbookViewId="0">
      <selection activeCell="K4" sqref="K4"/>
    </sheetView>
  </sheetViews>
  <sheetFormatPr baseColWidth="10" defaultRowHeight="14.4"/>
  <cols>
    <col min="1" max="1" width="10.77734375" customWidth="1"/>
    <col min="2" max="2" width="80.21875" customWidth="1"/>
    <col min="3" max="3" width="13.109375" customWidth="1"/>
    <col min="4" max="4" width="13.5546875" customWidth="1"/>
    <col min="5" max="5" width="10.33203125" customWidth="1"/>
    <col min="6" max="6" width="10.88671875" customWidth="1"/>
    <col min="7" max="7" width="12" customWidth="1"/>
    <col min="8" max="8" width="2" customWidth="1"/>
    <col min="10" max="10" width="12.109375" customWidth="1"/>
    <col min="11" max="11" width="39.6640625" customWidth="1"/>
    <col min="12" max="12" width="2" customWidth="1"/>
  </cols>
  <sheetData>
    <row r="1" spans="1:15" ht="73.2" customHeight="1">
      <c r="A1" s="2" t="s">
        <v>3</v>
      </c>
      <c r="B1" s="100" t="s">
        <v>38</v>
      </c>
      <c r="C1" s="100"/>
      <c r="D1" s="100"/>
      <c r="E1" s="100"/>
      <c r="F1" s="100"/>
      <c r="G1" s="100"/>
      <c r="H1" s="100"/>
      <c r="K1" s="3" t="s">
        <v>40</v>
      </c>
    </row>
    <row r="2" spans="1:15" ht="30" customHeight="1">
      <c r="A2" s="4" t="s">
        <v>4</v>
      </c>
      <c r="B2" s="5" t="s">
        <v>22</v>
      </c>
      <c r="C2" s="6"/>
      <c r="D2" s="6"/>
    </row>
    <row r="3" spans="1:15" ht="20.399999999999999" customHeight="1"/>
    <row r="4" spans="1:15" ht="45" customHeight="1" thickBot="1">
      <c r="A4" s="101" t="s">
        <v>13</v>
      </c>
      <c r="B4" s="101"/>
      <c r="C4" s="101"/>
      <c r="D4" s="101"/>
      <c r="E4" s="101"/>
      <c r="F4" s="101"/>
      <c r="G4" s="101"/>
      <c r="I4" s="102" t="s">
        <v>28</v>
      </c>
      <c r="J4" s="103"/>
      <c r="K4" s="1"/>
    </row>
    <row r="5" spans="1:15" ht="13.2" customHeight="1" thickBot="1">
      <c r="I5" s="104"/>
      <c r="J5" s="105"/>
      <c r="K5" s="106"/>
    </row>
    <row r="6" spans="1:15" s="10" customFormat="1" ht="48.6" customHeight="1" thickBot="1">
      <c r="A6" s="7" t="s">
        <v>17</v>
      </c>
      <c r="B6" s="7" t="s">
        <v>10</v>
      </c>
      <c r="C6" s="8" t="s">
        <v>0</v>
      </c>
      <c r="D6" s="9" t="s">
        <v>5</v>
      </c>
      <c r="E6" s="9" t="s">
        <v>1</v>
      </c>
      <c r="F6" s="9" t="s">
        <v>2</v>
      </c>
      <c r="G6" s="9" t="s">
        <v>12</v>
      </c>
      <c r="I6" s="11" t="s">
        <v>18</v>
      </c>
      <c r="J6" s="11" t="s">
        <v>16</v>
      </c>
      <c r="K6" s="12" t="s">
        <v>29</v>
      </c>
    </row>
    <row r="7" spans="1:15" s="17" customFormat="1" ht="29.4" customHeight="1">
      <c r="A7" s="107" t="s">
        <v>10</v>
      </c>
      <c r="B7" s="108"/>
      <c r="C7" s="13">
        <f>C8+C11+C14+C31+C34</f>
        <v>1</v>
      </c>
      <c r="D7" s="14"/>
      <c r="E7" s="14"/>
      <c r="F7" s="14"/>
      <c r="G7" s="15">
        <f>G8+G11+G14+G31+G34</f>
        <v>500</v>
      </c>
      <c r="H7" s="16"/>
      <c r="I7" s="107"/>
      <c r="J7" s="108"/>
      <c r="K7" s="107"/>
      <c r="L7" s="108"/>
    </row>
    <row r="8" spans="1:15" ht="22.8" customHeight="1">
      <c r="A8" s="78" t="s">
        <v>23</v>
      </c>
      <c r="B8" s="79"/>
      <c r="C8" s="18">
        <f>C9</f>
        <v>0.5</v>
      </c>
      <c r="D8" s="19"/>
      <c r="E8" s="20"/>
      <c r="F8" s="20"/>
      <c r="G8" s="21">
        <f>F9</f>
        <v>250</v>
      </c>
      <c r="H8" s="22"/>
      <c r="I8" s="20"/>
      <c r="J8" s="21"/>
      <c r="K8" s="21"/>
    </row>
    <row r="9" spans="1:15" ht="16.8" customHeight="1">
      <c r="A9" s="96"/>
      <c r="B9" s="98" t="s">
        <v>32</v>
      </c>
      <c r="C9" s="82">
        <v>0.5</v>
      </c>
      <c r="D9" s="84" t="s">
        <v>11</v>
      </c>
      <c r="E9" s="84">
        <v>5</v>
      </c>
      <c r="F9" s="109">
        <f>E9*C9*100</f>
        <v>250</v>
      </c>
      <c r="G9" s="88"/>
      <c r="I9" s="111"/>
      <c r="J9" s="111"/>
      <c r="K9" s="113"/>
    </row>
    <row r="10" spans="1:15" ht="261" customHeight="1">
      <c r="A10" s="97"/>
      <c r="B10" s="99"/>
      <c r="C10" s="83"/>
      <c r="D10" s="85"/>
      <c r="E10" s="85"/>
      <c r="F10" s="110"/>
      <c r="G10" s="89"/>
      <c r="I10" s="112"/>
      <c r="J10" s="112"/>
      <c r="K10" s="114"/>
      <c r="O10" s="24"/>
    </row>
    <row r="11" spans="1:15" ht="22.8" customHeight="1">
      <c r="A11" s="78" t="s">
        <v>26</v>
      </c>
      <c r="B11" s="79"/>
      <c r="C11" s="18">
        <f>C12</f>
        <v>0.1</v>
      </c>
      <c r="D11" s="19"/>
      <c r="E11" s="20"/>
      <c r="F11" s="20"/>
      <c r="G11" s="25">
        <f>SUM(F12)</f>
        <v>50</v>
      </c>
      <c r="H11" s="22"/>
      <c r="I11" s="20"/>
      <c r="J11" s="21"/>
      <c r="K11" s="21"/>
    </row>
    <row r="12" spans="1:15" ht="14.4" customHeight="1">
      <c r="A12" s="90"/>
      <c r="B12" s="92" t="s">
        <v>39</v>
      </c>
      <c r="C12" s="82">
        <v>0.1</v>
      </c>
      <c r="D12" s="84" t="s">
        <v>11</v>
      </c>
      <c r="E12" s="84">
        <v>5</v>
      </c>
      <c r="F12" s="86">
        <f>E12*C12*100</f>
        <v>50</v>
      </c>
      <c r="G12" s="88"/>
      <c r="I12" s="68" t="s">
        <v>41</v>
      </c>
      <c r="J12" s="69"/>
      <c r="K12" s="76"/>
    </row>
    <row r="13" spans="1:15" ht="150" customHeight="1">
      <c r="A13" s="91"/>
      <c r="B13" s="93"/>
      <c r="C13" s="83"/>
      <c r="D13" s="85"/>
      <c r="E13" s="85"/>
      <c r="F13" s="87"/>
      <c r="G13" s="89"/>
      <c r="I13" s="70"/>
      <c r="J13" s="71"/>
      <c r="K13" s="77"/>
    </row>
    <row r="14" spans="1:15" ht="22.8" customHeight="1">
      <c r="A14" s="78" t="s">
        <v>27</v>
      </c>
      <c r="B14" s="79"/>
      <c r="C14" s="18">
        <f>C16+C24</f>
        <v>0.2</v>
      </c>
      <c r="D14" s="27"/>
      <c r="E14" s="20"/>
      <c r="F14" s="20"/>
      <c r="G14" s="28">
        <f>G16+G24</f>
        <v>100</v>
      </c>
      <c r="H14" s="22"/>
      <c r="I14" s="20"/>
      <c r="J14" s="28"/>
      <c r="K14" s="61"/>
    </row>
    <row r="15" spans="1:15" ht="70.05" customHeight="1">
      <c r="A15" s="94" t="s">
        <v>46</v>
      </c>
      <c r="B15" s="95"/>
      <c r="C15" s="29"/>
      <c r="D15" s="30"/>
      <c r="E15" s="31"/>
      <c r="F15" s="31"/>
      <c r="G15" s="31"/>
      <c r="I15" s="32"/>
      <c r="J15" s="33"/>
      <c r="K15" s="62"/>
    </row>
    <row r="16" spans="1:15" ht="15.6">
      <c r="A16" s="72" t="s">
        <v>19</v>
      </c>
      <c r="B16" s="73"/>
      <c r="C16" s="34">
        <f>SUM(C18:C22)</f>
        <v>0.1</v>
      </c>
      <c r="D16" s="35"/>
      <c r="E16" s="36"/>
      <c r="F16" s="36"/>
      <c r="G16" s="37">
        <f>SUM(F18:F22)</f>
        <v>50</v>
      </c>
      <c r="H16" s="38"/>
      <c r="I16" s="36"/>
      <c r="J16" s="39"/>
      <c r="K16" s="63"/>
    </row>
    <row r="17" spans="1:11" ht="19.8" customHeight="1">
      <c r="A17" s="74" t="s">
        <v>14</v>
      </c>
      <c r="B17" s="75"/>
      <c r="C17" s="40"/>
      <c r="D17" s="41"/>
      <c r="E17" s="42"/>
      <c r="F17" s="42"/>
      <c r="G17" s="43"/>
      <c r="I17" s="44"/>
      <c r="J17" s="33"/>
      <c r="K17" s="62"/>
    </row>
    <row r="18" spans="1:11" ht="216" customHeight="1">
      <c r="A18" s="23" t="s">
        <v>6</v>
      </c>
      <c r="B18" s="45" t="s">
        <v>33</v>
      </c>
      <c r="C18" s="46">
        <v>5.5E-2</v>
      </c>
      <c r="D18" s="47" t="s">
        <v>15</v>
      </c>
      <c r="E18" s="48">
        <v>5</v>
      </c>
      <c r="F18" s="26">
        <f>C18*E18*100</f>
        <v>27.500000000000004</v>
      </c>
      <c r="G18" s="26"/>
      <c r="I18" s="66" t="s">
        <v>42</v>
      </c>
      <c r="J18" s="67"/>
      <c r="K18" s="64"/>
    </row>
    <row r="19" spans="1:11" ht="79.8" customHeight="1">
      <c r="A19" s="23" t="s">
        <v>7</v>
      </c>
      <c r="B19" s="45" t="s">
        <v>34</v>
      </c>
      <c r="C19" s="46">
        <v>0.01</v>
      </c>
      <c r="D19" s="47" t="s">
        <v>15</v>
      </c>
      <c r="E19" s="48">
        <v>5</v>
      </c>
      <c r="F19" s="26">
        <f>C19*E19*100</f>
        <v>5</v>
      </c>
      <c r="G19" s="26"/>
      <c r="I19" s="66" t="s">
        <v>43</v>
      </c>
      <c r="J19" s="67"/>
      <c r="K19" s="64"/>
    </row>
    <row r="20" spans="1:11" ht="235.95" customHeight="1">
      <c r="A20" s="23" t="s">
        <v>8</v>
      </c>
      <c r="B20" s="49" t="s">
        <v>31</v>
      </c>
      <c r="C20" s="46">
        <v>0.02</v>
      </c>
      <c r="D20" s="47" t="s">
        <v>11</v>
      </c>
      <c r="E20" s="48">
        <v>5</v>
      </c>
      <c r="F20" s="26">
        <f>C20*E20*100</f>
        <v>10</v>
      </c>
      <c r="G20" s="50"/>
      <c r="I20" s="66" t="s">
        <v>44</v>
      </c>
      <c r="J20" s="67"/>
      <c r="K20" s="64"/>
    </row>
    <row r="21" spans="1:11" ht="106.2" customHeight="1">
      <c r="A21" s="23" t="s">
        <v>8</v>
      </c>
      <c r="B21" s="51" t="s">
        <v>35</v>
      </c>
      <c r="C21" s="46">
        <v>0.01</v>
      </c>
      <c r="D21" s="47" t="s">
        <v>15</v>
      </c>
      <c r="E21" s="50">
        <v>5</v>
      </c>
      <c r="F21" s="26">
        <f t="shared" ref="F21" si="0">C21*E21*100</f>
        <v>5</v>
      </c>
      <c r="G21" s="52"/>
      <c r="I21" s="66" t="s">
        <v>43</v>
      </c>
      <c r="J21" s="67"/>
      <c r="K21" s="65"/>
    </row>
    <row r="22" spans="1:11" ht="78.599999999999994" customHeight="1">
      <c r="A22" s="53" t="s">
        <v>9</v>
      </c>
      <c r="B22" s="45" t="s">
        <v>36</v>
      </c>
      <c r="C22" s="46">
        <v>5.0000000000000001E-3</v>
      </c>
      <c r="D22" s="47" t="s">
        <v>15</v>
      </c>
      <c r="E22" s="48">
        <v>5</v>
      </c>
      <c r="F22" s="26">
        <f>C22*E22*100</f>
        <v>2.5</v>
      </c>
      <c r="G22" s="50"/>
      <c r="I22" s="66" t="s">
        <v>45</v>
      </c>
      <c r="J22" s="67"/>
      <c r="K22" s="65"/>
    </row>
    <row r="23" spans="1:11">
      <c r="A23" s="54"/>
      <c r="B23" s="55"/>
      <c r="C23" s="56"/>
      <c r="D23" s="47"/>
      <c r="E23" s="50"/>
      <c r="F23" s="57"/>
      <c r="G23" s="50"/>
      <c r="I23" s="44"/>
      <c r="J23" s="58"/>
      <c r="K23" s="64"/>
    </row>
    <row r="24" spans="1:11" ht="15.6">
      <c r="A24" s="72" t="s">
        <v>20</v>
      </c>
      <c r="B24" s="73"/>
      <c r="C24" s="34">
        <f>SUM(C26:C30)</f>
        <v>0.1</v>
      </c>
      <c r="D24" s="35"/>
      <c r="E24" s="36"/>
      <c r="F24" s="36"/>
      <c r="G24" s="37">
        <f>SUM(F26:F30)</f>
        <v>50</v>
      </c>
      <c r="H24" s="38"/>
      <c r="I24" s="36"/>
      <c r="J24" s="39"/>
      <c r="K24" s="63"/>
    </row>
    <row r="25" spans="1:11">
      <c r="A25" s="74" t="s">
        <v>14</v>
      </c>
      <c r="B25" s="75"/>
      <c r="C25" s="40"/>
      <c r="D25" s="41"/>
      <c r="E25" s="42"/>
      <c r="F25" s="42"/>
      <c r="G25" s="43"/>
      <c r="I25" s="44"/>
      <c r="J25" s="33"/>
      <c r="K25" s="62"/>
    </row>
    <row r="26" spans="1:11" ht="216" customHeight="1">
      <c r="A26" s="23" t="s">
        <v>6</v>
      </c>
      <c r="B26" s="45" t="s">
        <v>33</v>
      </c>
      <c r="C26" s="46">
        <v>5.5E-2</v>
      </c>
      <c r="D26" s="47" t="s">
        <v>15</v>
      </c>
      <c r="E26" s="48">
        <v>5</v>
      </c>
      <c r="F26" s="26">
        <f>C26*E26*100</f>
        <v>27.500000000000004</v>
      </c>
      <c r="G26" s="26"/>
      <c r="I26" s="66" t="s">
        <v>42</v>
      </c>
      <c r="J26" s="67"/>
      <c r="K26" s="64"/>
    </row>
    <row r="27" spans="1:11" ht="79.8" customHeight="1">
      <c r="A27" s="23" t="s">
        <v>7</v>
      </c>
      <c r="B27" s="45" t="s">
        <v>34</v>
      </c>
      <c r="C27" s="46">
        <v>0.01</v>
      </c>
      <c r="D27" s="47" t="s">
        <v>15</v>
      </c>
      <c r="E27" s="48">
        <v>5</v>
      </c>
      <c r="F27" s="26">
        <f>C27*E27*100</f>
        <v>5</v>
      </c>
      <c r="G27" s="26"/>
      <c r="I27" s="66" t="s">
        <v>43</v>
      </c>
      <c r="J27" s="67"/>
      <c r="K27" s="64"/>
    </row>
    <row r="28" spans="1:11" ht="235.95" customHeight="1">
      <c r="A28" s="23" t="s">
        <v>8</v>
      </c>
      <c r="B28" s="49" t="s">
        <v>31</v>
      </c>
      <c r="C28" s="46">
        <v>0.02</v>
      </c>
      <c r="D28" s="47" t="s">
        <v>11</v>
      </c>
      <c r="E28" s="48">
        <v>5</v>
      </c>
      <c r="F28" s="26">
        <f>C28*E28*100</f>
        <v>10</v>
      </c>
      <c r="G28" s="50"/>
      <c r="I28" s="66" t="s">
        <v>44</v>
      </c>
      <c r="J28" s="67"/>
      <c r="K28" s="64"/>
    </row>
    <row r="29" spans="1:11" ht="102" customHeight="1">
      <c r="A29" s="23" t="s">
        <v>8</v>
      </c>
      <c r="B29" s="51" t="s">
        <v>35</v>
      </c>
      <c r="C29" s="46">
        <v>0.01</v>
      </c>
      <c r="D29" s="47" t="s">
        <v>15</v>
      </c>
      <c r="E29" s="50">
        <v>5</v>
      </c>
      <c r="F29" s="26">
        <f t="shared" ref="F29" si="1">C29*E29*100</f>
        <v>5</v>
      </c>
      <c r="G29" s="52"/>
      <c r="I29" s="66" t="s">
        <v>43</v>
      </c>
      <c r="J29" s="67"/>
      <c r="K29" s="65"/>
    </row>
    <row r="30" spans="1:11" ht="78.599999999999994" customHeight="1">
      <c r="A30" s="53" t="s">
        <v>9</v>
      </c>
      <c r="B30" s="45" t="s">
        <v>36</v>
      </c>
      <c r="C30" s="46">
        <v>5.0000000000000001E-3</v>
      </c>
      <c r="D30" s="47" t="s">
        <v>15</v>
      </c>
      <c r="E30" s="48">
        <v>5</v>
      </c>
      <c r="F30" s="26">
        <f>C30*E30*100</f>
        <v>2.5</v>
      </c>
      <c r="G30" s="50"/>
      <c r="I30" s="66" t="s">
        <v>45</v>
      </c>
      <c r="J30" s="67"/>
      <c r="K30" s="65"/>
    </row>
    <row r="31" spans="1:11" ht="22.8" customHeight="1">
      <c r="A31" s="78" t="s">
        <v>25</v>
      </c>
      <c r="B31" s="79"/>
      <c r="C31" s="18">
        <f>C32</f>
        <v>0.05</v>
      </c>
      <c r="D31" s="27"/>
      <c r="E31" s="20"/>
      <c r="F31" s="20"/>
      <c r="G31" s="28">
        <f>SUM(F32)</f>
        <v>25</v>
      </c>
      <c r="H31" s="22"/>
      <c r="I31" s="20"/>
      <c r="J31" s="28"/>
      <c r="K31" s="61"/>
    </row>
    <row r="32" spans="1:11">
      <c r="A32" s="90"/>
      <c r="B32" s="92" t="s">
        <v>37</v>
      </c>
      <c r="C32" s="82">
        <v>0.05</v>
      </c>
      <c r="D32" s="84" t="s">
        <v>11</v>
      </c>
      <c r="E32" s="84">
        <v>5</v>
      </c>
      <c r="F32" s="86">
        <f>E32*C32*100</f>
        <v>25</v>
      </c>
      <c r="G32" s="88"/>
      <c r="I32" s="68" t="s">
        <v>41</v>
      </c>
      <c r="J32" s="69"/>
      <c r="K32" s="76"/>
    </row>
    <row r="33" spans="1:11" ht="150" customHeight="1">
      <c r="A33" s="91"/>
      <c r="B33" s="93"/>
      <c r="C33" s="83"/>
      <c r="D33" s="85"/>
      <c r="E33" s="85"/>
      <c r="F33" s="87"/>
      <c r="G33" s="89"/>
      <c r="I33" s="70"/>
      <c r="J33" s="71"/>
      <c r="K33" s="77"/>
    </row>
    <row r="34" spans="1:11" ht="22.8" customHeight="1">
      <c r="A34" s="78" t="s">
        <v>24</v>
      </c>
      <c r="B34" s="79"/>
      <c r="C34" s="18">
        <f>C36+C44</f>
        <v>0.15000000000000002</v>
      </c>
      <c r="D34" s="27"/>
      <c r="E34" s="20"/>
      <c r="F34" s="20"/>
      <c r="G34" s="28">
        <f>G36+G44</f>
        <v>75</v>
      </c>
      <c r="H34" s="22"/>
      <c r="I34" s="20"/>
      <c r="J34" s="28"/>
      <c r="K34" s="61"/>
    </row>
    <row r="35" spans="1:11" ht="70.05" customHeight="1">
      <c r="A35" s="80" t="s">
        <v>30</v>
      </c>
      <c r="B35" s="81"/>
      <c r="C35" s="29"/>
      <c r="D35" s="30"/>
      <c r="E35" s="31"/>
      <c r="F35" s="31"/>
      <c r="G35" s="31"/>
      <c r="I35" s="32"/>
      <c r="J35" s="33"/>
      <c r="K35" s="62"/>
    </row>
    <row r="36" spans="1:11" ht="15.6">
      <c r="A36" s="72" t="s">
        <v>21</v>
      </c>
      <c r="B36" s="73"/>
      <c r="C36" s="34">
        <f>SUM(C38:C42)</f>
        <v>7.5000000000000011E-2</v>
      </c>
      <c r="D36" s="35"/>
      <c r="E36" s="36"/>
      <c r="F36" s="36"/>
      <c r="G36" s="59">
        <f>SUM(F38:F42)</f>
        <v>37.5</v>
      </c>
      <c r="H36" s="38"/>
      <c r="I36" s="36"/>
      <c r="J36" s="39"/>
      <c r="K36" s="63"/>
    </row>
    <row r="37" spans="1:11">
      <c r="A37" s="74" t="s">
        <v>14</v>
      </c>
      <c r="B37" s="75"/>
      <c r="C37" s="40"/>
      <c r="D37" s="41"/>
      <c r="E37" s="42"/>
      <c r="F37" s="42"/>
      <c r="G37" s="43"/>
      <c r="I37" s="44"/>
      <c r="J37" s="33"/>
      <c r="K37" s="62"/>
    </row>
    <row r="38" spans="1:11" ht="216" customHeight="1">
      <c r="A38" s="23" t="s">
        <v>6</v>
      </c>
      <c r="B38" s="45" t="s">
        <v>33</v>
      </c>
      <c r="C38" s="46">
        <v>0.04</v>
      </c>
      <c r="D38" s="47" t="s">
        <v>15</v>
      </c>
      <c r="E38" s="48">
        <v>5</v>
      </c>
      <c r="F38" s="26">
        <f>C38*E38*100</f>
        <v>20</v>
      </c>
      <c r="G38" s="26"/>
      <c r="I38" s="66" t="s">
        <v>42</v>
      </c>
      <c r="J38" s="67"/>
      <c r="K38" s="64"/>
    </row>
    <row r="39" spans="1:11" ht="79.8" customHeight="1">
      <c r="A39" s="23" t="s">
        <v>7</v>
      </c>
      <c r="B39" s="45" t="s">
        <v>34</v>
      </c>
      <c r="C39" s="46">
        <v>0.01</v>
      </c>
      <c r="D39" s="47" t="s">
        <v>15</v>
      </c>
      <c r="E39" s="48">
        <v>5</v>
      </c>
      <c r="F39" s="26">
        <f>C39*E39*100</f>
        <v>5</v>
      </c>
      <c r="G39" s="26"/>
      <c r="I39" s="66" t="s">
        <v>43</v>
      </c>
      <c r="J39" s="67"/>
      <c r="K39" s="64"/>
    </row>
    <row r="40" spans="1:11" ht="235.95" customHeight="1">
      <c r="A40" s="23" t="s">
        <v>8</v>
      </c>
      <c r="B40" s="49" t="s">
        <v>31</v>
      </c>
      <c r="C40" s="46">
        <v>1.4999999999999999E-2</v>
      </c>
      <c r="D40" s="47" t="s">
        <v>11</v>
      </c>
      <c r="E40" s="48">
        <v>5</v>
      </c>
      <c r="F40" s="26">
        <f>C40*E40*100</f>
        <v>7.5</v>
      </c>
      <c r="G40" s="50"/>
      <c r="I40" s="66" t="s">
        <v>44</v>
      </c>
      <c r="J40" s="67"/>
      <c r="K40" s="64"/>
    </row>
    <row r="41" spans="1:11" ht="122.4" customHeight="1">
      <c r="A41" s="23" t="s">
        <v>8</v>
      </c>
      <c r="B41" s="51" t="s">
        <v>35</v>
      </c>
      <c r="C41" s="46">
        <v>5.0000000000000001E-3</v>
      </c>
      <c r="D41" s="47" t="s">
        <v>15</v>
      </c>
      <c r="E41" s="50">
        <v>5</v>
      </c>
      <c r="F41" s="26">
        <f t="shared" ref="F41" si="2">C41*E41*100</f>
        <v>2.5</v>
      </c>
      <c r="G41" s="52"/>
      <c r="I41" s="66" t="s">
        <v>43</v>
      </c>
      <c r="J41" s="67"/>
      <c r="K41" s="65"/>
    </row>
    <row r="42" spans="1:11" ht="78.599999999999994" customHeight="1">
      <c r="A42" s="53" t="s">
        <v>9</v>
      </c>
      <c r="B42" s="45" t="s">
        <v>36</v>
      </c>
      <c r="C42" s="46">
        <v>5.0000000000000001E-3</v>
      </c>
      <c r="D42" s="47" t="s">
        <v>15</v>
      </c>
      <c r="E42" s="48">
        <v>5</v>
      </c>
      <c r="F42" s="26">
        <f>C42*E42*100</f>
        <v>2.5</v>
      </c>
      <c r="G42" s="50"/>
      <c r="I42" s="66" t="s">
        <v>45</v>
      </c>
      <c r="J42" s="67"/>
      <c r="K42" s="65"/>
    </row>
    <row r="43" spans="1:11">
      <c r="A43" s="54"/>
      <c r="B43" s="55"/>
      <c r="C43" s="56"/>
      <c r="D43" s="47"/>
      <c r="E43" s="50"/>
      <c r="F43" s="57"/>
      <c r="G43" s="50"/>
      <c r="I43" s="44"/>
      <c r="J43" s="58"/>
      <c r="K43" s="64"/>
    </row>
    <row r="44" spans="1:11" ht="15.6">
      <c r="A44" s="72" t="s">
        <v>20</v>
      </c>
      <c r="B44" s="73"/>
      <c r="C44" s="34">
        <f>SUM(C46:C50)</f>
        <v>7.5000000000000011E-2</v>
      </c>
      <c r="D44" s="35"/>
      <c r="E44" s="36"/>
      <c r="F44" s="36"/>
      <c r="G44" s="59">
        <f>SUM(F46:F50)</f>
        <v>37.5</v>
      </c>
      <c r="H44" s="38"/>
      <c r="I44" s="36"/>
      <c r="J44" s="39"/>
      <c r="K44" s="63"/>
    </row>
    <row r="45" spans="1:11">
      <c r="A45" s="74" t="s">
        <v>14</v>
      </c>
      <c r="B45" s="75"/>
      <c r="C45" s="40"/>
      <c r="D45" s="41"/>
      <c r="E45" s="42"/>
      <c r="F45" s="42"/>
      <c r="G45" s="43"/>
      <c r="I45" s="44"/>
      <c r="J45" s="33"/>
      <c r="K45" s="62"/>
    </row>
    <row r="46" spans="1:11" ht="216" customHeight="1">
      <c r="A46" s="23" t="s">
        <v>6</v>
      </c>
      <c r="B46" s="45" t="s">
        <v>33</v>
      </c>
      <c r="C46" s="46">
        <v>0.04</v>
      </c>
      <c r="D46" s="47" t="s">
        <v>15</v>
      </c>
      <c r="E46" s="48">
        <v>5</v>
      </c>
      <c r="F46" s="26">
        <f>C46*E46*100</f>
        <v>20</v>
      </c>
      <c r="G46" s="26"/>
      <c r="I46" s="66" t="s">
        <v>42</v>
      </c>
      <c r="J46" s="67"/>
      <c r="K46" s="64"/>
    </row>
    <row r="47" spans="1:11" ht="79.8" customHeight="1">
      <c r="A47" s="23" t="s">
        <v>7</v>
      </c>
      <c r="B47" s="45" t="s">
        <v>34</v>
      </c>
      <c r="C47" s="46">
        <v>0.01</v>
      </c>
      <c r="D47" s="47" t="s">
        <v>15</v>
      </c>
      <c r="E47" s="48">
        <v>5</v>
      </c>
      <c r="F47" s="26">
        <f>C47*E47*100</f>
        <v>5</v>
      </c>
      <c r="G47" s="26"/>
      <c r="I47" s="66" t="s">
        <v>43</v>
      </c>
      <c r="J47" s="67"/>
      <c r="K47" s="64"/>
    </row>
    <row r="48" spans="1:11" ht="235.95" customHeight="1">
      <c r="A48" s="23" t="s">
        <v>8</v>
      </c>
      <c r="B48" s="49" t="s">
        <v>31</v>
      </c>
      <c r="C48" s="46">
        <v>1.4999999999999999E-2</v>
      </c>
      <c r="D48" s="47" t="s">
        <v>11</v>
      </c>
      <c r="E48" s="48">
        <v>5</v>
      </c>
      <c r="F48" s="26">
        <f>C48*E48*100</f>
        <v>7.5</v>
      </c>
      <c r="G48" s="50"/>
      <c r="I48" s="66" t="s">
        <v>44</v>
      </c>
      <c r="J48" s="67"/>
      <c r="K48" s="64"/>
    </row>
    <row r="49" spans="1:11" ht="122.4" customHeight="1">
      <c r="A49" s="23" t="s">
        <v>8</v>
      </c>
      <c r="B49" s="51" t="s">
        <v>35</v>
      </c>
      <c r="C49" s="46">
        <v>5.0000000000000001E-3</v>
      </c>
      <c r="D49" s="47" t="s">
        <v>15</v>
      </c>
      <c r="E49" s="50">
        <v>5</v>
      </c>
      <c r="F49" s="26">
        <f t="shared" ref="F49" si="3">C49*E49*100</f>
        <v>2.5</v>
      </c>
      <c r="G49" s="52"/>
      <c r="I49" s="66" t="s">
        <v>43</v>
      </c>
      <c r="J49" s="67"/>
      <c r="K49" s="65"/>
    </row>
    <row r="50" spans="1:11" ht="78.599999999999994" customHeight="1">
      <c r="A50" s="53" t="s">
        <v>9</v>
      </c>
      <c r="B50" s="45" t="s">
        <v>36</v>
      </c>
      <c r="C50" s="46">
        <v>5.0000000000000001E-3</v>
      </c>
      <c r="D50" s="47" t="s">
        <v>15</v>
      </c>
      <c r="E50" s="48">
        <v>5</v>
      </c>
      <c r="F50" s="26">
        <f>C50*E50*100</f>
        <v>2.5</v>
      </c>
      <c r="G50" s="50"/>
      <c r="I50" s="66" t="s">
        <v>45</v>
      </c>
      <c r="J50" s="67"/>
      <c r="K50" s="65"/>
    </row>
    <row r="53" spans="1:11">
      <c r="C53" s="60"/>
    </row>
  </sheetData>
  <sheetProtection algorithmName="SHA-512" hashValue="Jk87+aDsWr5GmHRkWlGIfCkSK5yR2RratgspazCRZvycpnchgOi8DHniQtpXrdsViX8Q17mlfXX0mhtvKb1QZw==" saltValue="MbZztYFq5Nj9OkSp6mVntA==" spinCount="100000" sheet="1" objects="1" scenarios="1" selectLockedCells="1"/>
  <mergeCells count="70">
    <mergeCell ref="D9:D10"/>
    <mergeCell ref="E9:E10"/>
    <mergeCell ref="B1:H1"/>
    <mergeCell ref="A4:G4"/>
    <mergeCell ref="I4:J4"/>
    <mergeCell ref="I5:K5"/>
    <mergeCell ref="A7:B7"/>
    <mergeCell ref="I7:J7"/>
    <mergeCell ref="K7:L7"/>
    <mergeCell ref="F9:F10"/>
    <mergeCell ref="G9:G10"/>
    <mergeCell ref="I9:I10"/>
    <mergeCell ref="J9:J10"/>
    <mergeCell ref="K9:K10"/>
    <mergeCell ref="A11:B11"/>
    <mergeCell ref="A8:B8"/>
    <mergeCell ref="A9:A10"/>
    <mergeCell ref="B9:B10"/>
    <mergeCell ref="C9:C10"/>
    <mergeCell ref="A15:B15"/>
    <mergeCell ref="A12:A13"/>
    <mergeCell ref="B12:B13"/>
    <mergeCell ref="C12:C13"/>
    <mergeCell ref="D12:D13"/>
    <mergeCell ref="G12:G13"/>
    <mergeCell ref="K12:K13"/>
    <mergeCell ref="A14:B14"/>
    <mergeCell ref="E12:E13"/>
    <mergeCell ref="F12:F13"/>
    <mergeCell ref="I12:J13"/>
    <mergeCell ref="A16:B16"/>
    <mergeCell ref="A17:B17"/>
    <mergeCell ref="A24:B24"/>
    <mergeCell ref="A25:B25"/>
    <mergeCell ref="A31:B31"/>
    <mergeCell ref="A44:B44"/>
    <mergeCell ref="A45:B45"/>
    <mergeCell ref="K32:K33"/>
    <mergeCell ref="A34:B34"/>
    <mergeCell ref="A35:B35"/>
    <mergeCell ref="A36:B36"/>
    <mergeCell ref="A37:B37"/>
    <mergeCell ref="C32:C33"/>
    <mergeCell ref="D32:D33"/>
    <mergeCell ref="E32:E33"/>
    <mergeCell ref="F32:F33"/>
    <mergeCell ref="G32:G33"/>
    <mergeCell ref="A32:A33"/>
    <mergeCell ref="B32:B33"/>
    <mergeCell ref="I18:J18"/>
    <mergeCell ref="I19:J19"/>
    <mergeCell ref="I20:J20"/>
    <mergeCell ref="I21:J21"/>
    <mergeCell ref="I22:J22"/>
    <mergeCell ref="I26:J26"/>
    <mergeCell ref="I27:J27"/>
    <mergeCell ref="I28:J28"/>
    <mergeCell ref="I29:J29"/>
    <mergeCell ref="I30:J30"/>
    <mergeCell ref="I32:J33"/>
    <mergeCell ref="I38:J38"/>
    <mergeCell ref="I39:J39"/>
    <mergeCell ref="I40:J40"/>
    <mergeCell ref="I41:J41"/>
    <mergeCell ref="I50:J50"/>
    <mergeCell ref="I42:J42"/>
    <mergeCell ref="I46:J46"/>
    <mergeCell ref="I47:J47"/>
    <mergeCell ref="I48:J48"/>
    <mergeCell ref="I49:J49"/>
  </mergeCells>
  <pageMargins left="0.70866141732283472" right="0.70866141732283472" top="0.78740157480314965" bottom="0.78740157480314965" header="0.31496062992125984" footer="0.31496062992125984"/>
  <pageSetup paperSize="9" scale="40" fitToHeight="5" orientation="portrait" r:id="rId1"/>
  <rowBreaks count="1" manualBreakCount="1">
    <brk id="23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EB0C2A671C084B8329B3871CED2E75" ma:contentTypeVersion="16" ma:contentTypeDescription="Ein neues Dokument erstellen." ma:contentTypeScope="" ma:versionID="23186cc947875186d390f0650c8406d1">
  <xsd:schema xmlns:xsd="http://www.w3.org/2001/XMLSchema" xmlns:xs="http://www.w3.org/2001/XMLSchema" xmlns:p="http://schemas.microsoft.com/office/2006/metadata/properties" xmlns:ns2="d2957df4-954e-4018-a078-09418996577f" xmlns:ns3="012f35dc-487c-4cdc-9f1a-29d4443b3271" targetNamespace="http://schemas.microsoft.com/office/2006/metadata/properties" ma:root="true" ma:fieldsID="1b6d78542e07c083a876fb4fbd82df9e" ns2:_="" ns3:_="">
    <xsd:import namespace="d2957df4-954e-4018-a078-09418996577f"/>
    <xsd:import namespace="012f35dc-487c-4cdc-9f1a-29d4443b32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57df4-954e-4018-a078-09418996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8375faf4-975e-4435-a3e4-d9bc2fe0b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f35dc-487c-4cdc-9f1a-29d4443b327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4e3a19e-1565-4142-a438-125d54cc65f8}" ma:internalName="TaxCatchAll" ma:showField="CatchAllData" ma:web="012f35dc-487c-4cdc-9f1a-29d4443b32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2f35dc-487c-4cdc-9f1a-29d4443b3271" xsi:nil="true"/>
    <lcf76f155ced4ddcb4097134ff3c332f xmlns="d2957df4-954e-4018-a078-09418996577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A135AB-8F10-4004-B6BE-35A2B98F0D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957df4-954e-4018-a078-09418996577f"/>
    <ds:schemaRef ds:uri="012f35dc-487c-4cdc-9f1a-29d4443b3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A30DAB-E150-4DB7-B324-8D468EC4E54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012f35dc-487c-4cdc-9f1a-29d4443b3271"/>
    <ds:schemaRef ds:uri="d2957df4-954e-4018-a078-09418996577f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6C8D175-9C06-45C1-8959-B5AF1EFBE1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ajarz</dc:creator>
  <cp:lastModifiedBy>Antje Jarzembowski</cp:lastModifiedBy>
  <cp:lastPrinted>2026-09-30T16:59:43Z</cp:lastPrinted>
  <dcterms:created xsi:type="dcterms:W3CDTF">2019-10-07T15:13:47Z</dcterms:created>
  <dcterms:modified xsi:type="dcterms:W3CDTF">2026-09-30T18:50:36Z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0x010100E7EB0C2A671C084B8329B3871CED2E75</vt:lpwstr>
  </property>
  <property fmtid="{D5CDD505-2E9C-101B-9397-08002B2CF9AE}" pid="3" name="MediaServiceImageTags">
    <vt:lpwstr/>
  </property>
</Properties>
</file>