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920" yWindow="-210" windowWidth="29040" windowHeight="8130" tabRatio="944" activeTab="9"/>
  </bookViews>
  <sheets>
    <sheet name="Inhaltsverzeichnis" sheetId="27" r:id="rId1"/>
    <sheet name="Bewertungsverfahren" sheetId="19" r:id="rId2"/>
    <sheet name="Anforderungen Los 1-3" sheetId="3" r:id="rId3"/>
    <sheet name="Anforderungen Los 4" sheetId="44" r:id="rId4"/>
    <sheet name="Los 1 LV und LB" sheetId="21" r:id="rId5"/>
    <sheet name="Los 1 techn. Daten" sheetId="39" r:id="rId6"/>
    <sheet name="Los 2 LV und LB" sheetId="40" r:id="rId7"/>
    <sheet name="Los 2 techn. Daten" sheetId="41" r:id="rId8"/>
    <sheet name="Los 3 LV und LB" sheetId="42" r:id="rId9"/>
    <sheet name="Los 4 LV und LB" sheetId="43" r:id="rId10"/>
    <sheet name="Übersicht Punkte nach TW" sheetId="28" r:id="rId11"/>
  </sheets>
  <definedNames>
    <definedName name="_xlnm._FilterDatabase" localSheetId="2" hidden="1">'Anforderungen Los 1-3'!$A$11:$H$105</definedName>
    <definedName name="_xlnm._FilterDatabase" localSheetId="3" hidden="1">'Anforderungen Los 4'!$A$11:$H$105</definedName>
    <definedName name="_xlnm._FilterDatabase" localSheetId="4" hidden="1">'Los 1 LV und LB'!$A$11:$H$173</definedName>
    <definedName name="_xlnm._FilterDatabase" localSheetId="5" hidden="1">'Los 1 techn. Daten'!$A$11:$E$74</definedName>
    <definedName name="_xlnm._FilterDatabase" localSheetId="6" hidden="1">'Los 2 LV und LB'!$A$11:$H$163</definedName>
    <definedName name="_xlnm._FilterDatabase" localSheetId="7" hidden="1">'Los 2 techn. Daten'!$A$11:$E$74</definedName>
    <definedName name="_xlnm._FilterDatabase" localSheetId="8" hidden="1">'Los 3 LV und LB'!$A$11:$H$287</definedName>
    <definedName name="_xlnm._FilterDatabase" localSheetId="9" hidden="1">'Los 4 LV und LB'!$A$11:$H$144</definedName>
    <definedName name="_xlnm.Print_Area" localSheetId="2">'Anforderungen Los 1-3'!$A$4:$F$158</definedName>
    <definedName name="_xlnm.Print_Area" localSheetId="3">'Anforderungen Los 4'!$A$4:$F$158</definedName>
    <definedName name="_xlnm.Print_Area" localSheetId="4">'Los 1 LV und LB'!$A$4:$F$33</definedName>
    <definedName name="_xlnm.Print_Area" localSheetId="5">'Los 1 techn. Daten'!$A$4:$E$40</definedName>
    <definedName name="_xlnm.Print_Area" localSheetId="6">'Los 2 LV und LB'!$A$4:$F$30</definedName>
    <definedName name="_xlnm.Print_Area" localSheetId="7">'Los 2 techn. Daten'!$A$4:$E$40</definedName>
    <definedName name="_xlnm.Print_Area" localSheetId="8">'Los 3 LV und LB'!$A$4:$F$44</definedName>
    <definedName name="_xlnm.Print_Area" localSheetId="9">'Los 4 LV und LB'!$A$4:$F$38</definedName>
    <definedName name="_xlnm.Print_Titles" localSheetId="2">'Anforderungen Los 1-3'!$4:$11</definedName>
    <definedName name="_xlnm.Print_Titles" localSheetId="3">'Anforderungen Los 4'!$4:$11</definedName>
    <definedName name="_xlnm.Print_Titles" localSheetId="4">'Los 1 LV und LB'!$4:$11</definedName>
    <definedName name="_xlnm.Print_Titles" localSheetId="5">'Los 1 techn. Daten'!$4:$11</definedName>
    <definedName name="_xlnm.Print_Titles" localSheetId="6">'Los 2 LV und LB'!$4:$11</definedName>
    <definedName name="_xlnm.Print_Titles" localSheetId="7">'Los 2 techn. Daten'!$4:$11</definedName>
    <definedName name="_xlnm.Print_Titles" localSheetId="8">'Los 3 LV und LB'!$4:$11</definedName>
    <definedName name="_xlnm.Print_Titles" localSheetId="9">'Los 4 LV und LB'!$4:$11</definedName>
    <definedName name="OLE_LINK5" localSheetId="2">'Anforderungen Los 1-3'!#REF!</definedName>
    <definedName name="OLE_LINK5" localSheetId="3">'Anforderungen Los 4'!#REF!</definedName>
    <definedName name="OLE_LINK5" localSheetId="4">'Los 1 LV und LB'!#REF!</definedName>
    <definedName name="OLE_LINK5" localSheetId="5">'Los 1 techn. Daten'!#REF!</definedName>
    <definedName name="OLE_LINK5" localSheetId="6">'Los 2 LV und LB'!#REF!</definedName>
    <definedName name="OLE_LINK5" localSheetId="7">'Los 2 techn. Daten'!#REF!</definedName>
    <definedName name="OLE_LINK5" localSheetId="8">'Los 3 LV und LB'!#REF!</definedName>
    <definedName name="OLE_LINK5" localSheetId="9">'Los 4 LV und LB'!#REF!</definedName>
    <definedName name="OLE_LINK7" localSheetId="2">'Anforderungen Los 1-3'!#REF!</definedName>
    <definedName name="OLE_LINK7" localSheetId="3">'Anforderungen Los 4'!#REF!</definedName>
    <definedName name="OLE_LINK7" localSheetId="4">'Los 1 LV und LB'!#REF!</definedName>
    <definedName name="OLE_LINK7" localSheetId="5">'Los 1 techn. Daten'!#REF!</definedName>
    <definedName name="OLE_LINK7" localSheetId="6">'Los 2 LV und LB'!#REF!</definedName>
    <definedName name="OLE_LINK7" localSheetId="7">'Los 2 techn. Daten'!#REF!</definedName>
    <definedName name="OLE_LINK7" localSheetId="8">'Los 3 LV und LB'!#REF!</definedName>
    <definedName name="OLE_LINK7" localSheetId="9">'Los 4 LV und LB'!#REF!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73" i="21" l="1"/>
  <c r="F14" i="28" l="1"/>
  <c r="E10" i="28"/>
  <c r="D14" i="28"/>
  <c r="C10" i="28"/>
  <c r="B10" i="28"/>
  <c r="F104" i="44"/>
  <c r="F103" i="44"/>
  <c r="F102" i="44"/>
  <c r="F101" i="44"/>
  <c r="F100" i="44"/>
  <c r="F99" i="44"/>
  <c r="F98" i="44"/>
  <c r="F97" i="44"/>
  <c r="F96" i="44"/>
  <c r="F95" i="44"/>
  <c r="F94" i="44"/>
  <c r="F93" i="44"/>
  <c r="F91" i="44"/>
  <c r="F90" i="44"/>
  <c r="F89" i="44"/>
  <c r="F87" i="44"/>
  <c r="F86" i="44"/>
  <c r="F85" i="44"/>
  <c r="F84" i="44"/>
  <c r="F82" i="44"/>
  <c r="F81" i="44"/>
  <c r="F80" i="44"/>
  <c r="F79" i="44"/>
  <c r="F77" i="44"/>
  <c r="F76" i="44"/>
  <c r="F75" i="44"/>
  <c r="F74" i="44"/>
  <c r="F72" i="44"/>
  <c r="F71" i="44"/>
  <c r="F69" i="44"/>
  <c r="F68" i="44"/>
  <c r="F67" i="44"/>
  <c r="F66" i="44"/>
  <c r="F64" i="44"/>
  <c r="F63" i="44"/>
  <c r="F62" i="44"/>
  <c r="F61" i="44"/>
  <c r="F60" i="44"/>
  <c r="F58" i="44"/>
  <c r="F57" i="44"/>
  <c r="F56" i="44"/>
  <c r="F55" i="44"/>
  <c r="F53" i="44"/>
  <c r="F52" i="44"/>
  <c r="F51" i="44"/>
  <c r="F50" i="44"/>
  <c r="F49" i="44"/>
  <c r="F48" i="44"/>
  <c r="F47" i="44"/>
  <c r="F46" i="44"/>
  <c r="F43" i="44"/>
  <c r="F42" i="44"/>
  <c r="F41" i="44"/>
  <c r="F40" i="44"/>
  <c r="F39" i="44"/>
  <c r="F38" i="44"/>
  <c r="F37" i="44"/>
  <c r="F36" i="44"/>
  <c r="F35" i="44"/>
  <c r="F34" i="44"/>
  <c r="F33" i="44"/>
  <c r="F32" i="44"/>
  <c r="F31" i="44"/>
  <c r="F30" i="44"/>
  <c r="F28" i="44"/>
  <c r="F26" i="44"/>
  <c r="F25" i="44"/>
  <c r="F23" i="44"/>
  <c r="F22" i="44"/>
  <c r="F21" i="44"/>
  <c r="F20" i="44"/>
  <c r="F19" i="44"/>
  <c r="F18" i="44"/>
  <c r="F17" i="44"/>
  <c r="F16" i="44"/>
  <c r="F15" i="44"/>
  <c r="F14" i="44"/>
  <c r="F13" i="44"/>
  <c r="F105" i="44" s="1"/>
  <c r="H11" i="44"/>
  <c r="B6" i="44"/>
  <c r="B5" i="44"/>
  <c r="F100" i="42"/>
  <c r="F45" i="40"/>
  <c r="F172" i="21"/>
  <c r="F162" i="21"/>
  <c r="F161" i="21"/>
  <c r="F73" i="21"/>
  <c r="F70" i="21"/>
  <c r="F61" i="21"/>
  <c r="F58" i="21"/>
  <c r="F56" i="21"/>
  <c r="F55" i="21"/>
  <c r="F54" i="21"/>
  <c r="F171" i="21"/>
  <c r="F119" i="21"/>
  <c r="F114" i="21"/>
  <c r="F103" i="21"/>
  <c r="F97" i="21"/>
  <c r="F96" i="21"/>
  <c r="F95" i="21"/>
  <c r="F93" i="21"/>
  <c r="F92" i="21"/>
  <c r="F88" i="21"/>
  <c r="F83" i="21"/>
  <c r="F78" i="21"/>
  <c r="F67" i="21"/>
  <c r="F59" i="21"/>
  <c r="E105" i="44" l="1"/>
  <c r="F142" i="21"/>
  <c r="F138" i="43" l="1"/>
  <c r="F126" i="43"/>
  <c r="F122" i="43"/>
  <c r="F92" i="43"/>
  <c r="F79" i="43"/>
  <c r="F78" i="43"/>
  <c r="F77" i="43"/>
  <c r="F69" i="43"/>
  <c r="F72" i="43"/>
  <c r="F15" i="43" l="1"/>
  <c r="F16" i="43"/>
  <c r="F17" i="21"/>
  <c r="F16" i="21"/>
  <c r="F16" i="40"/>
  <c r="F17" i="40"/>
  <c r="F17" i="42"/>
  <c r="F16" i="42"/>
  <c r="F276" i="42" l="1"/>
  <c r="F275" i="42"/>
  <c r="F273" i="42"/>
  <c r="F272" i="42"/>
  <c r="F271" i="42"/>
  <c r="F191" i="42"/>
  <c r="F183" i="42"/>
  <c r="F180" i="42"/>
  <c r="F165" i="42"/>
  <c r="F164" i="42"/>
  <c r="F163" i="42"/>
  <c r="F143" i="42"/>
  <c r="F126" i="42"/>
  <c r="F116" i="42"/>
  <c r="F110" i="42"/>
  <c r="F102" i="42"/>
  <c r="F99" i="42"/>
  <c r="F89" i="42"/>
  <c r="F88" i="42"/>
  <c r="F87" i="42"/>
  <c r="F86" i="42"/>
  <c r="F85" i="42"/>
  <c r="F84" i="42"/>
  <c r="F83" i="42"/>
  <c r="F78" i="42"/>
  <c r="F80" i="42"/>
  <c r="F79" i="42"/>
  <c r="F77" i="42"/>
  <c r="F76" i="42"/>
  <c r="F69" i="42"/>
  <c r="F68" i="42"/>
  <c r="F67" i="42"/>
  <c r="F64" i="42"/>
  <c r="F61" i="42"/>
  <c r="F53" i="42"/>
  <c r="F48" i="42"/>
  <c r="F43" i="42"/>
  <c r="F37" i="42"/>
  <c r="F38" i="21"/>
  <c r="F37" i="21"/>
  <c r="F162" i="40"/>
  <c r="F151" i="40"/>
  <c r="F134" i="40"/>
  <c r="F104" i="40"/>
  <c r="F98" i="40"/>
  <c r="F68" i="40"/>
  <c r="F67" i="40"/>
  <c r="F81" i="40"/>
  <c r="F74" i="40"/>
  <c r="F73" i="40"/>
  <c r="F43" i="40"/>
  <c r="F44" i="21"/>
  <c r="F37" i="40"/>
  <c r="F35" i="40"/>
  <c r="F24" i="40"/>
  <c r="F14" i="40"/>
  <c r="F69" i="3"/>
  <c r="F58" i="3"/>
  <c r="F56" i="3"/>
  <c r="F18" i="40"/>
  <c r="F18" i="21"/>
  <c r="F53" i="3"/>
  <c r="F52" i="3"/>
  <c r="F18" i="42"/>
  <c r="F25" i="3"/>
  <c r="H11" i="43" l="1"/>
  <c r="C14" i="28" s="1"/>
  <c r="F73" i="43"/>
  <c r="F44" i="43"/>
  <c r="F60" i="42"/>
  <c r="F59" i="42"/>
  <c r="F58" i="42"/>
  <c r="F56" i="42"/>
  <c r="F55" i="42"/>
  <c r="F47" i="42"/>
  <c r="F46" i="42"/>
  <c r="F44" i="42"/>
  <c r="F36" i="42"/>
  <c r="F65" i="42"/>
  <c r="F62" i="42"/>
  <c r="F57" i="42"/>
  <c r="F52" i="42"/>
  <c r="F258" i="42"/>
  <c r="F215" i="42"/>
  <c r="F214" i="42"/>
  <c r="F207" i="42"/>
  <c r="F205" i="42"/>
  <c r="F201" i="42"/>
  <c r="F197" i="42"/>
  <c r="F196" i="42"/>
  <c r="F195" i="42"/>
  <c r="F189" i="42"/>
  <c r="F188" i="42"/>
  <c r="F173" i="42"/>
  <c r="F151" i="42"/>
  <c r="F145" i="42"/>
  <c r="F144" i="42"/>
  <c r="F140" i="42"/>
  <c r="F134" i="42"/>
  <c r="F131" i="42"/>
  <c r="F130" i="42"/>
  <c r="F115" i="42"/>
  <c r="F114" i="42"/>
  <c r="F113" i="42"/>
  <c r="F112" i="42"/>
  <c r="F54" i="42"/>
  <c r="F150" i="40"/>
  <c r="F149" i="40"/>
  <c r="F135" i="40"/>
  <c r="F62" i="40"/>
  <c r="F61" i="40"/>
  <c r="F44" i="40"/>
  <c r="F159" i="21"/>
  <c r="F158" i="21"/>
  <c r="F120" i="21"/>
  <c r="F113" i="21"/>
  <c r="F90" i="21"/>
  <c r="F84" i="21"/>
  <c r="F66" i="21"/>
  <c r="F65" i="21"/>
  <c r="F95" i="3" l="1"/>
  <c r="F102" i="3"/>
  <c r="F98" i="3"/>
  <c r="F94" i="3"/>
  <c r="F93" i="3"/>
  <c r="F20" i="3"/>
  <c r="F26" i="3"/>
  <c r="F143" i="43"/>
  <c r="F141" i="43"/>
  <c r="F133" i="43"/>
  <c r="F102" i="43"/>
  <c r="F62" i="43"/>
  <c r="F59" i="43"/>
  <c r="F57" i="43"/>
  <c r="F54" i="43"/>
  <c r="F47" i="43"/>
  <c r="F46" i="43"/>
  <c r="F45" i="43"/>
  <c r="F30" i="43"/>
  <c r="F28" i="43"/>
  <c r="F285" i="42"/>
  <c r="F284" i="42"/>
  <c r="F283" i="42"/>
  <c r="F282" i="42"/>
  <c r="F281" i="42"/>
  <c r="F280" i="42"/>
  <c r="F279" i="42"/>
  <c r="F278" i="42"/>
  <c r="F277" i="42"/>
  <c r="F268" i="42"/>
  <c r="F267" i="42"/>
  <c r="F265" i="42"/>
  <c r="F264" i="42"/>
  <c r="F263" i="42"/>
  <c r="F262" i="42"/>
  <c r="F257" i="42"/>
  <c r="F256" i="42"/>
  <c r="F255" i="42"/>
  <c r="F230" i="42"/>
  <c r="F261" i="42"/>
  <c r="F260" i="42"/>
  <c r="F286" i="42"/>
  <c r="F274" i="42"/>
  <c r="F270" i="42"/>
  <c r="F269" i="42"/>
  <c r="F266" i="42"/>
  <c r="F259" i="42"/>
  <c r="F242" i="42"/>
  <c r="F238" i="42"/>
  <c r="F237" i="42"/>
  <c r="F236" i="42"/>
  <c r="F253" i="42"/>
  <c r="F252" i="42"/>
  <c r="F251" i="42"/>
  <c r="F250" i="42"/>
  <c r="F249" i="42"/>
  <c r="F248" i="42"/>
  <c r="F247" i="42"/>
  <c r="F246" i="42"/>
  <c r="F245" i="42"/>
  <c r="F244" i="42"/>
  <c r="F243" i="42"/>
  <c r="F241" i="42"/>
  <c r="F240" i="42"/>
  <c r="F239" i="42"/>
  <c r="F235" i="42"/>
  <c r="F234" i="42"/>
  <c r="F232" i="42"/>
  <c r="F231" i="42"/>
  <c r="F229" i="42"/>
  <c r="F228" i="42"/>
  <c r="F233" i="42"/>
  <c r="F193" i="42"/>
  <c r="F194" i="42"/>
  <c r="F49" i="42"/>
  <c r="F152" i="40"/>
  <c r="F113" i="40"/>
  <c r="F108" i="40"/>
  <c r="F107" i="40"/>
  <c r="F46" i="40"/>
  <c r="F27" i="40"/>
  <c r="F143" i="21" l="1"/>
  <c r="F135" i="21"/>
  <c r="F118" i="21"/>
  <c r="F117" i="21"/>
  <c r="F115" i="21" l="1"/>
  <c r="F107" i="21"/>
  <c r="F101" i="21"/>
  <c r="F82" i="21"/>
  <c r="F74" i="21"/>
  <c r="F45" i="21"/>
  <c r="F40" i="21"/>
  <c r="F33" i="21"/>
  <c r="F29" i="21"/>
  <c r="F64" i="3"/>
  <c r="F63" i="3"/>
  <c r="F61" i="3"/>
  <c r="F31" i="42" l="1"/>
  <c r="F140" i="40"/>
  <c r="F109" i="43"/>
  <c r="F108" i="43"/>
  <c r="F107" i="43"/>
  <c r="F146" i="40" l="1"/>
  <c r="F142" i="40"/>
  <c r="F141" i="40"/>
  <c r="F170" i="21"/>
  <c r="F155" i="21"/>
  <c r="F151" i="21"/>
  <c r="F150" i="21"/>
  <c r="F131" i="21"/>
  <c r="F123" i="21"/>
  <c r="F121" i="21"/>
  <c r="F43" i="21"/>
  <c r="F41" i="3"/>
  <c r="F40" i="3"/>
  <c r="F39" i="3"/>
  <c r="F38" i="3"/>
  <c r="F36" i="3"/>
  <c r="F35" i="3"/>
  <c r="C4" i="28" l="1"/>
  <c r="C3" i="28"/>
  <c r="B6" i="43"/>
  <c r="B5" i="43"/>
  <c r="B6" i="42"/>
  <c r="B5" i="42"/>
  <c r="B6" i="41"/>
  <c r="B5" i="41"/>
  <c r="B6" i="40"/>
  <c r="B5" i="40"/>
  <c r="B6" i="39"/>
  <c r="B5" i="39"/>
  <c r="B6" i="21"/>
  <c r="B5" i="21"/>
  <c r="B6" i="3"/>
  <c r="B5" i="3"/>
  <c r="F190" i="42"/>
  <c r="F187" i="42"/>
  <c r="F186" i="42"/>
  <c r="F185" i="42"/>
  <c r="F167" i="42"/>
  <c r="F149" i="42"/>
  <c r="F148" i="42"/>
  <c r="F133" i="42"/>
  <c r="F124" i="42"/>
  <c r="F147" i="40"/>
  <c r="F127" i="40"/>
  <c r="F39" i="40"/>
  <c r="F125" i="43"/>
  <c r="F127" i="43"/>
  <c r="F53" i="43"/>
  <c r="F52" i="43"/>
  <c r="F51" i="43"/>
  <c r="F93" i="43"/>
  <c r="F55" i="43"/>
  <c r="F32" i="43"/>
  <c r="F136" i="43"/>
  <c r="F135" i="43"/>
  <c r="F103" i="43"/>
  <c r="F71" i="43"/>
  <c r="F70" i="43"/>
  <c r="F118" i="43"/>
  <c r="F99" i="43"/>
  <c r="F98" i="43"/>
  <c r="F97" i="43"/>
  <c r="F67" i="43"/>
  <c r="F64" i="43"/>
  <c r="F58" i="43"/>
  <c r="F49" i="43"/>
  <c r="F48" i="43"/>
  <c r="F31" i="43"/>
  <c r="F142" i="43"/>
  <c r="F140" i="43"/>
  <c r="F132" i="43"/>
  <c r="F131" i="43"/>
  <c r="F130" i="43"/>
  <c r="F129" i="43"/>
  <c r="F124" i="43"/>
  <c r="F123" i="43"/>
  <c r="F121" i="43"/>
  <c r="F120" i="43"/>
  <c r="F119" i="43"/>
  <c r="F117" i="43"/>
  <c r="F116" i="43"/>
  <c r="F115" i="43"/>
  <c r="F114" i="43"/>
  <c r="F113" i="43"/>
  <c r="F112" i="43"/>
  <c r="F111" i="43"/>
  <c r="F106" i="43"/>
  <c r="F105" i="43"/>
  <c r="F101" i="43"/>
  <c r="F100" i="43"/>
  <c r="F96" i="43"/>
  <c r="F95" i="43"/>
  <c r="F91" i="43"/>
  <c r="F90" i="43"/>
  <c r="F89" i="43"/>
  <c r="F87" i="43"/>
  <c r="F86" i="43"/>
  <c r="F84" i="43"/>
  <c r="F83" i="43"/>
  <c r="F82" i="43"/>
  <c r="F81" i="43"/>
  <c r="F76" i="43"/>
  <c r="F74" i="43"/>
  <c r="F68" i="43"/>
  <c r="F66" i="43"/>
  <c r="F65" i="43"/>
  <c r="F63" i="43"/>
  <c r="F61" i="43"/>
  <c r="F60" i="43"/>
  <c r="F56" i="43"/>
  <c r="F50" i="43"/>
  <c r="F43" i="43"/>
  <c r="F40" i="43"/>
  <c r="F39" i="43"/>
  <c r="F38" i="43"/>
  <c r="F37" i="43"/>
  <c r="F36" i="43"/>
  <c r="F35" i="43"/>
  <c r="F34" i="43"/>
  <c r="F33" i="43"/>
  <c r="F29" i="43"/>
  <c r="F27" i="43"/>
  <c r="F26" i="43"/>
  <c r="F25" i="43"/>
  <c r="F23" i="43"/>
  <c r="F22" i="43"/>
  <c r="F41" i="43" l="1"/>
  <c r="F21" i="43"/>
  <c r="F20" i="43"/>
  <c r="F19" i="43"/>
  <c r="F18" i="43"/>
  <c r="F14" i="43"/>
  <c r="F13" i="43"/>
  <c r="C8" i="43"/>
  <c r="F144" i="43" l="1"/>
  <c r="E14" i="28" s="1"/>
  <c r="E144" i="43"/>
  <c r="B14" i="28" s="1"/>
  <c r="F220" i="42"/>
  <c r="F213" i="42"/>
  <c r="F206" i="42"/>
  <c r="F198" i="42"/>
  <c r="F181" i="42"/>
  <c r="F161" i="42"/>
  <c r="F160" i="42"/>
  <c r="F159" i="42"/>
  <c r="F132" i="42"/>
  <c r="F118" i="42"/>
  <c r="F117" i="42"/>
  <c r="F103" i="42"/>
  <c r="F96" i="42"/>
  <c r="F94" i="42"/>
  <c r="F93" i="42"/>
  <c r="F92" i="42"/>
  <c r="F91" i="42"/>
  <c r="F42" i="42"/>
  <c r="F226" i="42"/>
  <c r="F225" i="42"/>
  <c r="F224" i="42"/>
  <c r="F223" i="42"/>
  <c r="F222" i="42"/>
  <c r="F218" i="42"/>
  <c r="F217" i="42"/>
  <c r="F211" i="42"/>
  <c r="F203" i="42"/>
  <c r="F200" i="42"/>
  <c r="F192" i="42"/>
  <c r="F182" i="42"/>
  <c r="F178" i="42"/>
  <c r="F177" i="42"/>
  <c r="F174" i="42"/>
  <c r="F157" i="42"/>
  <c r="F139" i="42"/>
  <c r="F138" i="42"/>
  <c r="F127" i="42"/>
  <c r="F125" i="42"/>
  <c r="F123" i="42"/>
  <c r="F122" i="42"/>
  <c r="F121" i="42"/>
  <c r="F120" i="42"/>
  <c r="F119" i="42"/>
  <c r="F101" i="42"/>
  <c r="F95" i="42"/>
  <c r="F90" i="42"/>
  <c r="F82" i="42"/>
  <c r="F81" i="42"/>
  <c r="F35" i="42"/>
  <c r="F45" i="42"/>
  <c r="F221" i="42"/>
  <c r="F216" i="42"/>
  <c r="F210" i="42"/>
  <c r="F202" i="42"/>
  <c r="F199" i="42"/>
  <c r="F176" i="42"/>
  <c r="F172" i="42"/>
  <c r="F170" i="42"/>
  <c r="F169" i="42"/>
  <c r="F162" i="42"/>
  <c r="F158" i="42"/>
  <c r="F156" i="42"/>
  <c r="F155" i="42"/>
  <c r="F153" i="42"/>
  <c r="F152" i="42"/>
  <c r="F147" i="42"/>
  <c r="F146" i="42"/>
  <c r="F142" i="42"/>
  <c r="F141" i="42"/>
  <c r="F137" i="42"/>
  <c r="F136" i="42"/>
  <c r="F135" i="42"/>
  <c r="F128" i="42"/>
  <c r="F111" i="42"/>
  <c r="F109" i="42"/>
  <c r="F108" i="42"/>
  <c r="F107" i="42"/>
  <c r="F106" i="42"/>
  <c r="F105" i="42"/>
  <c r="F104" i="42"/>
  <c r="F75" i="42"/>
  <c r="F74" i="42"/>
  <c r="F73" i="42"/>
  <c r="F72" i="42"/>
  <c r="F71" i="42"/>
  <c r="F51" i="42"/>
  <c r="F40" i="42"/>
  <c r="F39" i="42"/>
  <c r="F38" i="42"/>
  <c r="F34" i="42"/>
  <c r="F32" i="42"/>
  <c r="F30" i="42"/>
  <c r="F29" i="42"/>
  <c r="H11" i="42"/>
  <c r="C13" i="28" s="1"/>
  <c r="F25" i="42"/>
  <c r="F24" i="42"/>
  <c r="F23" i="42"/>
  <c r="F22" i="42"/>
  <c r="F21" i="42"/>
  <c r="F27" i="42"/>
  <c r="F26" i="42"/>
  <c r="F20" i="42"/>
  <c r="F15" i="42"/>
  <c r="F14" i="42"/>
  <c r="F13" i="42"/>
  <c r="C8" i="42"/>
  <c r="F287" i="42" l="1"/>
  <c r="E13" i="28" s="1"/>
  <c r="E287" i="42"/>
  <c r="B13" i="28" s="1"/>
  <c r="B8" i="41"/>
  <c r="F43" i="3"/>
  <c r="F62" i="3"/>
  <c r="F60" i="3"/>
  <c r="F51" i="3"/>
  <c r="F161" i="40"/>
  <c r="F160" i="40"/>
  <c r="F22" i="3"/>
  <c r="F156" i="21"/>
  <c r="F89" i="21"/>
  <c r="F130" i="40"/>
  <c r="F126" i="40"/>
  <c r="F118" i="40"/>
  <c r="F117" i="40"/>
  <c r="F99" i="40"/>
  <c r="F58" i="40"/>
  <c r="F56" i="40"/>
  <c r="F41" i="40"/>
  <c r="F40" i="40"/>
  <c r="F36" i="40"/>
  <c r="F115" i="40"/>
  <c r="F110" i="40"/>
  <c r="F106" i="40"/>
  <c r="F100" i="40"/>
  <c r="F97" i="40"/>
  <c r="F109" i="40"/>
  <c r="F105" i="40"/>
  <c r="F84" i="40"/>
  <c r="F64" i="40"/>
  <c r="F33" i="40"/>
  <c r="F23" i="40"/>
  <c r="F22" i="40"/>
  <c r="F145" i="40"/>
  <c r="F124" i="40"/>
  <c r="F123" i="40"/>
  <c r="F122" i="40"/>
  <c r="F119" i="40"/>
  <c r="F114" i="40"/>
  <c r="F112" i="40"/>
  <c r="F111" i="40"/>
  <c r="F94" i="40"/>
  <c r="F89" i="40"/>
  <c r="F88" i="40"/>
  <c r="F80" i="40"/>
  <c r="F75" i="40"/>
  <c r="F53" i="40"/>
  <c r="F42" i="40"/>
  <c r="F28" i="40"/>
  <c r="F158" i="40"/>
  <c r="F157" i="40"/>
  <c r="F156" i="40"/>
  <c r="F155" i="40"/>
  <c r="F154" i="40"/>
  <c r="F148" i="40"/>
  <c r="F143" i="40"/>
  <c r="F139" i="40"/>
  <c r="F138" i="40"/>
  <c r="F137" i="40"/>
  <c r="F133" i="40"/>
  <c r="F132" i="40"/>
  <c r="F131" i="40"/>
  <c r="F129" i="40"/>
  <c r="F120" i="40"/>
  <c r="F103" i="40"/>
  <c r="F101" i="40"/>
  <c r="F96" i="40"/>
  <c r="F93" i="40"/>
  <c r="F92" i="40"/>
  <c r="F91" i="40"/>
  <c r="F90" i="40"/>
  <c r="F87" i="40"/>
  <c r="F86" i="40"/>
  <c r="F85" i="40"/>
  <c r="F83" i="40"/>
  <c r="F79" i="40"/>
  <c r="F78" i="40"/>
  <c r="F77" i="40"/>
  <c r="F72" i="40"/>
  <c r="F71" i="40"/>
  <c r="F70" i="40"/>
  <c r="F69" i="40"/>
  <c r="F66" i="40"/>
  <c r="F63" i="40"/>
  <c r="F60" i="40"/>
  <c r="F59" i="40"/>
  <c r="F57" i="40"/>
  <c r="F55" i="40"/>
  <c r="F54" i="40"/>
  <c r="F52" i="40"/>
  <c r="F51" i="40"/>
  <c r="F50" i="40"/>
  <c r="F49" i="40"/>
  <c r="F48" i="40"/>
  <c r="F38" i="40"/>
  <c r="F34" i="40"/>
  <c r="F32" i="40"/>
  <c r="F31" i="40"/>
  <c r="F30" i="40"/>
  <c r="F29" i="40"/>
  <c r="F26" i="40"/>
  <c r="F25" i="40"/>
  <c r="F21" i="40"/>
  <c r="F20" i="40"/>
  <c r="F15" i="40"/>
  <c r="F13" i="40"/>
  <c r="H11" i="40"/>
  <c r="C12" i="28" s="1"/>
  <c r="C8" i="40"/>
  <c r="F163" i="40" l="1"/>
  <c r="E12" i="28" s="1"/>
  <c r="E163" i="40"/>
  <c r="B12" i="28" s="1"/>
  <c r="B8" i="39"/>
  <c r="F168" i="21" l="1"/>
  <c r="F167" i="21"/>
  <c r="F166" i="21"/>
  <c r="F165" i="21"/>
  <c r="F164" i="21"/>
  <c r="F160" i="21"/>
  <c r="F157" i="21"/>
  <c r="F152" i="21"/>
  <c r="F149" i="21"/>
  <c r="F148" i="21"/>
  <c r="F147" i="21"/>
  <c r="F146" i="21"/>
  <c r="F145" i="21"/>
  <c r="F141" i="21"/>
  <c r="F140" i="21"/>
  <c r="F139" i="21"/>
  <c r="F137" i="21"/>
  <c r="F112" i="21"/>
  <c r="F111" i="21"/>
  <c r="F110" i="21"/>
  <c r="F109" i="21"/>
  <c r="F102" i="21"/>
  <c r="F100" i="21"/>
  <c r="F99" i="21"/>
  <c r="F87" i="21"/>
  <c r="F86" i="21"/>
  <c r="F81" i="21"/>
  <c r="F80" i="21"/>
  <c r="F77" i="21"/>
  <c r="F76" i="21"/>
  <c r="F72" i="21"/>
  <c r="F69" i="21"/>
  <c r="F68" i="21"/>
  <c r="F64" i="21"/>
  <c r="F63" i="21"/>
  <c r="F60" i="21"/>
  <c r="F57" i="21"/>
  <c r="F53" i="21"/>
  <c r="F52" i="21"/>
  <c r="F51" i="21"/>
  <c r="F50" i="21"/>
  <c r="F41" i="21"/>
  <c r="F36" i="21"/>
  <c r="F35" i="21"/>
  <c r="F34" i="21"/>
  <c r="F32" i="21"/>
  <c r="F31" i="21"/>
  <c r="F28" i="21"/>
  <c r="F27" i="21"/>
  <c r="F26" i="21"/>
  <c r="F25" i="21"/>
  <c r="F24" i="21"/>
  <c r="F23" i="21"/>
  <c r="F22" i="21"/>
  <c r="F21" i="21"/>
  <c r="F20" i="21"/>
  <c r="F15" i="21"/>
  <c r="F14" i="21"/>
  <c r="H11" i="21"/>
  <c r="F138" i="21"/>
  <c r="F134" i="21"/>
  <c r="F133" i="21"/>
  <c r="F132" i="21"/>
  <c r="F129" i="21"/>
  <c r="F128" i="21"/>
  <c r="F127" i="21"/>
  <c r="F126" i="21"/>
  <c r="F125" i="21"/>
  <c r="F124" i="21"/>
  <c r="F122" i="21"/>
  <c r="F42" i="21"/>
  <c r="F98" i="21"/>
  <c r="F71" i="21"/>
  <c r="F154" i="21"/>
  <c r="F106" i="21"/>
  <c r="F105" i="21"/>
  <c r="F104" i="21"/>
  <c r="F94" i="21"/>
  <c r="F62" i="21"/>
  <c r="F48" i="21"/>
  <c r="F47" i="21"/>
  <c r="F46" i="21"/>
  <c r="F39" i="21"/>
  <c r="F30" i="21"/>
  <c r="F23" i="3"/>
  <c r="F21" i="3"/>
  <c r="E11" i="28" l="1"/>
  <c r="F97" i="3"/>
  <c r="F96" i="3"/>
  <c r="F89" i="3"/>
  <c r="F91" i="3"/>
  <c r="F90" i="3"/>
  <c r="F71" i="3"/>
  <c r="F49" i="3"/>
  <c r="F48" i="3"/>
  <c r="F47" i="3"/>
  <c r="F46" i="3"/>
  <c r="F37" i="3"/>
  <c r="F34" i="3"/>
  <c r="F33" i="3"/>
  <c r="F32" i="3"/>
  <c r="F31" i="3"/>
  <c r="F30" i="3"/>
  <c r="F28" i="3"/>
  <c r="F19" i="3"/>
  <c r="F18" i="3"/>
  <c r="F17" i="3"/>
  <c r="F16" i="3"/>
  <c r="F14" i="3"/>
  <c r="E173" i="21" l="1"/>
  <c r="B11" i="28" s="1"/>
  <c r="F104" i="3" l="1"/>
  <c r="F103" i="3"/>
  <c r="F99" i="3"/>
  <c r="F87" i="3"/>
  <c r="F86" i="3"/>
  <c r="F85" i="3"/>
  <c r="F84" i="3"/>
  <c r="F82" i="3"/>
  <c r="F81" i="3"/>
  <c r="F80" i="3"/>
  <c r="F79" i="3"/>
  <c r="F77" i="3"/>
  <c r="F76" i="3"/>
  <c r="F75" i="3"/>
  <c r="F74" i="3"/>
  <c r="F72" i="3"/>
  <c r="C8" i="21" l="1"/>
  <c r="C5" i="28"/>
  <c r="F42" i="3" l="1"/>
  <c r="H11" i="3" l="1"/>
  <c r="C9" i="28" s="1"/>
  <c r="D12" i="28" s="1"/>
  <c r="G12" i="28" s="1"/>
  <c r="C11" i="28" l="1"/>
  <c r="D11" i="28" l="1"/>
  <c r="G11" i="28" s="1"/>
  <c r="D13" i="28"/>
  <c r="G13" i="28" s="1"/>
  <c r="G14" i="28" l="1"/>
  <c r="F67" i="3" l="1"/>
  <c r="F66" i="3"/>
  <c r="F15" i="3"/>
  <c r="F57" i="3" l="1"/>
  <c r="F101" i="3" l="1"/>
  <c r="F100" i="3"/>
  <c r="F68" i="3"/>
  <c r="F50" i="3" l="1"/>
  <c r="F55" i="3" l="1"/>
  <c r="F13" i="3"/>
  <c r="E105" i="3" l="1"/>
  <c r="B9" i="28" s="1"/>
  <c r="F105" i="3"/>
  <c r="E9" i="28" s="1"/>
  <c r="F12" i="28" s="1"/>
  <c r="H12" i="28" s="1"/>
  <c r="F13" i="28" l="1"/>
  <c r="H13" i="28" s="1"/>
  <c r="H14" i="28"/>
  <c r="F11" i="28"/>
  <c r="H11" i="28" s="1"/>
</calcChain>
</file>

<file path=xl/sharedStrings.xml><?xml version="1.0" encoding="utf-8"?>
<sst xmlns="http://schemas.openxmlformats.org/spreadsheetml/2006/main" count="4793" uniqueCount="1466">
  <si>
    <t>ja / nein</t>
  </si>
  <si>
    <t>Beschreibung</t>
  </si>
  <si>
    <t>Positionsnr.</t>
  </si>
  <si>
    <t>Bezeichnung</t>
  </si>
  <si>
    <t>Mittel 1</t>
  </si>
  <si>
    <t>Produktgruppe</t>
  </si>
  <si>
    <t>Konzentration</t>
  </si>
  <si>
    <t>Einwirkzeit</t>
  </si>
  <si>
    <t>Mittel 2</t>
  </si>
  <si>
    <t>Mittel 3</t>
  </si>
  <si>
    <t>bitte ausfüllen</t>
  </si>
  <si>
    <t>M</t>
  </si>
  <si>
    <t>I</t>
  </si>
  <si>
    <t>Vorgaben / Fragen / Einheit</t>
  </si>
  <si>
    <t>Auswertung</t>
  </si>
  <si>
    <t>ja = Ok / nein = Ausschluss</t>
  </si>
  <si>
    <t>Hinweis</t>
  </si>
  <si>
    <t>Zertifikat der Normenerfüllung (Ist dem Angebot beigefügt)</t>
  </si>
  <si>
    <t>CE-Kennzeichnung (Ist dem Angebot beigefügt)</t>
  </si>
  <si>
    <t>Freitext</t>
  </si>
  <si>
    <t>Informativ, keine Wertung</t>
  </si>
  <si>
    <t>Leistungsbeschreibung und -verzeichnis</t>
  </si>
  <si>
    <t>für</t>
  </si>
  <si>
    <t>Vergabenummer</t>
  </si>
  <si>
    <t>W</t>
  </si>
  <si>
    <t>Für alle Produkte gelten die anerkannten Regeln der Technik. Insbesondere müssen die Produkte ggf. folgenden Vorschriften und Verordnungen in der anwendbaren und aktuellen Fassung entsprechen:</t>
  </si>
  <si>
    <t>1.1</t>
  </si>
  <si>
    <t>1.1.1</t>
  </si>
  <si>
    <t>1.1.3</t>
  </si>
  <si>
    <t>Der Bieter sichert zu, die im LV angegebenen Spezifikationen durch technische Nachweise belegen zu können. Falsche und/oder unvollständige Antworten (auch bei den mit I=Information gekennzeichneten Feldern) im LV führen zum Ausschluss des Bieters.</t>
  </si>
  <si>
    <t>1.1.4</t>
  </si>
  <si>
    <t>1.1.5</t>
  </si>
  <si>
    <t>1.1.6</t>
  </si>
  <si>
    <t>1.1.7</t>
  </si>
  <si>
    <t>1.2</t>
  </si>
  <si>
    <t>1.2.1</t>
  </si>
  <si>
    <t>1.2.2</t>
  </si>
  <si>
    <t>1.3.1</t>
  </si>
  <si>
    <t>ja = 20 Punkte / nein = 0 Punkte</t>
  </si>
  <si>
    <t>Im Angebot enthaltene Einweisungen der Nutzer und der beauftragen Person/en des Betreibers (Anzahl und Beschreibung)</t>
  </si>
  <si>
    <t>Im Angebot Begleitung der Nutzer und der beauftragen Person/en des Betreibers während der Inbetriebnahme (Anzahl und Beschreibung)</t>
  </si>
  <si>
    <r>
      <rPr>
        <b/>
        <sz val="11"/>
        <color theme="1"/>
        <rFont val="Calibri"/>
        <family val="2"/>
        <scheme val="minor"/>
      </rPr>
      <t>MDR</t>
    </r>
    <r>
      <rPr>
        <sz val="11"/>
        <color theme="1"/>
        <rFont val="Calibri"/>
        <family val="2"/>
        <scheme val="minor"/>
      </rPr>
      <t xml:space="preserve"> (Europäische Medizinprodukteverordnung)</t>
    </r>
  </si>
  <si>
    <r>
      <rPr>
        <b/>
        <sz val="11"/>
        <color indexed="8"/>
        <rFont val="Calibri"/>
        <family val="2"/>
        <scheme val="minor"/>
      </rPr>
      <t>MDG</t>
    </r>
    <r>
      <rPr>
        <sz val="11"/>
        <color indexed="8"/>
        <rFont val="Calibri"/>
        <family val="2"/>
        <scheme val="minor"/>
      </rPr>
      <t xml:space="preserve"> (Medizinprodukte-Durchführungsgesetz)</t>
    </r>
  </si>
  <si>
    <r>
      <rPr>
        <b/>
        <sz val="11"/>
        <color indexed="8"/>
        <rFont val="Calibri"/>
        <family val="2"/>
        <scheme val="minor"/>
      </rPr>
      <t>ArbSchG</t>
    </r>
    <r>
      <rPr>
        <sz val="11"/>
        <color indexed="8"/>
        <rFont val="Calibri"/>
        <family val="2"/>
        <scheme val="minor"/>
      </rPr>
      <t xml:space="preserve"> Arbeitsschutzgesetz</t>
    </r>
  </si>
  <si>
    <r>
      <rPr>
        <b/>
        <sz val="11"/>
        <color indexed="8"/>
        <rFont val="Calibri"/>
        <family val="2"/>
        <scheme val="minor"/>
      </rPr>
      <t>GPSG</t>
    </r>
    <r>
      <rPr>
        <sz val="11"/>
        <color indexed="8"/>
        <rFont val="Calibri"/>
        <family val="2"/>
        <scheme val="minor"/>
      </rPr>
      <t xml:space="preserve"> Gesetz über technische Arbeitsmittel hinsichtlich bestimmungsgemäßer Verwendung von Produkten</t>
    </r>
  </si>
  <si>
    <r>
      <rPr>
        <b/>
        <sz val="11"/>
        <color indexed="8"/>
        <rFont val="Calibri"/>
        <family val="2"/>
        <scheme val="minor"/>
      </rPr>
      <t>EN ISO 13485</t>
    </r>
    <r>
      <rPr>
        <sz val="11"/>
        <color indexed="8"/>
        <rFont val="Calibri"/>
        <family val="2"/>
        <scheme val="minor"/>
      </rPr>
      <t xml:space="preserve"> Medizinprodukte: Qualitätsmanagementsysteme – Anforderungen für regulatorische Zwecke</t>
    </r>
  </si>
  <si>
    <t>Anzahl der Service-Niederlassungen in Deutschland</t>
  </si>
  <si>
    <t>1.4.1</t>
  </si>
  <si>
    <t>1.4.2</t>
  </si>
  <si>
    <t>1.4.3</t>
  </si>
  <si>
    <t>1.1.2</t>
  </si>
  <si>
    <t>Besteht die Möglichkeit zur Weiterbildung von Technikern in einer firmeneigenen Institution?</t>
  </si>
  <si>
    <t>O</t>
  </si>
  <si>
    <t>Der AN gewährt auf das angebotene System eine Gewährleistung von mindestens 2 Jahr. Die Gewährleistung beginnt nach Abnahme. Die Gewährleistung gilt ohne Einschränkung oder Begrenzung der Nutzungsfrequenz/ Dauerbetrieb. Unberührt von dieser Gewährleistung bleiben die übrigen Rechte des AG im Fall von Mängeln.</t>
  </si>
  <si>
    <t xml:space="preserve">Ausgeschrieben wird der o.g. Liefergegenstand mit Zubehör. Die Leistungen umfassen die Lieferung, Montage, betriebsfertige Übergabe lt. MDR, MDG und MPBetreibV, Einweisung, sämtliche Abnahmeprüfungen durch den Hersteller oder Dritte sowie die Entsorgung der Verpackungsmaterialien. </t>
  </si>
  <si>
    <t>Regulatorische Anforderungen: Medizinprodukte unterliegen strengen regulatorischen Vorschriften, wie beispielsweise der MDR (Medical Device Regulation) in der EU oder der FDA (Food and Drug Administration) in den USA. Diese Vorschriften legen fest, dass Software, die für medizinische Geräte verwendet wird, regelmäßig überprüft und aktualisiert werden muss, um die Sicherheit zu gewährleisten.</t>
  </si>
  <si>
    <t>Kompatibilität: Patches müssen sorgfältig implementiert werden, um sicherzustellen, dass sie die Funktionalität des Geräts nicht beeinträchtigen oder unerwartete Komplikationen verursachen. Daher ist ein gründliches Testen erforderlich, bevor Patches auf Geräten im Einsatz ausgerollt werden.</t>
  </si>
  <si>
    <t>Risikomanagement: Beim Patchmanagement für Medizinprodukte spielt das Risikomanagement eine zentrale Rolle. Die Implementierung von Patches muss sorgfältig geplant werden, um sicherzustellen, dass Risiken für den Patienten und das Gerät minimal sind.</t>
  </si>
  <si>
    <t>Dokumentation und Nachverfolgbarkeit: Alle Patches müssen vollständig dokumentiert werden, um den regulatorischen Anforderungen gerecht zu werden. Unternehmen müssen nachweisen können, dass sie alle notwendigen Schritte unternommen haben, um die Sicherheit ihrer Produkte zu gewährleisten.</t>
  </si>
  <si>
    <t>Das LV ist komplett in der Excel Tabelle auszufüllen und vom Bieter als Excel Datei abzugeben.</t>
  </si>
  <si>
    <t>Mit der Angebotsabgabe verpﬂichtet sich der Bieter zu einer Demonstration seines System beim Anwender während des Miniwettbewerbs. Bei der Demonstration wird die Anwenderrezenssion durchgeführt. Die Demonstration/Probestellung des Systems ist für den AG kostenneutral.</t>
  </si>
  <si>
    <t>Servicetechniker in Deutschland, Anzahl ≥ 15</t>
  </si>
  <si>
    <t>ja = 10 Punkte / nein = 0 Punkte</t>
  </si>
  <si>
    <t>ja</t>
  </si>
  <si>
    <t>nein</t>
  </si>
  <si>
    <t>Alle Lose</t>
  </si>
  <si>
    <t>Allgemeine Informationen zur Ausschreibung:</t>
  </si>
  <si>
    <t>Farbe</t>
  </si>
  <si>
    <t>Folgende Fragetypen sind im LV zu beantworten:</t>
  </si>
  <si>
    <t>Typ</t>
  </si>
  <si>
    <t>Folgende Antwortkategorien stehen für Muss-Kriterien und Wertungsfragen zur Auswahl:</t>
  </si>
  <si>
    <t>Antwort</t>
  </si>
  <si>
    <t xml:space="preserve">Beim Fragetyp Information und vereinzelt auch bei Wertungsfragen besteht die Möglichkeit Freitexte sowie bei letzterem die entsprechenden Punkte einzutragen. Dies ist der Fall, wenn weder "ja" noch "nein" als Auswahl zur Verfügung steht. </t>
  </si>
  <si>
    <t xml:space="preserve">Antwortkategorie "ja": 
Mindestanforderung: Wählen Sie diese Antwort, wenn die verlangte Funktionalität vorhanden und unangepasst bereitstellbar ist, sowie im Leistungs- und Lieferumfang und damit im Angebotspreis vollständig enthalten ist.
Wertungsfrage: Wählen Sie diese Antwort, wenn die verlangte Funktionalität grundsätzlich angeboten werden kann. Wertungsfragen, die mit ja beantwortet werden, sind im Preisblatt unter Bewertung nicht einzupreisen, sondern lediglich im Portfolio unten den Tabellenblättern "Basissysteme", "Optionen" und "Sonden" aufzuführen. </t>
  </si>
  <si>
    <t>Antwortkategorie "nein": Wählen Sie diese Antwort, wenn die Funktionalität nicht vorhanden ist, nicht bereitstellbar ist, nicht anbietbar ist oder die gewünschte Vorgehensweise nicht realisiert werden kann.
Bei den "Mindestanfordeungen" führt eine Beantwortung mit "nein" zum Ausschluss des Angebots.</t>
  </si>
  <si>
    <r>
      <t>Antwort</t>
    </r>
    <r>
      <rPr>
        <sz val="11"/>
        <color theme="1"/>
        <rFont val="Calibri"/>
        <family val="2"/>
        <scheme val="minor"/>
      </rPr>
      <t xml:space="preserve"> "ja" führt zur vollen Punkteanzahl.</t>
    </r>
  </si>
  <si>
    <r>
      <t>Antwort</t>
    </r>
    <r>
      <rPr>
        <sz val="11"/>
        <color theme="1"/>
        <rFont val="Calibri"/>
        <family val="2"/>
        <scheme val="minor"/>
      </rPr>
      <t xml:space="preserve"> "nein" führt zu null Punkten.</t>
    </r>
  </si>
  <si>
    <t>Fragetyp "Wertungskriterium": 
Als Wertungskriterium definierte Anforderungen werden mit Punkten bewertet. Das Bewertungsschema wird beim Wertungskriterium beschrieben. Der Auftragnehmer beschreibt in seinem Angebot, ob und - sofern vom Auftraggeber gefordert - wie er die entsprechende Anforderung erfüllt. Soweit dies vom Auftraggeber nicht anders verlangt wird, ist diese Anforderung dann im Auftragsfall vom Auftragnehmer seiner Beschreibung entsprechend ebenso umzusetzen, wie eine Mindestanforderung. Die Wertungskennzahl können pro Wertungskriterium unterschiedlich sein und sind hinter jedem Wertungskriterium aufgeführt.</t>
  </si>
  <si>
    <t>Übersicht und Angaben zu Fragetypen und zum Bewertungsverfahren</t>
  </si>
  <si>
    <r>
      <t xml:space="preserve">Fragetyp </t>
    </r>
    <r>
      <rPr>
        <sz val="11"/>
        <rFont val="Calibri"/>
        <family val="2"/>
        <scheme val="minor"/>
      </rPr>
      <t>"Information": Als Information bezeichnete Kriterien werden nicht mit Punkten bewertet.  Falsche und/oder unvollständige Antworten im LV führen zum Ausschluss des Bieters.</t>
    </r>
  </si>
  <si>
    <t>2.1</t>
  </si>
  <si>
    <t>1.3.2</t>
  </si>
  <si>
    <t>1.4.4</t>
  </si>
  <si>
    <t>1.5</t>
  </si>
  <si>
    <t>1.5.1</t>
  </si>
  <si>
    <t>1.5.2</t>
  </si>
  <si>
    <t>1.3.3</t>
  </si>
  <si>
    <t>1.3.4</t>
  </si>
  <si>
    <t>Beschreibung Datenmanagement / Schnittstellen</t>
  </si>
  <si>
    <t>Anerkannten Regeln der Technik / Vorschriften und Verordnungen</t>
  </si>
  <si>
    <t>Alle aufgeführten Leistungen sind vollumfänglich in Ihrer Kalkulation/Preisgestaltung abgebildet.</t>
  </si>
  <si>
    <t>1.3</t>
  </si>
  <si>
    <r>
      <t>Patchmanagment</t>
    </r>
    <r>
      <rPr>
        <sz val="11"/>
        <color theme="0"/>
        <rFont val="Calibri"/>
        <family val="2"/>
        <scheme val="minor"/>
      </rPr>
      <t xml:space="preserve"> im Zusammenhang mit Medizinprodukten bezieht sich auf das Verwalten und Aktualisieren von Software-Patches, um die Sicherheit, Funktionalität und Konformität von medizinischen Geräten sicherzustellen. Dies ist besonders wichtig, da medizinische Geräte oft auf komplexe Software angewiesen sind, die kontinuierlich aktualisiert werden muss, um Schwachstellen zu schließen und die Patientensicherheit zu gewährleisten. Die nachstehenden Punkte sind hierfür einzuhalten.</t>
    </r>
  </si>
  <si>
    <t>Allgemeine Anforderungen</t>
  </si>
  <si>
    <t>Probestellung, Lieferung, Aufstellung, Inbetriebnahme und Einweisung</t>
  </si>
  <si>
    <t>1.5.3</t>
  </si>
  <si>
    <t>1.5.4</t>
  </si>
  <si>
    <t>1.6</t>
  </si>
  <si>
    <t>1.6.1</t>
  </si>
  <si>
    <t>1.6.2</t>
  </si>
  <si>
    <t>1.6.3</t>
  </si>
  <si>
    <t>1.6.4</t>
  </si>
  <si>
    <t>1.6.5</t>
  </si>
  <si>
    <t>1.7</t>
  </si>
  <si>
    <t>1.7.1</t>
  </si>
  <si>
    <t>Service und Nebenleistungen</t>
  </si>
  <si>
    <t>1.7.2</t>
  </si>
  <si>
    <t>1.7.3</t>
  </si>
  <si>
    <t>2.1.1</t>
  </si>
  <si>
    <t>2.1.2</t>
  </si>
  <si>
    <t>2.1.3</t>
  </si>
  <si>
    <t>2.2</t>
  </si>
  <si>
    <t>2.2.1</t>
  </si>
  <si>
    <t>2.2.2</t>
  </si>
  <si>
    <t>2.2.3</t>
  </si>
  <si>
    <t>2.2.4</t>
  </si>
  <si>
    <t>2.2.5</t>
  </si>
  <si>
    <t>2.2.6</t>
  </si>
  <si>
    <t>2.2.7</t>
  </si>
  <si>
    <t>2.2.8</t>
  </si>
  <si>
    <t>2.2.9</t>
  </si>
  <si>
    <t>2.2.10</t>
  </si>
  <si>
    <t>Allgemeines</t>
  </si>
  <si>
    <t>2.2.11</t>
  </si>
  <si>
    <t>2.2.12</t>
  </si>
  <si>
    <t>2.3</t>
  </si>
  <si>
    <t>2.3.1</t>
  </si>
  <si>
    <t>2.3.2</t>
  </si>
  <si>
    <t>2.3.3</t>
  </si>
  <si>
    <t>2.3.4</t>
  </si>
  <si>
    <t>2.3.5</t>
  </si>
  <si>
    <t>2.4</t>
  </si>
  <si>
    <t>2.4.1</t>
  </si>
  <si>
    <t>2.4.2</t>
  </si>
  <si>
    <t>2.4.3</t>
  </si>
  <si>
    <t>2.4.4</t>
  </si>
  <si>
    <t>2.5</t>
  </si>
  <si>
    <t>2.5.1</t>
  </si>
  <si>
    <t>2.5.2</t>
  </si>
  <si>
    <t>2.5.3</t>
  </si>
  <si>
    <t>2.5.4</t>
  </si>
  <si>
    <t>2.5.5</t>
  </si>
  <si>
    <t>2.5.6</t>
  </si>
  <si>
    <t>2.5.7</t>
  </si>
  <si>
    <t>2.5.8</t>
  </si>
  <si>
    <t>2.6</t>
  </si>
  <si>
    <t>2.6.1</t>
  </si>
  <si>
    <t>2.6.2</t>
  </si>
  <si>
    <t>2.6.3</t>
  </si>
  <si>
    <t>2.6.4</t>
  </si>
  <si>
    <t>2.6.5</t>
  </si>
  <si>
    <t>2.6.6</t>
  </si>
  <si>
    <t>2.6.7</t>
  </si>
  <si>
    <t>2.6.8</t>
  </si>
  <si>
    <t>2.6.9</t>
  </si>
  <si>
    <t>2.6.10</t>
  </si>
  <si>
    <t>2.6.11</t>
  </si>
  <si>
    <t>2.6.12</t>
  </si>
  <si>
    <t>2.6.13</t>
  </si>
  <si>
    <t>2.6.14</t>
  </si>
  <si>
    <t>2.6.15</t>
  </si>
  <si>
    <t>2.6.16</t>
  </si>
  <si>
    <t>2.6.17</t>
  </si>
  <si>
    <t>2.7</t>
  </si>
  <si>
    <t>2.7.1</t>
  </si>
  <si>
    <t>2.7.2</t>
  </si>
  <si>
    <t>2.7.3</t>
  </si>
  <si>
    <t>2.7.4</t>
  </si>
  <si>
    <t>2.7.5</t>
  </si>
  <si>
    <t>2.7.6</t>
  </si>
  <si>
    <t>2.7.7</t>
  </si>
  <si>
    <t>2.7.8</t>
  </si>
  <si>
    <t>2.7.9</t>
  </si>
  <si>
    <t>2.7.10</t>
  </si>
  <si>
    <t>2.7.11</t>
  </si>
  <si>
    <t>2.8</t>
  </si>
  <si>
    <t>2.8.1</t>
  </si>
  <si>
    <t>2.8.2</t>
  </si>
  <si>
    <t>2.8.3</t>
  </si>
  <si>
    <t>2.8.4</t>
  </si>
  <si>
    <t>2.8.5</t>
  </si>
  <si>
    <t>2.9</t>
  </si>
  <si>
    <t>2.9.1</t>
  </si>
  <si>
    <t>2.9.2</t>
  </si>
  <si>
    <t>2.9.3</t>
  </si>
  <si>
    <t>2.9.4</t>
  </si>
  <si>
    <t>2.9.5</t>
  </si>
  <si>
    <t>2.9.6</t>
  </si>
  <si>
    <t>2.10</t>
  </si>
  <si>
    <t>2.10.1</t>
  </si>
  <si>
    <t>2.10.2</t>
  </si>
  <si>
    <t>2.10.3</t>
  </si>
  <si>
    <t>2.10.4</t>
  </si>
  <si>
    <t>2.11</t>
  </si>
  <si>
    <t>2.11.1</t>
  </si>
  <si>
    <t>2.11.2</t>
  </si>
  <si>
    <t>2.11.3</t>
  </si>
  <si>
    <t>2.12</t>
  </si>
  <si>
    <t>2.12.1</t>
  </si>
  <si>
    <t>2.12.2</t>
  </si>
  <si>
    <t>2.12.3</t>
  </si>
  <si>
    <t>2.13</t>
  </si>
  <si>
    <t>2.13.1</t>
  </si>
  <si>
    <t>2.13.2</t>
  </si>
  <si>
    <t>2.2.13</t>
  </si>
  <si>
    <t>2.2.14</t>
  </si>
  <si>
    <t>Die Servicestelle ist in Deutschland ansässig. Servicemitarbeiter müssen die deutsche Sprache beherrschen!</t>
  </si>
  <si>
    <t>2.5.9</t>
  </si>
  <si>
    <t>2.5.10</t>
  </si>
  <si>
    <r>
      <t xml:space="preserve">Reinigung und Desinfizierbarkeit ist in der Gebrauchsanweisung beschrieben und folgt der Empfehlung der Kommission für Krankenhaushygiene und Infektionsprävention beim Robert Koch-Institut (RKI) und des Bundesinstitutes für Arzneimittel und Medizinprodukte (BfArM) zu den "Anforderungen an die Hygiene bei der Aufbereitung von Medizinprodukten". </t>
    </r>
    <r>
      <rPr>
        <b/>
        <sz val="11"/>
        <rFont val="Calibri"/>
        <family val="2"/>
        <scheme val="minor"/>
      </rPr>
      <t>Bitte führen Sie die zugelassenen Reinigungs- und Desinfektionsmittel auf.</t>
    </r>
  </si>
  <si>
    <t>hellblau</t>
  </si>
  <si>
    <t>Vom Bieter auszufüllende Felder bzw. Excel-Tabellenblätter sind hellblau hinterlegt.</t>
  </si>
  <si>
    <t>Registerkarte</t>
  </si>
  <si>
    <t>Link</t>
  </si>
  <si>
    <t>Bewertungsverfahren</t>
  </si>
  <si>
    <t>Bitte füllen Sie nur die hellblauen Felder aus, ändern Sie weder Formeln, noch Reihenfolgen in der Matrix!</t>
  </si>
  <si>
    <t>Inhaltsverzeichnis</t>
  </si>
  <si>
    <t>Beschreibung Bewertungsverfahren</t>
  </si>
  <si>
    <t>2.4.5</t>
  </si>
  <si>
    <t xml:space="preserve">In der folgenden Übersicht werden die erreichbaren und die von Ihnen erreichten Punkte zusammengefasst.  </t>
  </si>
  <si>
    <t>max. erreichbare Leistungspunkte je Registerkarte</t>
  </si>
  <si>
    <t>max. erreichbare Leistungspunkte wertungsrelevant je Los</t>
  </si>
  <si>
    <t>erreichte Leistungspunkte je Los</t>
  </si>
  <si>
    <r>
      <rPr>
        <b/>
        <u val="double"/>
        <sz val="11"/>
        <color theme="0"/>
        <rFont val="Calibri"/>
        <family val="2"/>
        <scheme val="minor"/>
      </rPr>
      <t xml:space="preserve">Leistungspunkte je Los wertungsrelevant
</t>
    </r>
    <r>
      <rPr>
        <b/>
        <sz val="8"/>
        <color theme="0"/>
        <rFont val="Calibri"/>
        <family val="2"/>
        <scheme val="minor"/>
      </rPr>
      <t>(erreichte Leistungspunkte aus Anforderungen alle Lose + erreichte Leistungspunkte aus zu bewertenden Los)</t>
    </r>
  </si>
  <si>
    <t>Bestandteil des Teilnahmeantrag</t>
  </si>
  <si>
    <t>Für den Mindestqualitätsstandard wird die nachstehende  Leistungspunktzahl festgelegt.</t>
  </si>
  <si>
    <r>
      <t xml:space="preserve">vorläufiger Status Teilnahmeantrag 
</t>
    </r>
    <r>
      <rPr>
        <b/>
        <sz val="8"/>
        <color theme="0"/>
        <rFont val="Calibri"/>
        <family val="2"/>
        <scheme val="minor"/>
      </rPr>
      <t>(vor vollständiger Eignungsprüfung)</t>
    </r>
  </si>
  <si>
    <t>Zurück zum Inhaltsverzeichnis</t>
  </si>
  <si>
    <t>Registerkarten für den Teilnahmewettbewerb</t>
  </si>
  <si>
    <t>Übersicht Lose: Auswertung Punkte</t>
  </si>
  <si>
    <t>Ein Muster des Serivice- und Wartungsvertrag für das angebotene System ist mit abzugeben</t>
  </si>
  <si>
    <t>Nennung Betriebssystem (Microsoft, Linux u. a.)</t>
  </si>
  <si>
    <t>Übersicht Lose: Punkte nach Teilnahmewettbewerb</t>
  </si>
  <si>
    <t>Übersicht Lose: Punkte nach TW</t>
  </si>
  <si>
    <t>ja = 50 Punkte / nein = 0 Punkte</t>
  </si>
  <si>
    <t>Fragetyp "Verfügbare Option": 
Als verfügbare Option definierte Anforderungen entspricht einem Ausschlusskriterium im Sinne einer Mindestanforderung. Verfügbare Option müssen zwingend erfüllt werden. Verfügbare Option sind nicht Bestandteil der Grundausstattung und können optional mit beauftragt werden. Die Nichterfüllung einer als Verfügbare Option gekennzeichneten Anforderung führt zwingend zum Ausschluss des Angebots. Im Bewertungsverfahren werden für verfügbare Option keine Punkte vergeben.</t>
  </si>
  <si>
    <t>Fragetyp "Mindestanforderung": 
Entspricht einem Ausschlusskriterium im Sinne einer Mindestanforderung. Mindestanforderungen müssen zwingend erfüllt werden. 
Mindestanforderung sind Bestandteil der Grundausstattung. Die Nichterfüllung einer als Ausschlusskriterium gekennzeichneten Anforderung führt zwingend zum Ausschluss des Angebots. Im Bewertungsverfahren werden für Mindestanforderung keine Punkte vergeben.</t>
  </si>
  <si>
    <t>1.1.8</t>
  </si>
  <si>
    <t>Name des Bieter</t>
  </si>
  <si>
    <t>Status LV / LB</t>
  </si>
  <si>
    <t>2.11.4</t>
  </si>
  <si>
    <t>ja = 5 Punkte / nein = 0 Punkte</t>
  </si>
  <si>
    <t>2.4.6</t>
  </si>
  <si>
    <t>2.4.7</t>
  </si>
  <si>
    <t>2.4.8</t>
  </si>
  <si>
    <t>2.4.9</t>
  </si>
  <si>
    <t>2.5.11</t>
  </si>
  <si>
    <t>2.5.12</t>
  </si>
  <si>
    <t>2.5.13</t>
  </si>
  <si>
    <t>2.5.14</t>
  </si>
  <si>
    <t>2.5.15</t>
  </si>
  <si>
    <t>2.5.16</t>
  </si>
  <si>
    <t>2.5.17</t>
  </si>
  <si>
    <t>2.11.5</t>
  </si>
  <si>
    <t>2.4.10</t>
  </si>
  <si>
    <t>1.1.9</t>
  </si>
  <si>
    <t>1.1.10</t>
  </si>
  <si>
    <t>Angabe in Jahren</t>
  </si>
  <si>
    <t>Rahmenvertrag über Lieferung, Aufstellung und Inbetriebnahme von Narkose- und Beatmungssystemen</t>
  </si>
  <si>
    <t>Die folgenden Beschreibungen und Anforderungen sind Grundlagen für das Angebot und müssen in jedem Bereich eingehalten werden.</t>
  </si>
  <si>
    <t>Die beschriebenen Komponenten verstehen sich betriebsfertig montiert, installiert und in Betrieb genommen. Sollten systemspezifisch zusätzliche Komponenten zur Erlangung der beschriebenen Funktionalität erforderlich sein, so sind diese vom Anbieter als herstellerspezifische Positionen am Ende des Angebotes zu ergänzen, bepreisen und zu erläutern.</t>
  </si>
  <si>
    <r>
      <rPr>
        <b/>
        <sz val="11"/>
        <color indexed="8"/>
        <rFont val="Calibri"/>
        <family val="2"/>
        <scheme val="minor"/>
      </rPr>
      <t>VDI</t>
    </r>
    <r>
      <rPr>
        <sz val="11"/>
        <color indexed="8"/>
        <rFont val="Calibri"/>
        <family val="2"/>
        <scheme val="minor"/>
      </rPr>
      <t xml:space="preserve"> und </t>
    </r>
    <r>
      <rPr>
        <b/>
        <sz val="11"/>
        <color indexed="8"/>
        <rFont val="Calibri"/>
        <family val="2"/>
        <scheme val="minor"/>
      </rPr>
      <t>VDE</t>
    </r>
    <r>
      <rPr>
        <sz val="11"/>
        <color indexed="8"/>
        <rFont val="Calibri"/>
        <family val="2"/>
        <scheme val="minor"/>
      </rPr>
      <t xml:space="preserve"> Richtlinien</t>
    </r>
  </si>
  <si>
    <t xml:space="preserve">Die fahrbaren Geräte müssen jeweils mit zwei seitlichen mindestens 20cm langen Normschienen ausgestattet sein. </t>
  </si>
  <si>
    <t>Das Angebot muss alle Einrichtungen und Gerätebestandteile einschließlich Schlauchhaltearm sowie notwendigem Einweg- und Mehrwegzubehör enthalten, die zum bestimmungsgemäßen Gebrauch der Geräte erforderlich sind.</t>
  </si>
  <si>
    <t>Produktspezifikation</t>
  </si>
  <si>
    <t>Bedienung des Grafikdisplays über Touchscreen-Technologie</t>
  </si>
  <si>
    <t>Gleichzeitige Darstellung folgender Kurven: Atemwegsdruck, Atemgasflow, CO2 und berechneter Trachealdruck</t>
  </si>
  <si>
    <t>Darstellung von folgenden Loops: Paw – V, Flow – Paw, V – Flow, Ptrach – V, Flow – Ptrach</t>
  </si>
  <si>
    <t>Speicherung von Referenzloops und deren Anzeige ohne zeitliche Begrenzung</t>
  </si>
  <si>
    <t>Trendauflösung und Trenddarstellung zwischen 1, 2, 4, 8, 12 und 24 Stunden und 7 Tage rückwirkend wählbar</t>
  </si>
  <si>
    <t>Durch den Anwender einfach konfigurierbare, anwenderspezifische Datentabelle zusammenstellbar</t>
  </si>
  <si>
    <t>Bildschirm mit automatischer Tag- Nachtschaltung und automatischer Dimmfunktion</t>
  </si>
  <si>
    <t>Freie passwortunabhängige Konfiguration während der Beatmung von mindestens 6 Softkeys auf der Hauptseite für häufig genutzte Funktionen</t>
  </si>
  <si>
    <t>Übersichtstabelle der Messwerte frei konfigurierbar</t>
  </si>
  <si>
    <t>Logbucheinträge bis zu 7 Tage speicherbar exportierbar über USB-Port</t>
  </si>
  <si>
    <t>Einstellungsvorgabe/-vorschlag des VTs über die Eingabe der Körpergröße oder über die Eingabe des idealen Körpergewichts</t>
  </si>
  <si>
    <t>O2-Gasmessung mit verbrauchfreier O2-Sensorik</t>
  </si>
  <si>
    <t>Getrennt wählbare Patientenbereiche für Erwachsene / Pädiatrie / Neonatologie</t>
  </si>
  <si>
    <t>Automatische Einstellung der Startwerte der Beatmungsparameter nach Eingabe der Körpergröße und Berechnung des Idealen Körpergewichts oder Patientenbereich</t>
  </si>
  <si>
    <t>Die Geräuschemission gemäß ISO80601-2-12:2011 liegt unter 44dB (ohne zusätzliches Turbinenmodul)</t>
  </si>
  <si>
    <t>Das Fahrgestell verfügt über mind. zwei schwenkbare Normschienen mit jeweils einer Mindestlänge von 15cm.</t>
  </si>
  <si>
    <t>Das Fahrgestell verfügt über mind. zwei feste Normschienen zur Aufnahme einer separaten Bronchusabsaugung sowie Absaugzubehör.</t>
  </si>
  <si>
    <t>Bedienkonzept, Gerätecheck und Handhabung</t>
  </si>
  <si>
    <t>Integrierte kontextbezogene Hilfefunktionen über Bildschirmtext</t>
  </si>
  <si>
    <t>Gerätebedienung über Touchscreen und zentralen haptischen Druckdrehknopf</t>
  </si>
  <si>
    <t>Zentraler Drehknof mit farblich leuchtender Umrandung, zweifarbig je nach Status der haptischen Bestätigung</t>
  </si>
  <si>
    <t>Durch längeres Drücken des haptischen Drehknopfes besteht die Möglichkeit der direkten Live-Einstellbarkeit von Beatmungsdrücken</t>
  </si>
  <si>
    <t>Einstellvorgaben über die Körpergröße des Patienten oder über das Körpergewicht</t>
  </si>
  <si>
    <t>Es sind mind. 5 verschiedene abteilungs-/benutzerindividuelle Bildschirmansichten konfigurierbar und speicherbar.</t>
  </si>
  <si>
    <t>Die Bildschirmansichten sind wahlweise gegen nichtautorisiertes Verstellen geschützt.</t>
  </si>
  <si>
    <t>Automatische unterbrechungsfreie Gasumschaltung bei Ausfall eines Gases und Notbetrieb des Gerätes mit reinem O2 oder AIR.</t>
  </si>
  <si>
    <t>Das Gerät verfügt über eine integrierte unterbrechungsfreie Spannungsversorgung (Batteriebetrieb) bei Netzausfall von mindestens 30 Minuten</t>
  </si>
  <si>
    <t>Ein Akkutest und die exakte Kapazitätsmessung der Akkuleistung ist durch den Anwender unabhängig vom Systemtest / Gerätecheck durchführbar.</t>
  </si>
  <si>
    <t>Der Betrieb des Gerätes muss ohne gerätenahe und patientennahe Filter möglich und zulässig sein.</t>
  </si>
  <si>
    <t>Eine automatische Kompensation der Leckage ist wahlweise zuschaltbar.</t>
  </si>
  <si>
    <t>Das Gerät verfügt über  die Möglichkeit der gleichzeitigen Kopplung/Verstellung der Parameter Ti und AF (um I:E-Verhältnis gleich zubehalten) sowie PEEP und Pinsp (um Driving-Pressure konstant zubehalten).</t>
  </si>
  <si>
    <t>Automatische Umschaltung von Bildschirmdarstellung und Alarmlautstärke von Tag auf Nacht ist zeitlich programmierbar</t>
  </si>
  <si>
    <t>Der Flowsensor / die Flowmessung kalibriert sich stündlich vollautomatisch.</t>
  </si>
  <si>
    <t>Die Kalibration des Flowsensors muss ohne Diskonnektion, PEEP-Verlust und ohne Manipulation des Patientenschlauchsystems erfolgen.</t>
  </si>
  <si>
    <t>Das Gerät verfügt über ein LED-Sicherheitsdisplay, welches kontinuierlich das aktuelle Minutenvolumen (MVe) und die gemessene Sauerstoffkonzentration (FiO2) darstellt.</t>
  </si>
  <si>
    <t>Volumenkontrollierte Beatmungsverfahren (Nomenklatur gemäß ISO 19223:2021)</t>
  </si>
  <si>
    <t>Druckkontrollierte Beatmungsverfahren</t>
  </si>
  <si>
    <t>Spontanatmungs-Beatmungsverfahren</t>
  </si>
  <si>
    <t>CSV-PS</t>
  </si>
  <si>
    <t>Druckunterstützung (PS) mit einstellbarem Flowtrigger</t>
  </si>
  <si>
    <t>Druckunterstützung (PS) in der druckkontrollierten, synchronisierten, intermittierend mandatorischen Beatmung und in der druckkontrollierten, intermittierend mandatorischen, synchronisierten Beatmung auf zwei Druckniveaus mit permanenter freier Spontanatmung und exspiratorischer Synchronisierung darf nur auf PEEP Niveau ausgelöst werden.</t>
  </si>
  <si>
    <t>Zusätzlich zuschaltbare Beatmungsverfahren</t>
  </si>
  <si>
    <t>Seufzerfunktion mit einstellbarer Dauer der Seufzerphase, der Zeit zwischen den Seufzerphasen und dem intermittierenden PEEP. Die Funktion kann in allen Beatmungsmodi mit mandatorischen Hüben, außer bei IMV-PC-Beatmung eingeschaltet werden</t>
  </si>
  <si>
    <t>Automatische Tubuskompensation kann in allen invasiven Beatmungsmodi zugeschaltet werden.</t>
  </si>
  <si>
    <t>Separat zuschaltbare Kompensation des Tubuswiderstandes in der Inspirationsphase (Automatische Tubuskompensation)</t>
  </si>
  <si>
    <t>Separat zuschaltbare Kompensation des Tubuswiderstandes in der In- sowie in der Exspirationsphase (Automatische Tubuskompensation)</t>
  </si>
  <si>
    <t>Separat zuschaltbare Kompensation des Tubuswiderstandes nur in den Spontanatemphasen.</t>
  </si>
  <si>
    <t>Berechnung und Anzeige des Trachealdrucks durch Eingabe der Tubusart und des Tubusdurchmessers unabhängig von der Nutzung der Funktion automatische Tubuskompensation</t>
  </si>
  <si>
    <t>Automatische Rückkehr aus der Apnoeventilation in die Spontanatmung auf den vorherigen Beatmungsmodus.</t>
  </si>
  <si>
    <t xml:space="preserve">O2-Flowtherapie mit mindestens Flow 60 L/min </t>
  </si>
  <si>
    <t>O2-Flowtherapie 80 L/min oder mehr ist möglich</t>
  </si>
  <si>
    <t>Frei einstellbare Druckbegrenzung Pmax (Bereich 5 - 55mbar) in der HFOT möglich</t>
  </si>
  <si>
    <t>Automatische Flowreduktion in der HFOT bei Erreichen der Pmax Grenze mit optischer und akustischer Zweistufen-Alarmierung als Hinweis für den Anwender</t>
  </si>
  <si>
    <t>In der O2-Therapie sind der gemessene Mitteldruck (Pmean) und der gemessene O2-Flow als numerischer Wert, als Echtzeitkurve sowie als grafische Trendkurve auf dem Hauptbildschirm darstellbar</t>
  </si>
  <si>
    <t>In der O2-Therapie sind die Druck-/Abbruchgrenzen durch den Anwender ohne Passworteingabe frei konfigurierbar</t>
  </si>
  <si>
    <t>Spezieller Modus "Nichtinvasiven Beatmung" (NIV)</t>
  </si>
  <si>
    <t>Das Gerät verfügt über ein für die Maskenbeatmung angepasstes Alarmanagement</t>
  </si>
  <si>
    <t>Der Inspirationsflow für das Gas beträgt 180L/min oder mehr.</t>
  </si>
  <si>
    <t xml:space="preserve">Leckagekompensation 180 l/min oder mehr bei der Beatmung von Erwachsenen </t>
  </si>
  <si>
    <t xml:space="preserve">Leckagekompensation 60 l/min oder mehr bei der Beatmung von Kinder </t>
  </si>
  <si>
    <t>Die nicht-invasive Beatmung ist in allen Beatmungsmodi, die invasiv verfügbar, sind möglich.</t>
  </si>
  <si>
    <t>Im NIV-Modus ist ein Diskonnektions-Alarm (T diskonekt) von bis zu 60 Sekunden einstellbar</t>
  </si>
  <si>
    <t>Weaningverfahren</t>
  </si>
  <si>
    <t>Trenddarstellung des Rapid Shallow Breathing Index (RSBI)</t>
  </si>
  <si>
    <t>Möglichkeit zur Durchführung eines Messmanövers zur Bestimmung von Negative Inspiration Force (NIF) / Maximum Inspiratory Pressure (MIP)</t>
  </si>
  <si>
    <t>Manuelles Auslösen eines P0.1 Manövers</t>
  </si>
  <si>
    <t>Automatische P0.1 Messung mit individueller Einstellmöglichkeit des automatischen Messintervalls und Trenddarstellung möglich</t>
  </si>
  <si>
    <t>Sonderfunktionen</t>
  </si>
  <si>
    <t>Low Flow Manöver zur Aufzeichnung der elastischen Lungeneigenschaften und Bestimmung des Öffnungs- und des Verschlussdruckes der Alveolen mit frei einstellbaren Flowgeschwindigkeiten</t>
  </si>
  <si>
    <t xml:space="preserve">Ermittlung des Verhältnisses C20/Cstat als Ausdruck der Änderung der statischen Compliance </t>
  </si>
  <si>
    <t>Alarmierung</t>
  </si>
  <si>
    <t xml:space="preserve">Alarmmeldungen nach Dreistufen-Priorität (Hinweis/Warnung/Alarm). </t>
  </si>
  <si>
    <t>Das Display hat eine umlaufende optische 360°Alarmleuchte, sodass Alarme optisch aus jeder Perspektive sichtbar sind.</t>
  </si>
  <si>
    <t>Prioritäten sind optisch und akustisch unterscheidbar</t>
  </si>
  <si>
    <t>Klartextanzeigen im Alarmfall und bei extremen sowie gefährdenden Einstellungen</t>
  </si>
  <si>
    <t>Alarmgrenzen sind in einer Komplettübersicht einstellbar</t>
  </si>
  <si>
    <t>Unterstützung von mehr als einem Industriepartner für verteilte Alarmsysteme (mindestens Ascom, Tetronik)</t>
  </si>
  <si>
    <t>Folgende Alarmgrenzen sind einstellbar:</t>
  </si>
  <si>
    <t>Alarmgrenzen einstellbar für Minutenvolumen (hoch/tief)</t>
  </si>
  <si>
    <t>Alarmgrenzen einstellbar für Tidalvolumen (hoch/tief)</t>
  </si>
  <si>
    <t>Alarmgrenzen einstellbar für Spontanatemfrequenz (hoch)</t>
  </si>
  <si>
    <t>Alarmgrenzen einstellbar für Atemwegsdruck (hoch/tief)</t>
  </si>
  <si>
    <t xml:space="preserve">Einstellbare Apnoe-Alarmzeit </t>
  </si>
  <si>
    <t>Schnittstellen, Digitalisierung und Interoperabilität</t>
  </si>
  <si>
    <t>Das Bedien-/Steuerungs-Display des Beatmungsgerätes ist mit einem Handgriff werkzeuglos abnehmbar und an einer Normschiene montierbar (separate Montage an DVE)</t>
  </si>
  <si>
    <t>Integrierte Ethernet-Schnittstelle (IEEE802.3 konform) Typ RJ45 LAN vorhanden (mind. 2 Stück) und für Nutzer frei zugänglich. Serielle RS232/RJ45-Adapter werden nicht akzeptiert.</t>
  </si>
  <si>
    <t>Das Beatmungsgerät verfügt über eine Netzwerkschnittstelle über die die Uhrzeit mittels NTP Protokoll mit der krankenhauseigenen Systemzeit synchronisiert werden kann</t>
  </si>
  <si>
    <t>Lieferumfang</t>
  </si>
  <si>
    <t>Das Angebot enthält alle Einrichtungen und Gerätebestandteile einschließlich notwendigem Zubehör, welche zur Funktionsfähigkeit der Geräte erforderlich sind.</t>
  </si>
  <si>
    <t>Interne Batterie zur Notstromversorgung für den Ausfall der Netzversorgung und für den innerklinischen Patiententransport zur Sicherstellung der Stromversorgung für mindestens 30 Minuten</t>
  </si>
  <si>
    <t>Verbrauchsmittelfreier O2-Sensor</t>
  </si>
  <si>
    <t>O2-Highflow-Therapie</t>
  </si>
  <si>
    <t>ZV-Anschlussschlauch für O2 und AIR je 3m lang.</t>
  </si>
  <si>
    <t>Option: Modulare vollgeschlossene, ausziehbare Schublade am Fahrgestell integrierbar (Zulassung der Gerätekombination sowie  eine Beschreibung ist beizulegen)</t>
  </si>
  <si>
    <t>Cybersecurity</t>
  </si>
  <si>
    <t>Datenanalyse und digitale Webservices</t>
  </si>
  <si>
    <t>Auswertungen zu Leistungs- und Verbrauchsdaten des Gerätes können auf verschiedenen Endgeräten ortsunabhängig eingesehen und über standardisierte Berichtsformate (CSV) oder Schnittstellen (ODATA) weiter verarbeitet werden</t>
  </si>
  <si>
    <t>Die zuvor genannten Funktionen können ohne die zusätzliche Installation von Softwarekomponenten am Gerät vollständig genutzt werden</t>
  </si>
  <si>
    <t>Es besteht die Möglichkeit auf interaktive Produkttrainer und Simulatoren zum angebotenen Produkt zurückzugreifen, die nach Registrierung frei zuzgänglich und per Webbrowser aufrufbar sind, sodass Sie dem Personal zur Gewinnung von Bediensicherheit zur Verfügung gestellt werden können. Eine Beschreibung des Konzeptes ist beizulegen.</t>
  </si>
  <si>
    <t>Der Anbieter unterstützt digitale Lernplattformen. Es besteht die Möglichkeit auf Online-Schulungen für das angebotene Gerät zurückzugreifen, inklusive Lern- &amp; Erfolgskontrolle. Eine Beschreibung des Konzeptes ist beizulegen.</t>
  </si>
  <si>
    <t>Aufbereitung, Reinigung und Zubehör</t>
  </si>
  <si>
    <t>Im Sinne der Resilienz-Steigerung für Einrichtungen des Gesundheitswesens sowie aktueller KRITIS-Anforderungen muss der Anbieter für sein Gerät einen unterbrechungsfreien Betrieb nachweisen. Dies beinhaltet eine Notfallkonzeptbeschreibung bei Ausfall der zentralen Strom- &amp; Gasversorgung. Entsprechende Nachweise sind beizufügen.</t>
  </si>
  <si>
    <t>1</t>
  </si>
  <si>
    <t xml:space="preserve"> </t>
  </si>
  <si>
    <t>ja = 1 Punkte / nein = 0 Punkte</t>
  </si>
  <si>
    <t>2.2.15</t>
  </si>
  <si>
    <t>2.2.16</t>
  </si>
  <si>
    <t>2.2.17</t>
  </si>
  <si>
    <t>2.2.18</t>
  </si>
  <si>
    <t>2.2.19</t>
  </si>
  <si>
    <t>2.2.20</t>
  </si>
  <si>
    <t>2.2.21</t>
  </si>
  <si>
    <t>2.2.22</t>
  </si>
  <si>
    <t>2.2.23</t>
  </si>
  <si>
    <t>2.2.24</t>
  </si>
  <si>
    <t>2.2.25</t>
  </si>
  <si>
    <t>2.2.26</t>
  </si>
  <si>
    <t>2.2.27</t>
  </si>
  <si>
    <t>2.2.28</t>
  </si>
  <si>
    <t>2.2.29</t>
  </si>
  <si>
    <r>
      <t>Alarmgrenzen einstellbar für etCO</t>
    </r>
    <r>
      <rPr>
        <vertAlign val="subscript"/>
        <sz val="11"/>
        <rFont val="Calibri"/>
        <family val="2"/>
        <scheme val="minor"/>
      </rPr>
      <t>2</t>
    </r>
    <r>
      <rPr>
        <sz val="11"/>
        <rFont val="Calibri"/>
        <family val="2"/>
        <scheme val="minor"/>
      </rPr>
      <t xml:space="preserve">  (hoch/tief)</t>
    </r>
  </si>
  <si>
    <t>Das wissensbasierte Weaning ermöglicht die Auswahl der automatischen Entwöhnung für Kinder oder Erwachsene</t>
  </si>
  <si>
    <t>Kontinuierliche automatische Ermittlung der Weaningdiagnosen des Patienten auf Grundlage von gemessener Spontanatemfrequenz, spontanem Tidalvolumen und etCO2</t>
  </si>
  <si>
    <t xml:space="preserve">Kontinuierlicher und automatischer Versuch der Reduktion der Unterstützung zur schnelleren Entwöhnung von der Beatmung </t>
  </si>
  <si>
    <t>Numerischer Wert Vds (Totraumvolumen) ist darstellbar</t>
  </si>
  <si>
    <t>Verhältniswert von Vds / Vte in % ist darstellbar</t>
  </si>
  <si>
    <t>Numerischer Wert ´VCO2 in mL/min ist darstellbar (CO2-Elimination pro Minute)</t>
  </si>
  <si>
    <t>Numerischer Wert VTCO2 in mL ist darstellbar</t>
  </si>
  <si>
    <t xml:space="preserve">Die Zeitstempel u.a. der Einstell- und Messwerte, die für nachgelagerte Systeme, wie bspw. PDMS zur Verfügung gestellt werden, können mit dem Zeitserver der Klinik synchronisiert werden.  Die Beschreibung ist in einer separaten Anlage auszuweisen. </t>
  </si>
  <si>
    <t>Punktevergabe für jede "Wertungskriterium</t>
  </si>
  <si>
    <t>2.3.6</t>
  </si>
  <si>
    <t>2.3.7</t>
  </si>
  <si>
    <t>2.3.8</t>
  </si>
  <si>
    <t>2.3.9</t>
  </si>
  <si>
    <t>2.3.10</t>
  </si>
  <si>
    <t>2.3.11</t>
  </si>
  <si>
    <t>2.3.12</t>
  </si>
  <si>
    <t>2.3.13</t>
  </si>
  <si>
    <t>2.3.14</t>
  </si>
  <si>
    <t>2.3.15</t>
  </si>
  <si>
    <t>2.3.16</t>
  </si>
  <si>
    <t>2.3.17</t>
  </si>
  <si>
    <t>2.3.18</t>
  </si>
  <si>
    <t>2.3.19</t>
  </si>
  <si>
    <t>2.3.20</t>
  </si>
  <si>
    <t>2.3.21</t>
  </si>
  <si>
    <t>2.3.22</t>
  </si>
  <si>
    <t>2.3.23</t>
  </si>
  <si>
    <t>2.3.24</t>
  </si>
  <si>
    <t>2.3.25</t>
  </si>
  <si>
    <t>2.7.12</t>
  </si>
  <si>
    <t>2.7.13</t>
  </si>
  <si>
    <t>2.7.14</t>
  </si>
  <si>
    <t>2.7.15</t>
  </si>
  <si>
    <t>2.7.16</t>
  </si>
  <si>
    <t>2.8.6</t>
  </si>
  <si>
    <t>2.8.7</t>
  </si>
  <si>
    <t>2.9.7</t>
  </si>
  <si>
    <t>2.9.8</t>
  </si>
  <si>
    <t>2.9.9</t>
  </si>
  <si>
    <t>2.9.10</t>
  </si>
  <si>
    <t>2.9.11</t>
  </si>
  <si>
    <t>2.9.12</t>
  </si>
  <si>
    <t>2.9.13</t>
  </si>
  <si>
    <t>2.10.5</t>
  </si>
  <si>
    <t>2.11.6</t>
  </si>
  <si>
    <t>2.11.7</t>
  </si>
  <si>
    <t>2.11.8</t>
  </si>
  <si>
    <t>2.11.9</t>
  </si>
  <si>
    <t>2.11.10</t>
  </si>
  <si>
    <t>2.11.11</t>
  </si>
  <si>
    <t>2.11.12</t>
  </si>
  <si>
    <t>2.11.13</t>
  </si>
  <si>
    <t>2.11.14</t>
  </si>
  <si>
    <t>2.12.4</t>
  </si>
  <si>
    <t>2.12.5</t>
  </si>
  <si>
    <t>2.12.6</t>
  </si>
  <si>
    <t>2.12.7</t>
  </si>
  <si>
    <t>2.12.8</t>
  </si>
  <si>
    <t>2.12.9</t>
  </si>
  <si>
    <t>2.12.10</t>
  </si>
  <si>
    <t>2.12.11</t>
  </si>
  <si>
    <t>2.12.12</t>
  </si>
  <si>
    <t>2.12.13</t>
  </si>
  <si>
    <t>2.13.3</t>
  </si>
  <si>
    <t>2.13.4</t>
  </si>
  <si>
    <t>2.13.5</t>
  </si>
  <si>
    <t>2.13.6</t>
  </si>
  <si>
    <t>2.14</t>
  </si>
  <si>
    <t>2.14.1</t>
  </si>
  <si>
    <t>Zusätzliche Optionen stehen zur Verfügung</t>
  </si>
  <si>
    <t>2.14.2</t>
  </si>
  <si>
    <t>2.14.3</t>
  </si>
  <si>
    <t>2.15</t>
  </si>
  <si>
    <t>2.15.1</t>
  </si>
  <si>
    <t>2.15.2</t>
  </si>
  <si>
    <t>2.15.3</t>
  </si>
  <si>
    <t>Teil II für Los 1 High-End-Intensivbeatmung für Erwachsene mind. 15" Display</t>
  </si>
  <si>
    <t xml:space="preserve">Technische Daten </t>
  </si>
  <si>
    <t>Beatmungsfrequenz einstellbar</t>
  </si>
  <si>
    <t>Inspirationszeit Tinsp einstellbar</t>
  </si>
  <si>
    <t>Atemzugvolumen einstellbar</t>
  </si>
  <si>
    <t>Insp. Flow einstellbar</t>
  </si>
  <si>
    <t>Insp. Druck Pinsp einstellbar</t>
  </si>
  <si>
    <t>Insp. Drucklimitierung Pmax einstellbar</t>
  </si>
  <si>
    <t>O2 Konzentration einstellbar</t>
  </si>
  <si>
    <t>PEEP einstellbar einstellbar</t>
  </si>
  <si>
    <t>Triggerempfindlichkeit einstellbar</t>
  </si>
  <si>
    <t>Druckunterstützung Psupp einstellbar</t>
  </si>
  <si>
    <t>Anstiegszeit für Druckunterstützung</t>
  </si>
  <si>
    <t xml:space="preserve">Insp. Abbruchkriterium für PS, VS, PPS </t>
  </si>
  <si>
    <t>Inspirationszeit Thoch in APRV einstellbar optional</t>
  </si>
  <si>
    <t>Expirationszeit Ttief in APRV einstellbar optional</t>
  </si>
  <si>
    <t>Insp.Druck Phoch in APRV einstellbar optional</t>
  </si>
  <si>
    <t>Insp.Druck Ptief in APRV einstellbar optional</t>
  </si>
  <si>
    <t>Exp. Abbruchkriterium (%PEFR) in APRV optional</t>
  </si>
  <si>
    <t>Automatic Tubus Compensation, ET Tubus Ø</t>
  </si>
  <si>
    <t>Automatic Tubus Compensation, Trach. Tu. Ø</t>
  </si>
  <si>
    <t>Kompensationsgrad</t>
  </si>
  <si>
    <t>Flow Assist in PPS optional</t>
  </si>
  <si>
    <t>Volumen Assist in PPS optional</t>
  </si>
  <si>
    <t>Continuous Flow in O2-Therapie optional</t>
  </si>
  <si>
    <t>O2-Konzentration in O2-Therapie optional</t>
  </si>
  <si>
    <t>Apnoe-Alarmzeit einstellbar</t>
  </si>
  <si>
    <t>Steuerpinzip Gerät</t>
  </si>
  <si>
    <t>Dauer intermittierende PEEP</t>
  </si>
  <si>
    <t>Medikamentenverneblung Dauer</t>
  </si>
  <si>
    <t>Max. Inspirationsflow</t>
  </si>
  <si>
    <t>Atemwegsdruck Messwert</t>
  </si>
  <si>
    <t>O2 Messung</t>
  </si>
  <si>
    <t>Atemzugvolumen VT Messung</t>
  </si>
  <si>
    <t>Spon.geatmetes Minutenvolumen MVspn</t>
  </si>
  <si>
    <t>Frequenzmessung</t>
  </si>
  <si>
    <t>Messbereich etCO2 optional</t>
  </si>
  <si>
    <t>Compliance</t>
  </si>
  <si>
    <t>Resitance</t>
  </si>
  <si>
    <t>Leckage-Minutenvolumen</t>
  </si>
  <si>
    <t>Rapid-Shallow-Breathing RSB</t>
  </si>
  <si>
    <t>Negative Inspiratory Force NIV</t>
  </si>
  <si>
    <t>Okklusionsdruck P 0.1</t>
  </si>
  <si>
    <t>Bildschirmtyp</t>
  </si>
  <si>
    <t>Bildschirmdiagonale</t>
  </si>
  <si>
    <t>Geräte Abmessungen  (B x H x T)</t>
  </si>
  <si>
    <t>Gewicht der Basiseinheit</t>
  </si>
  <si>
    <t>Umgebungsbedingungen bei Betrieb</t>
  </si>
  <si>
    <t>Temperatur</t>
  </si>
  <si>
    <t>Relative Feuchte</t>
  </si>
  <si>
    <t>Luftdruck</t>
  </si>
  <si>
    <t>Umgebungsbedingungen bei Lagerung und Transport</t>
  </si>
  <si>
    <t>Betriebskennwerte</t>
  </si>
  <si>
    <t>Fabrikat</t>
  </si>
  <si>
    <t>Typ / Artikel.Nr.</t>
  </si>
  <si>
    <t>Betriebsspannung</t>
  </si>
  <si>
    <t>Leistungsaufnahme</t>
  </si>
  <si>
    <t>Schutzklasse</t>
  </si>
  <si>
    <t>Klassifizierung</t>
  </si>
  <si>
    <t>1/min</t>
  </si>
  <si>
    <t>s</t>
  </si>
  <si>
    <t>L</t>
  </si>
  <si>
    <t>L/min</t>
  </si>
  <si>
    <t>mbar</t>
  </si>
  <si>
    <t>Vol%</t>
  </si>
  <si>
    <t>%</t>
  </si>
  <si>
    <t>Charriére</t>
  </si>
  <si>
    <t>mbar/L/s</t>
  </si>
  <si>
    <t xml:space="preserve">mbar/L  </t>
  </si>
  <si>
    <t>min</t>
  </si>
  <si>
    <t>mL BTPS</t>
  </si>
  <si>
    <t>L/min BTPS</t>
  </si>
  <si>
    <t>/min</t>
  </si>
  <si>
    <t>mmHg</t>
  </si>
  <si>
    <t>mL/mbar</t>
  </si>
  <si>
    <t>mbar/(L/s)</t>
  </si>
  <si>
    <t>L/min BPTS</t>
  </si>
  <si>
    <t>/min/L</t>
  </si>
  <si>
    <t>Zoll/cm</t>
  </si>
  <si>
    <t>mm</t>
  </si>
  <si>
    <t>kg</t>
  </si>
  <si>
    <t>Einheit</t>
  </si>
  <si>
    <t>°C</t>
  </si>
  <si>
    <t>hPa</t>
  </si>
  <si>
    <t>V</t>
  </si>
  <si>
    <t>Hz</t>
  </si>
  <si>
    <r>
      <rPr>
        <b/>
        <sz val="11"/>
        <color theme="0"/>
        <rFont val="Calibri"/>
        <family val="2"/>
        <scheme val="minor"/>
      </rPr>
      <t>Wert bis</t>
    </r>
    <r>
      <rPr>
        <b/>
        <sz val="11"/>
        <color rgb="FFFF0000"/>
        <rFont val="Calibri"/>
        <family val="2"/>
        <scheme val="minor"/>
      </rPr>
      <t xml:space="preserve">
(bitte ausfüllen)</t>
    </r>
  </si>
  <si>
    <r>
      <rPr>
        <b/>
        <sz val="11"/>
        <color theme="0"/>
        <rFont val="Calibri"/>
        <family val="2"/>
        <scheme val="minor"/>
      </rPr>
      <t>Wert</t>
    </r>
    <r>
      <rPr>
        <b/>
        <sz val="11"/>
        <color rgb="FFFF0000"/>
        <rFont val="Calibri"/>
        <family val="2"/>
        <scheme val="minor"/>
      </rPr>
      <t xml:space="preserve">
(bitte ausfüllen)</t>
    </r>
  </si>
  <si>
    <t>von</t>
  </si>
  <si>
    <t>bis</t>
  </si>
  <si>
    <t>2.20</t>
  </si>
  <si>
    <t>2.20.1</t>
  </si>
  <si>
    <t>2.20.2</t>
  </si>
  <si>
    <t>2.21</t>
  </si>
  <si>
    <t>2.22.1</t>
  </si>
  <si>
    <t>2.21.1</t>
  </si>
  <si>
    <t>2.21.2</t>
  </si>
  <si>
    <t>2.21.3</t>
  </si>
  <si>
    <t>2.21.4</t>
  </si>
  <si>
    <t>2.21.5</t>
  </si>
  <si>
    <t>2.22</t>
  </si>
  <si>
    <t>2.22.2</t>
  </si>
  <si>
    <t>2.22.3</t>
  </si>
  <si>
    <t>2.22.4</t>
  </si>
  <si>
    <t>2.22.5</t>
  </si>
  <si>
    <t>2.22.6</t>
  </si>
  <si>
    <t>2.22.7</t>
  </si>
  <si>
    <t>2.22.8</t>
  </si>
  <si>
    <t>2.22.9</t>
  </si>
  <si>
    <t>2.22.10</t>
  </si>
  <si>
    <t>2.22.11</t>
  </si>
  <si>
    <t>2.22.12</t>
  </si>
  <si>
    <t>2.22.13</t>
  </si>
  <si>
    <t>2.22.14</t>
  </si>
  <si>
    <t>2.22.15</t>
  </si>
  <si>
    <t>2.22.16</t>
  </si>
  <si>
    <t>2.22.17</t>
  </si>
  <si>
    <t>2.22.18</t>
  </si>
  <si>
    <t>2.22.19</t>
  </si>
  <si>
    <t>2.22.20</t>
  </si>
  <si>
    <t>2.22.21</t>
  </si>
  <si>
    <t>2.22.22</t>
  </si>
  <si>
    <t>2.22.23</t>
  </si>
  <si>
    <t>2.22.24</t>
  </si>
  <si>
    <t>2.22.25</t>
  </si>
  <si>
    <t>2.22.26</t>
  </si>
  <si>
    <t>2.22.27</t>
  </si>
  <si>
    <t>2.22.28</t>
  </si>
  <si>
    <t>2.22.29</t>
  </si>
  <si>
    <t>2.22.30</t>
  </si>
  <si>
    <t>2.22.31</t>
  </si>
  <si>
    <t>2.22.32</t>
  </si>
  <si>
    <t>2.22.33</t>
  </si>
  <si>
    <t>2.22.34</t>
  </si>
  <si>
    <t>2.22.35</t>
  </si>
  <si>
    <t>2.22.36</t>
  </si>
  <si>
    <t>2.22.37</t>
  </si>
  <si>
    <t>2.22.38</t>
  </si>
  <si>
    <t>2.22.39</t>
  </si>
  <si>
    <t>2.22.40</t>
  </si>
  <si>
    <t>2.22.41</t>
  </si>
  <si>
    <t>2.22.42</t>
  </si>
  <si>
    <t>2.22.43</t>
  </si>
  <si>
    <t>2.22.44</t>
  </si>
  <si>
    <t>2.22.45</t>
  </si>
  <si>
    <t>2.23</t>
  </si>
  <si>
    <t>2.23.1</t>
  </si>
  <si>
    <t>2.23.2</t>
  </si>
  <si>
    <t>2.23.3</t>
  </si>
  <si>
    <t>2.24</t>
  </si>
  <si>
    <t>2.24.1</t>
  </si>
  <si>
    <t>2.24.2</t>
  </si>
  <si>
    <t>2.24.3</t>
  </si>
  <si>
    <t>Technische Daten</t>
  </si>
  <si>
    <t xml:space="preserve">Ausgeschrieben sind Langzeitbeatmungsgeräte für den Betrieb auf der neonatologischen Intensivstation. Die Geräte beinhalten neben den Standardbeatmungsformen Beatmungsarten mit freier Durchatembarkeit, druckunterstützender Beatmung und Hochfrequenzoszillationsbeatmung. Es sollen Früh- und Neugeborene und pädiatrische Patienten beatmet werden können. </t>
  </si>
  <si>
    <t>Getrennt wählbare Patientenbereiche für Pädiatrie / Neonatologie</t>
  </si>
  <si>
    <t>Das Beatmungsgerät ist uneingeschränkt geeignet zum Einsatz an Patienten mit einem Körpergewicht bis 20kg.</t>
  </si>
  <si>
    <t>Die Geräuschemission gemäß ISO80601-2-12:2011 liegt bei PC-HFO unter 51dB (ohne zusätzliches Turbinenmodul)</t>
  </si>
  <si>
    <t>Volumengarantierte Beatmung</t>
  </si>
  <si>
    <t>Volumengarantierte Beatmung auf der Grundlage von druckkontrollierter Beatmung und exspiratorischem Tidalvolumen</t>
  </si>
  <si>
    <t>Volumengarantierte Beatmung auf der Grundlage von druckkontrollierter Beatmung und leckkompensiertem Tidalvolumen</t>
  </si>
  <si>
    <t>Volumengarantierte Beatmung mit separaten Druckreglern für getriggerte und reine mandatorische Atemzüge</t>
  </si>
  <si>
    <t>Volumengarantierte Beatmung mit direkt einstellbarer oberer Druckgrenze</t>
  </si>
  <si>
    <t>Die volumengarantierte Beatmung kann mit allen getriggerten Beatmungsmodi kombiniert werden</t>
  </si>
  <si>
    <t>Hochfrequenz-Oszillation</t>
  </si>
  <si>
    <t>Druckkontrollierte Hochfrequenz-Oszillation für neonatale und pädiatrische Patienten</t>
  </si>
  <si>
    <t>Hochfrequente Oszillation mit intermittierenden Seufzer-Atemzügen</t>
  </si>
  <si>
    <t>Hochfrequente Oszillation mit Frequenzen von 5 bis 20 Hz</t>
  </si>
  <si>
    <t>Hochfrequenzschwingung mit I:E-Verhältnissen von 1:1, 1:2 und 1:3</t>
  </si>
  <si>
    <t>Ausgewähltes I:E-Verhältnis unabhängig vom mittleren Atemwegsdruck und der Druckamplitude</t>
  </si>
  <si>
    <t>Hochfrequenz-Oszillation mit automatischer Regelung der Druckamplitude zur Aufrechterhaltung eines stabilen HF-Tidalvolumens</t>
  </si>
  <si>
    <t>Nahtlose Aktivierung der Volumengarantie während laufender Hochfrequenz</t>
  </si>
  <si>
    <t>Hochfrequenzamplituden sind unabhängig vom eingestellten FiO2</t>
  </si>
  <si>
    <t>Beatmungssysteme können bei Hochfrequenz-Oszillation und konventioneller Beatmung eingesetzt werden, ohne dass die Messgenauigkeit beeinträchtigt wird</t>
  </si>
  <si>
    <t>Die Hochfrequenz-Oszillation kann mit einer Stickoxidtherapie mit oder ohne Durchflussmessung des Stickoxidgeräts kombiniert werden</t>
  </si>
  <si>
    <t>Manuelle konventionelle Einatmung (Seufzer) während der Hochfrequenzschwingung</t>
  </si>
  <si>
    <t>Der Parameter DCO2 ist als 2-Stunden-Trend auf dem Screen konfigurierbar</t>
  </si>
  <si>
    <t>SPN-CPAP mit oder ohne Druckunterstützung</t>
  </si>
  <si>
    <t>Die Druckunterstützung darf nur auf PEEP-Niveau aktiv sein</t>
  </si>
  <si>
    <t>SPN-PPS - Spontanatmung mit einer proportionalen Druckunterstützung in Abhängigkeit von der Atemarbeit des Patienten</t>
  </si>
  <si>
    <t>Volumenunterstützung mit einstellbarem Volumenziel  und Flow Trigger</t>
  </si>
  <si>
    <t>Seufzerfunktion mit einstellbarer Dauer der Seufzerphase, der Zeit zwischen den Seufzerphasen und dem intermittierenden PEEP. Die Funktion kann in allen Beatmungsmodi mit mandatorischen Hüben, außer bei PC-CMV-Beatmung eingeschaltet werden</t>
  </si>
  <si>
    <t>Automatische Tubuskompensation kann in allen invasiven Beatmungsmodis mit Ausnahme PC-HFO zugeschaltet werden.</t>
  </si>
  <si>
    <t>Die Kompensationsrate ist in 1%-Schritten von 0% bis 100% einstellbar</t>
  </si>
  <si>
    <t>Einstellbare Apnoeventilation mit Flowtrigger</t>
  </si>
  <si>
    <t>Automatische Rückkehr aus der Apnoeventilation in die Spontanatmung auf den vorherigen Beatmungsmodus konfigurierbar</t>
  </si>
  <si>
    <t>Einstellung der Druckanstiegszeit (Rampe) in druckgesteuerten Modi, volumengesteuerten Modi, in Druckunterstützung und in Volumenunterstützung, in Sekunden</t>
  </si>
  <si>
    <t>Rampeneinstellung in 0,1-Sekunden - Schritten einstellbar</t>
  </si>
  <si>
    <t>Möglichkeit zur Einstellung der Druckanstiegszeit (Rampe) oder des Inspirationsflows in allen Beatmungsmodi (außer PC-HFO)</t>
  </si>
  <si>
    <t>Die Alarmgrenzen (MVe niedrig, Apnoezeit) können deaktiviert werden</t>
  </si>
  <si>
    <t>Der eingestellte Peep wird durch automatische Regelung des Flows aufrechtgehalten</t>
  </si>
  <si>
    <t>Vom Beatmungsgerätehersteller ist auch Zubehör zum binasalen CPAP (Masken, Prongs) erhältlich</t>
  </si>
  <si>
    <t xml:space="preserve">Spezieller Modus "High Flow O2-Therapie" </t>
  </si>
  <si>
    <t>O2-Flowtherapie, einstellbar von 2 L/min bis 15 L/min bei Neonaten</t>
  </si>
  <si>
    <t>O2-Flowtherapie, einstellbar von 2 L/min bis 30 L/min bei pädiatrischen Patienten</t>
  </si>
  <si>
    <t>Automatische Flowreduktion in der HFOT bei Erreichen der Pmax Grenze mit optischer und akkustischer Zweistufen-Alarmierung als Hinweis für den Anwender</t>
  </si>
  <si>
    <t>Schnittstellen, Digitaliserung und Interoperabilität</t>
  </si>
  <si>
    <t>Das Bedien-/Steuerungs-Display des Beatmungsgerätes ist mit einem Hanggriff werkzeuglos abnehmbar und an einer Normschiene montierbar (separate Montage an DVE)</t>
  </si>
  <si>
    <t>Folgende Optionen stehen zur Verfügung (informativ, Preisinformation beilegen)</t>
  </si>
  <si>
    <t>Option: Schwesternruf</t>
  </si>
  <si>
    <t>Option: Vernebleranschluß pneumatisch</t>
  </si>
  <si>
    <t>Das mindestens 8-stellige Anwenderpasswort ist gemäß MDR-Regulatorik vom Auftraggeben individuell änderbar und nach Gültigkeit zeitlich limitierbar (bis zu 1 Jahre).</t>
  </si>
  <si>
    <t>Das mindestens 8-stellige Servicepasswort ist gemäß MDR-Regulatorik vom Auftraggeben individuell änderbar und nach Gültigkeit zeitlich limitierbar (bis zu 1 Jahre).</t>
  </si>
  <si>
    <r>
      <t xml:space="preserve">Farbiges mind. </t>
    </r>
    <r>
      <rPr>
        <sz val="11"/>
        <rFont val="Calibri"/>
        <family val="2"/>
        <scheme val="minor"/>
      </rPr>
      <t>15“</t>
    </r>
    <r>
      <rPr>
        <sz val="11"/>
        <color theme="1"/>
        <rFont val="Calibri"/>
        <family val="2"/>
        <scheme val="minor"/>
      </rPr>
      <t xml:space="preserve"> Widescreen Grafikdisplay</t>
    </r>
  </si>
  <si>
    <r>
      <t>Alarmgrenzen einstellbar für etCO</t>
    </r>
    <r>
      <rPr>
        <vertAlign val="subscript"/>
        <sz val="11"/>
        <color theme="1"/>
        <rFont val="Calibri"/>
        <family val="2"/>
        <scheme val="minor"/>
      </rPr>
      <t>2</t>
    </r>
    <r>
      <rPr>
        <sz val="11"/>
        <color theme="1"/>
        <rFont val="Calibri"/>
        <family val="2"/>
        <scheme val="minor"/>
      </rPr>
      <t xml:space="preserve">  (hoch/tief)</t>
    </r>
  </si>
  <si>
    <t>Integrierte etCO2-Messung</t>
  </si>
  <si>
    <t>2.8.8</t>
  </si>
  <si>
    <t>2.8.9</t>
  </si>
  <si>
    <t>2.8.10</t>
  </si>
  <si>
    <t>2.8.11</t>
  </si>
  <si>
    <t>2.8.12</t>
  </si>
  <si>
    <t>2.8.13</t>
  </si>
  <si>
    <t>2.10.6</t>
  </si>
  <si>
    <t>2.13.7</t>
  </si>
  <si>
    <t>2.13.8</t>
  </si>
  <si>
    <t>2.14.4</t>
  </si>
  <si>
    <t>2.14.5</t>
  </si>
  <si>
    <t>Möglichkeit einer serverbasierten Verteilung von Software per Kliniknetzwerk, um möglichst wirtschaftlich Softwareupgrade und - updates durchführen zu können. Eine Konzeptbeschreibung ist beizulegen.</t>
  </si>
  <si>
    <t>1.1.11</t>
  </si>
  <si>
    <t>1.4</t>
  </si>
  <si>
    <t>Kurzbeschreibung der Hygienereinigung von der Geräteoberflächen (sollten Sie eine Anlage beifügen, so verwiesen Sie im Freitext auf die Anlage)</t>
  </si>
  <si>
    <t>1.8</t>
  </si>
  <si>
    <t>1.8.1</t>
  </si>
  <si>
    <t>1.8.2</t>
  </si>
  <si>
    <t>1.8.3</t>
  </si>
  <si>
    <t>1.8.4</t>
  </si>
  <si>
    <t>1.8.5</t>
  </si>
  <si>
    <t>Service- und Wartungsvertrag für die Systeme (nach Gewährleistungszeitraum)</t>
  </si>
  <si>
    <t>Der angebotene Serivice- und Wartungsvertrag kann nach Beendigung des Gewährleistungszeitraum zu den genannten Konditionen abgeschlossen werden.</t>
  </si>
  <si>
    <t>Teil II für Los 1 High-End-Intensivbeatmungsgerät Neonatal mind. 15" Display</t>
  </si>
  <si>
    <t>Teil II für Los 3 Anästhesiearbeitsplatz</t>
  </si>
  <si>
    <t xml:space="preserve">Ausgeschrieben sind Anästhesiearbeitsplatz. </t>
  </si>
  <si>
    <t>Medizinische elektrische Geräte: IEC 60601-1</t>
  </si>
  <si>
    <t>Ergänzungsnorm Elektromagnetische Störgrößen: IEC 60601-1-2</t>
  </si>
  <si>
    <t>Systeme für die Inhalationsanästhesie: ISO 8835-2 / ISO 8835-3 / ISO 8835-4 / ISO 8835-5</t>
  </si>
  <si>
    <t>Medizinische elektrische Geräte: ISO 21647</t>
  </si>
  <si>
    <t>Anästhesie-Arbeitsplatz: ISO 80601-2-13</t>
  </si>
  <si>
    <t>Anästhesiegasmonitoring: DIN EN ISO 80601-2-55</t>
  </si>
  <si>
    <t>Zweckbestimmung und Hauptmerkmale</t>
  </si>
  <si>
    <t>Das Anästhesiegerät ist für allgemeine und regionale Anästhesien bei Erwachsenen, Kindern und Neonaten ohne Austausch von Komponenten (außer Patientenschlauchsystem) geeignet.</t>
  </si>
  <si>
    <t>Das Anästhesiegerät ist für Narkosen mit volatilen Anästhetika im Rückatemsystem geeignet.</t>
  </si>
  <si>
    <t>Das Anästhesiegerät ermöglicht maschinelle und manuelle Beatmung als auch spontane Atmung (CPAP) mit und ohne Druckunterstützung.</t>
  </si>
  <si>
    <t>Das Anästhesiegerät muss für Minimal Flow und Low Flow geeignet sein:</t>
  </si>
  <si>
    <t xml:space="preserve">    - Frischgasflow reduzierbar bis zu 0,2 [L/min]</t>
  </si>
  <si>
    <t xml:space="preserve">    - Integrierte aktive Klimatisierung des Atemgases durch eine Atemsystemheizung</t>
  </si>
  <si>
    <t xml:space="preserve">    - Assistenzsystem zur Anzeige der Frischgasnutzung</t>
  </si>
  <si>
    <t>Das Anästhesiegerät muss mit einem integrierten Beatmungsmonitoring für die Ventilation, einer inspiratorischen O2-Messung und einem Patientengas-Messmodul für O2, CO2 und Anästhesiegase ausgestattet sein.</t>
  </si>
  <si>
    <t xml:space="preserve">Das Anästhesiegerät verfügt über eine, in die Basiseinheit integrierte O2-Flowröhre für O2-Insufflation. </t>
  </si>
  <si>
    <t>Das Anästhesiegerät verfügt über eine, in die Basiseinheit integrierte Einrichtung zur Fortleitung von Überschussgas (Anästhesiegasfortleitung).</t>
  </si>
  <si>
    <t>Hauptmerkmale:</t>
  </si>
  <si>
    <t>Intelligentes Alarmsystem mit automatischer Aktivierung und Kontrolle der Alarme für zu niedrige Konzentration der volatilen Anästhetika.</t>
  </si>
  <si>
    <t>Sicherheits- und Backup-Funktionen</t>
  </si>
  <si>
    <t>Bei aktiver Nutzung der integrierten Notdosierung bleibt das Beatmungsmonitoring nutzbar, u.a. sind Beatmungsmesswerte im Hauptbildschirm des Narkosegerätes weiterhin sichtbar.</t>
  </si>
  <si>
    <t>Während des Einschaltvorganges muss zu jeder Zeit die manuelle Beatmung mit einem kontinuierlichen und einstellbaren Frischgasfluss möglich sein.</t>
  </si>
  <si>
    <t>Sauerstoff-Notdosierung liefert über den gesamten Einstellbereich einen zunehmend ansteigenden Gasfluss.</t>
  </si>
  <si>
    <t xml:space="preserve">Das Gerät verfügt über eine automatische PEEP Stabilisierung, die dafür sorgt, dass der PEEP auch bei Leckagen aufrecht erhalten wird. </t>
  </si>
  <si>
    <t>Unterbrechungsfreie Stromversorgung für mindestens 90 min unter mechanischer kontrollierter Beatmung mit kontinuierlicher Anzeige der Batteriekapazität. Dies wird über den gesamten Nutzungszeitraum der Batterien, sprich bis zum ihrem Austausch garantiert. Die Stromversorgung muss mit Batterien innerhalb des Gehäuses des Narkosegerätes realisiert werden. Bitte Beleg beifügen.</t>
  </si>
  <si>
    <t xml:space="preserve">Eine maschinelle Beatmung ist auch bei Defekt oder Ausfall der Flowmessung möglich. </t>
  </si>
  <si>
    <t>Verhalten bei Ausfall der zentralen Gasversorgung:</t>
  </si>
  <si>
    <t>Gerätetest und Status Informationen</t>
  </si>
  <si>
    <t>Vollautomatischer Systemtest beinhaltet:</t>
  </si>
  <si>
    <t xml:space="preserve">    - Test aller Sensoren und Ventile</t>
  </si>
  <si>
    <t xml:space="preserve">    - Kalibrierung aller Sensoren</t>
  </si>
  <si>
    <t xml:space="preserve">    - Leckage und Compliance Messung, inkl. Atemsystem</t>
  </si>
  <si>
    <t xml:space="preserve">    - System Compliance.</t>
  </si>
  <si>
    <t>Falls nach dem bestanden Selbsttest weitere manuelle Tests erforderlich sind, sind die entsprechenden Passagen und Abschnitt aus der Gebrauchsanweisung in einer separaten Anlage beizufügen und der Zeitaufwand nachvollziehbar zu belegen. Wenn keine weiteren manuellen Tests erforderlich sind, wird die volle Punktzahl vergeben. Wenn weitere manuelle Tests erforderlich sind, werden 0 Punkte vergeben.</t>
  </si>
  <si>
    <t>Während des Selbsttests werden keine volatilen Anästhetika verbraucht. Wenn das Narkosegerät während des Selbsttest volatile Anästhetika verbraucht, sind die genauen Verbräuche in Milliliter [ml] jeweils für Sevoflurane, Desflurane und Isoflurane für 365 Tagen Betriebszeit und tägliche Selbsttests anzugeben. Wenn das Narkosegerät keine volatilen Anästhetika verbraucht, wird die volle Punktzahl vergeben. Wenn volatile Anästhetika während des Selbsttests verbraucht werden, werden 0 Punkte vergeben.</t>
  </si>
  <si>
    <t xml:space="preserve">Das Ergebnis des Systemtest wird in der Übersicht angezeigt und kann bei Bedarf wieder aufgerufen werden. Hierbei werden Ergebnisse einzelner Testbestandteile sowohl farblich als auch durch eindeutige Symbole gekennzeichnet. Die Symbole müssen sich entsprechend der Farben voneinander unterscheiden, sodass z.B. farbenblinde Anwender die einzelnen Ergebnisse der Tests erkennen können.  </t>
  </si>
  <si>
    <t>Falls manuelle Prüfungen bestimmter Systemkomponenten nicht bestanden werden, unter anderem der Notfall-Handbeatmungsbeutel nicht vorhanden ist, kann dieses einzeln pro Prüfung auf einer Checkliste im Gerät vermerkt werden.</t>
  </si>
  <si>
    <t>Falls manuelle Prüfungen bestimmter Systemkomponenten nicht bestanden wurden, ist dies am Ergebnis des Selbst- / Leckagetests erkennbar und ein entsprechender Hinweis auf die im Gerät gespeicherte Checkliste wird auf dem Standby-Screen angezeigt.</t>
  </si>
  <si>
    <t>Nicht bestandene manuelle Prüfungen bestimmter Systemkomponten, können erneut durchgeführt werden und das Gesamtergebnis des System- / Leckagetests wird entsprechend angepasst, ohne den automatischen Test erneut durchlaufen zu müssen.</t>
  </si>
  <si>
    <t>Ob die manuelle Prüfung mandatorisch in einem schrittweisen Verfahren mit Bebilderung und Anweisungen durchgeführt werden muss, kann in der Systemkonfiguration festgelegt werden.</t>
  </si>
  <si>
    <t xml:space="preserve">Das Passwort, um das Menü der Systemeinstellungen 
zu erreichen, besteht aus mindestens 8 Zeichen. </t>
  </si>
  <si>
    <t>Therapie</t>
  </si>
  <si>
    <t>Ventilationsleistung</t>
  </si>
  <si>
    <t xml:space="preserve">Das Anästhesiegerät optimiert das Atemsystemvolumen auf Basis der eingestellten und gemessenen Tidalvolumina. </t>
  </si>
  <si>
    <t>Geeignet für zeitgesteuerte, volumenkontrollierte Beatmung mit konstantem Inspirationsflow.</t>
  </si>
  <si>
    <t>Geeignet für zeitgesteuerte, volumenkontrollierte Ventilation mit konstantem Inspirationsflow, insp. synchronisiert.</t>
  </si>
  <si>
    <t>Geeignet für zeitgesteuerte, druckkontrollierte Ventilation.</t>
  </si>
  <si>
    <t>Optional geeignet für eine Druckunterstützung der Spontanatmung (Pressure Support) mit CPAP/PEEP.</t>
  </si>
  <si>
    <t xml:space="preserve">Geeignet für manuelle Beatmung mit einstellbarem mechanischem APL-Ventil. </t>
  </si>
  <si>
    <t xml:space="preserve">In der Pressure Support-Beatmung ist eine Mindestfrequenz einstellbar, die eine Mindestventilation sicherstellt. </t>
  </si>
  <si>
    <t>In der Mindestventilation erfolgt die Beatmung mit druckkontrollierten Beatmungshüben. Es wird nicht in einen anderen Beatmungsmodus umgeschaltet.</t>
  </si>
  <si>
    <t>Gerät verfügt über einen volumengesteuerten Beatmungsmodus, in der die volumenkontrollierten, mandatorischen Beatmungshübe das eingestellte Atemzugvolumen VT mit minimalerforderlichem Druck applizieren.</t>
  </si>
  <si>
    <t>Die maschinelle Beatmung und der Frischgasflow können mit einer entsprechenden Funktion während des Betriebes aus jedem Beatmungsmodus heraus gestoppt werden (Pause-Funktion, nicht Standby Modus). Hierbei wird automatisch die Pausendauer und ein Countdown angezeigt, der, nach Ablauf, zu einem Alarm führt.</t>
  </si>
  <si>
    <t>Während der Pausenphase ist ein einstellbarer Timer verfügbar und die Gesamtzeit der Pause wird fortlaufend anzeigt.</t>
  </si>
  <si>
    <t>Die Priorität der Alarmierung bei Ablauf der Pausenzeit ist vom Anwender konfigurierbar.</t>
  </si>
  <si>
    <t xml:space="preserve">In der Systemkonfiguration ist auswählbar, ob AF und Ti in kontrollierter maschineller Beatmung gekoppelt sein sollen. Bei Kopplung bleibt I:E konstant, wenn AF geändert wird. </t>
  </si>
  <si>
    <t xml:space="preserve">In der Systemkonfiguration ist auswählbar, ob AF und I:E in synchronisierten Beatmungsmodi gekoppelt sein sollen. Bei Kopplung bleibt Ti konstant, wenn AF geändert wird. </t>
  </si>
  <si>
    <t>Einstellbarer Flowtrigger: 0,3 bis 15 [L/min]</t>
  </si>
  <si>
    <t>Therapie-Unterstützung</t>
  </si>
  <si>
    <t>Automatische Voreinstellung von Ventilationsparametern basierend auf aktuell gemessenen Werten beim Umschalten zwischen unterschiedlichen Ventilationsmodi.</t>
  </si>
  <si>
    <t>In das Grundgerät integriertes Atemsystem.</t>
  </si>
  <si>
    <t>Kompaktes Atemsystem mit integrierter pneumatischer und elektrischer Schnittstelle für eine schlauch- und kabellose Verbindung zum Grundgerät für die:</t>
  </si>
  <si>
    <t xml:space="preserve">    - Frischgasversorgung</t>
  </si>
  <si>
    <t xml:space="preserve">    - Flowmessung</t>
  </si>
  <si>
    <t xml:space="preserve">    - Rückführung des Probengases ins Atemsystem</t>
  </si>
  <si>
    <t>Für den Einsatz mit Einweg- CO2 Absorbern mit einem Volumen von 1,3 L und automatischer Bypass-Funktion bei Absorber-Wechsel geeignet.</t>
  </si>
  <si>
    <t>Der Einweg- CO2 Absorber kann im laufenden Betrieb ohne auftretende Leckage gewechselt werden.</t>
  </si>
  <si>
    <t>Das Gerät verfügt über eine Arbeitsfläche mit den Mindestmaßen: Breite 47 cm, Tiefe 38 cm</t>
  </si>
  <si>
    <t>Gerät verfügt über eine abschließbare Schublade</t>
  </si>
  <si>
    <t>Schnittstellen</t>
  </si>
  <si>
    <t>Möglichkeit des Transfers der Anästhesiegerätekonfiguration von einem Gerät zu einem weiteren ohne die Konfiguration händisch zu übertragen (Vor- bzw. Grundeinstellungen für Layout, Alarmeinstellungen, Therapieeinstellungen).</t>
  </si>
  <si>
    <t>LAN (RJ45) Schnittstelle</t>
  </si>
  <si>
    <t>Frischgasversorgung</t>
  </si>
  <si>
    <t>Die Einstellung der Frischgasdosierung (O2-Konzentration, Flow und Trägergaswahl) erfolgt direkt über die Hauptansicht des Systembildschirms.</t>
  </si>
  <si>
    <t>Einstellbereich des Frischgasflows: “Aus”, 0,2 bis 15 L/min.</t>
  </si>
  <si>
    <t>Die Möglichkeit einer Dosierung von 21 Vol.% O2 bei Dosierung mit Air als Trägergas über den gesamten Frischgasflowbereich.</t>
  </si>
  <si>
    <t>Selbst-rückstellender O2-Flush mit einer Leistung von wenigstens 25 L/min.</t>
  </si>
  <si>
    <t>Die O2-Flowröhre mit der zuvor genannnten Funktionalität ist in jedem Betriebszustand verfügbar (Aus, Standby, Betrieb)</t>
  </si>
  <si>
    <t>In die Basiseinheit integrierte zusätzliche O2-Flowröhre mit einem Einstellbereich von 0 bis 10 L/min.</t>
  </si>
  <si>
    <t>Anschluss für Verdampfer</t>
  </si>
  <si>
    <t>Der Einsatz und die Messung folgender volatiler Anästhetika ist möglich:</t>
  </si>
  <si>
    <t xml:space="preserve">             - Desflurane</t>
  </si>
  <si>
    <t xml:space="preserve">             - Sevoflurane</t>
  </si>
  <si>
    <t>Anästhesiegas-Fortleitungssystem</t>
  </si>
  <si>
    <t>Integriertes Anästhesiegas-Fortleitungssystem gemäß EN 740.</t>
  </si>
  <si>
    <t xml:space="preserve">Die korrekte Einstellung der Leistung der Anästhesiegasfortleitung lässt sich von der Vorderseite des Anästhesiegerätes überwachen. </t>
  </si>
  <si>
    <t>Narkosegeräte des angebotenen Typs können, falls diese mit einem aktiven AGFS ausgestattet sind, auf ein passives AGFS umgerüstet werden. Bitte Umrüstung beschreiben und zusammen mit den Umrüstkosten in einer separaten Anlage beifügen.</t>
  </si>
  <si>
    <t>Bronchusabsaugung</t>
  </si>
  <si>
    <t>Air/O2-Ejektor-Antrieb mit Bakterienfilter</t>
  </si>
  <si>
    <t xml:space="preserve">Bronchusabsaugung ist jederzeit ohne Serviceeinsatz wechselbar. </t>
  </si>
  <si>
    <t>User Interface</t>
  </si>
  <si>
    <t>Drehknopf mit dynamischer optischer, mehrfarbiger Kennung zur ergonomischen Unterstützung der Bedienung.</t>
  </si>
  <si>
    <t>Es können bis zu 4 Echtzeitkurven parallel dargestellt werden.</t>
  </si>
  <si>
    <t>Daten, Kurven, Trends und Loop Anzeige</t>
  </si>
  <si>
    <t>Tabellarischer Trend mit Zoom Funktion.</t>
  </si>
  <si>
    <t>Das minimale Zeitintervall der tabellarischen Trends beträgt maximal 5 Minuten.</t>
  </si>
  <si>
    <t>Möglichkeit zur Unterdrückung von Alarmen durch spezielle Alarmgruppen (z.B. für Man/Spon, HLM-Modus und CO2 Alarme aus).</t>
  </si>
  <si>
    <t>Alarm für zu hohes insp. Volumen.</t>
  </si>
  <si>
    <t>Alarme des Atemgas-Monitorings</t>
  </si>
  <si>
    <t>Alarm bei Überschreitung des 3 MAC und 5 MAC-Bereiches.</t>
  </si>
  <si>
    <t>Alarm für eine blockierte Probengasleitung und volle Wasserfalle.</t>
  </si>
  <si>
    <t>Monitoring</t>
  </si>
  <si>
    <t>Flowmessung</t>
  </si>
  <si>
    <t xml:space="preserve">Die Flowsensoren sind in das Gerät integriert, sodass keine zusätzlichen Kabel oder Schläuche zwischen Gerät und Flowsensor notwendig sind. </t>
  </si>
  <si>
    <t xml:space="preserve">Patienten Resistance und Compliance werden auf Basis von extrapolierten Flow-Messwerten auch bei zu kurzen Inspirationszeiten (Insp. Flow geht nicht auf 0 l/min zurück) richtig berechnet. </t>
  </si>
  <si>
    <t>Probenentnahmerate mind. 200 [ml/min] für alle Patientenkategorien</t>
  </si>
  <si>
    <t>Messung und automatische Kalibrierung ohne Zubehör, kein Referenzgas oder Testgas außer Umgebungsluft erforderlich</t>
  </si>
  <si>
    <t>Alterskorrigierte MAC Berechnung unter Berücksichtigung der volatilen Anästhetika.</t>
  </si>
  <si>
    <t xml:space="preserve">Die Nullung der im Gerät befindlichen Gasmessung für O2 ist i.d.R. nur alle 24h erforderlich </t>
  </si>
  <si>
    <t>Kalkulation und Anzeige des Verbrauches von volatilen Anästhetika und O2 und pro Fall.</t>
  </si>
  <si>
    <t xml:space="preserve">An das Anästhesiegerät kann ein Patientenschlauchsystem sowie ein Handbeatmungsbeutel nach ISO 80601-2-13:2022 angeschlossen werden. Die Schlauchtüllen am Gerät verfügen über einen 22 mm Außendurchmesser. Der Handbeatmungsbeutelport am Gerät verfügt über einen 22 mm Innendurchmesser. </t>
  </si>
  <si>
    <t>Alle Komponenten des kompakten Atemsystems, die mit Patientengas in Berührung kommen, lassen sich in weniger als einer Minute ohne Werkzeug auseinander und zusammenbauen.</t>
  </si>
  <si>
    <t>Das kompakte Atemsystem und der Ventilator, welche ohne Adapter aufbereitet werden, bestehen im auseinandergebauten Zustand aus maximal 12 aufzubereitenden Bauteilen.</t>
  </si>
  <si>
    <t>Wenn das Narkosegerät als Arbeitsplatz mit Patientenmonitoring, Deckenversorgungseinheit, Zubehör oder einer IT Lösung des gleichen Herstellers ausgeschrieben wird, weist der Hersteller ein Desinfektionsmittel aus, welches für alle am Arbeitsplatz befindlichen Komponenten angewendet werden darf. Bitte Beleg beifügen.</t>
  </si>
  <si>
    <t xml:space="preserve">Alle im Narkosegerät verbauten Materialien, welche mit dem Anwender oder Patienten in Berührung kommen sowie das für das Gerät zugelassene Zubehör sind biokompatibel. Bitte Belege beifügen. </t>
  </si>
  <si>
    <t xml:space="preserve">Der Hersteller stellt Anweisungen zur Verfügung, wie das angebotene Anästhesiegerät für Patienten mit Verdacht auf maligne Hyperthermie vorbereitet werden kann, wenn dieses zuvor bereits mit volatilen Anästhetika verwendet wurde. Bei der Vorbereitung sind keine speziellen Aktivkohlefilter erforderlich. Diese Anweisungen sind öffentlich verfügbar. Bei Befolgen der Spülanweisung wird sichergestellt, dass die Grenzkonzentration von 5 ppm Volatilem auch nach dem sog. Rebound-Effekt nicht erreicht wird. Bitte Beleg anfügen. </t>
  </si>
  <si>
    <t>Anschluss für mindestens 2 Verdampfer-Module für volatile Anästhetika, der die patientennahe Bedienung der Verdampfer ermöglicht.</t>
  </si>
  <si>
    <t>Kurvenanzeige für: Atemwegsdruck, insp. und exsp. Flow, Volumen (mit Loops), O2, CO2 und führendes volatiles Anästhetikum.</t>
  </si>
  <si>
    <t>Der Druck/Volumen Loop kann auf jeder Ansicht ohne Über-/Verdecken der Echtzeitkurven angezeigt werden.</t>
  </si>
  <si>
    <t>Graphische Trendanzeige aller gemessenen Parameter mit Zoom und Cursor Funktion für etCO2, FiO2, insp. und exsp. vA, MV, VT, RR, Lung Compliance, PIP, Pplat, PEEP, Pmean, R, xMAC.</t>
  </si>
  <si>
    <t>Optional verfügbar: Narkosetiefen-Visualisierung</t>
  </si>
  <si>
    <t>Optional verfügbar: Digital Analytics Services</t>
  </si>
  <si>
    <t>2.4.11</t>
  </si>
  <si>
    <t>2.4.12</t>
  </si>
  <si>
    <t>2.4.13</t>
  </si>
  <si>
    <t>2.4.14</t>
  </si>
  <si>
    <t>2.4.15</t>
  </si>
  <si>
    <t>2.4.16</t>
  </si>
  <si>
    <t>2.4.17</t>
  </si>
  <si>
    <t>2.5.18</t>
  </si>
  <si>
    <t>2.5.19</t>
  </si>
  <si>
    <t>2.5.20</t>
  </si>
  <si>
    <t>2.5.21</t>
  </si>
  <si>
    <t>2.5.22</t>
  </si>
  <si>
    <t>2.5.23</t>
  </si>
  <si>
    <t>2.5.24</t>
  </si>
  <si>
    <t>2.5.25</t>
  </si>
  <si>
    <t>2.5.26</t>
  </si>
  <si>
    <t>2.6.18</t>
  </si>
  <si>
    <t>2.6.19</t>
  </si>
  <si>
    <t>2.6.20</t>
  </si>
  <si>
    <t>2.6.21</t>
  </si>
  <si>
    <t>2.6.22</t>
  </si>
  <si>
    <t>2.6.23</t>
  </si>
  <si>
    <t>2.6.24</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</si>
  <si>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</si>
  <si>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</si>
  <si>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</si>
  <si>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</si>
  <si>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</si>
  <si>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</si>
  <si>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</si>
  <si>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</si>
  <si>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</si>
  <si>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</si>
  <si>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</si>
  <si>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</si>
  <si>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</si>
  <si>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</si>
  <si>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</si>
  <si>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</si>
  <si>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</si>
  <si>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</si>
  <si>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</si>
  <si>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</si>
  <si>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</si>
  <si>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</si>
  <si>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</si>
  <si>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</si>
  <si>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</si>
  <si>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</si>
  <si>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</si>
  <si>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</si>
  <si>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</si>
  <si>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</si>
  <si>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</si>
  <si>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</si>
  <si>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</si>
  <si>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</si>
  <si>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</si>
  <si>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</si>
  <si>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</si>
  <si>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</si>
  <si>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</si>
  <si>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</si>
  <si>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</si>
  <si>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</si>
  <si>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</si>
  <si>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</si>
  <si>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</si>
  <si>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</si>
  <si>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</si>
  <si>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</si>
  <si>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</si>
  <si>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</si>
  <si>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</si>
  <si>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</si>
  <si>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</si>
  <si>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</si>
  <si>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</si>
  <si>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</si>
  <si>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2.8.14</t>
  </si>
  <si>
    <t>2.8.15</t>
  </si>
  <si>
    <t>2.8.16</t>
  </si>
  <si>
    <t>2.8.17</t>
  </si>
  <si>
    <t>2.8.18</t>
  </si>
  <si>
    <t>2.8.19</t>
  </si>
  <si>
    <t>2.8.20</t>
  </si>
  <si>
    <t>2.8.21</t>
  </si>
  <si>
    <t>2.8.22</t>
  </si>
  <si>
    <t>2.8.23</t>
  </si>
  <si>
    <t>Atemfrequenz</t>
  </si>
  <si>
    <t>2.10.7</t>
  </si>
  <si>
    <t>2.11.15</t>
  </si>
  <si>
    <t>2.11.16</t>
  </si>
  <si>
    <t>2.11.17</t>
  </si>
  <si>
    <t>2.11.18</t>
  </si>
  <si>
    <t>2.11.19</t>
  </si>
  <si>
    <t>2.11.20</t>
  </si>
  <si>
    <t>2.11.21</t>
  </si>
  <si>
    <t>2.11.22</t>
  </si>
  <si>
    <t>2.11.23</t>
  </si>
  <si>
    <t>2.11.24</t>
  </si>
  <si>
    <t>2.11.25</t>
  </si>
  <si>
    <t>2.11.26</t>
  </si>
  <si>
    <t>Teil II für Los 4 High-End-Transportbeatmungsgerät</t>
  </si>
  <si>
    <t xml:space="preserve">Ausgeschrieben sind High-End-Transportbeatmungsgeräte für den klinischen und präklinischen Betrieb. Die Geräte beinhalten neben den Standardbeatmungsformen Beatmungsarten mit freier Durchatembarkeit und druckunterstützender Beatmung. Die Geräte müssen Modi für die invasiven, noninvasiven Beatmung sowie Highflow-O2-Therapie enthalten. Es sollen Erwachsene und Kinder beatmet werden können. </t>
  </si>
  <si>
    <r>
      <t xml:space="preserve">Zertifizierung nach </t>
    </r>
    <r>
      <rPr>
        <b/>
        <sz val="11"/>
        <color indexed="8"/>
        <rFont val="Calibri"/>
        <family val="2"/>
        <scheme val="minor"/>
      </rPr>
      <t>DIN EN ISO 9001:</t>
    </r>
    <r>
      <rPr>
        <sz val="11"/>
        <color indexed="8"/>
        <rFont val="Calibri"/>
        <family val="2"/>
        <scheme val="minor"/>
      </rPr>
      <t xml:space="preserve"> Standard für Qualitätsmanagementsysteme oder gleichwertig</t>
    </r>
  </si>
  <si>
    <r>
      <t xml:space="preserve">Medizinische elektrische Geräte: </t>
    </r>
    <r>
      <rPr>
        <b/>
        <sz val="11"/>
        <color theme="1"/>
        <rFont val="Calibri"/>
        <family val="2"/>
        <scheme val="minor"/>
      </rPr>
      <t>EN 60601-1</t>
    </r>
  </si>
  <si>
    <t>Ergänzungsnorm Elektromagnetische Störgrößen: EN 60601-1-2</t>
  </si>
  <si>
    <r>
      <t xml:space="preserve">Vibrationstest </t>
    </r>
    <r>
      <rPr>
        <b/>
        <sz val="11"/>
        <color theme="1"/>
        <rFont val="Calibri"/>
        <family val="2"/>
        <scheme val="minor"/>
      </rPr>
      <t>EN 60068-2-64, EN 60068-2-27</t>
    </r>
  </si>
  <si>
    <t xml:space="preserve">Elektrische Sicherheit: EN 60601-1-6 </t>
  </si>
  <si>
    <t>Anforderungen an Alarmsysteme sowie an deren Dokumentation EN 60601-1-8</t>
  </si>
  <si>
    <t>Medizinische elektrische Geräte:  ISO 80601-2-90</t>
  </si>
  <si>
    <t>Das Gerät wird mit Turbinentechnologie angetrieben</t>
  </si>
  <si>
    <t>FiO2 stufenlos einstellbar von 21-100 Vol.%</t>
  </si>
  <si>
    <t>Das farbige Touchdisplay hat eine Mindestgröße von 8,4"</t>
  </si>
  <si>
    <t>Ein am Gerät verbauter Tragegurt ermöglicht es, dass das Gerät auf der Schulter getragen werden kann.</t>
  </si>
  <si>
    <t>Klaue zur Montage an einer DIN-Normschiene und zur Bettmontage vorhanden</t>
  </si>
  <si>
    <t>Das Gerät verfügt über einen NIST-Anschluss für einen O2-ZV-Schlauch</t>
  </si>
  <si>
    <t>Das Gerät ist sowohl mit 100% Sauerstoff, als auch mit 93% Sauerstoff betrieben werden</t>
  </si>
  <si>
    <t>High-Flow-O2-Therapie (HFOT) mit mind. 60L/min ist im Gerät integriert</t>
  </si>
  <si>
    <t>Präoxygenierung über eine haptische Schnelltaste ist möglich</t>
  </si>
  <si>
    <t>Das Gerät ist zugelassen für den Einsatz in der Klinik und im präklinischen Rettungsdienst.</t>
  </si>
  <si>
    <t>Die Flowleistung der Turbine beträgt 200L/min oder mehr</t>
  </si>
  <si>
    <t>Das Gerät kann mit individuellen Voreinstellungen in verschiedenen Patientenkategorien, Beatmungsmodi und Starteinstellungen vorkonfiguriert werden.</t>
  </si>
  <si>
    <t>Der Einzelpreis für folgende Zubehörkomponenten ist in einer separaten Anlage auszuweisen und wird bewertet:</t>
  </si>
  <si>
    <t xml:space="preserve">    - Einwegexspirationsventil</t>
  </si>
  <si>
    <t xml:space="preserve">    - Einwegschlauchschlauchsystem</t>
  </si>
  <si>
    <t xml:space="preserve">    - Flowsensorleitung / Flowsensor / Druckleitung</t>
  </si>
  <si>
    <t>Das Gerät verfügt über einen haptischen Drehknopf.</t>
  </si>
  <si>
    <t>Das Gerät kann sowohl über das Touchdisplay, als auch über einen Drehknopf und Hardkeys vollumfänglich bedient werden.</t>
  </si>
  <si>
    <t>Das Gerät verfügt über zeitlich einstellbare Tag-Nacht-Anzeigen mit unterschiedlichen Kontrasten (Hell-/Dunkelanzeige)</t>
  </si>
  <si>
    <t>Unterschiedliche Parameterkurven auf dem Hauptbildschirm sind frei einstellbar.</t>
  </si>
  <si>
    <t>Parameterfelder auf dem Hauptbildschirm sind frei einstellbar.</t>
  </si>
  <si>
    <t>Die Helligkeit des Display ist individuell einstellbar.</t>
  </si>
  <si>
    <t>Leckagekompensation in der Invasiven und Noninvasiven Beatmung</t>
  </si>
  <si>
    <t>Automatische Kompensation der Geräte- und Schlauch-Compliance</t>
  </si>
  <si>
    <t>Automatische Kompensation der Geräte- und Schlauch-Resistance</t>
  </si>
  <si>
    <t>Die Helligkeit der LED-Alarm-Anzeigen kann individuell eingestellt werden.</t>
  </si>
  <si>
    <t>Darstellung von mehreren Echtzeitkurven auf dem Hauptbildschirm, mindestens Atemwegsdruck, Flow, Volumen und CO2</t>
  </si>
  <si>
    <t>Alle Kurven können zu Analysezwecken manuell eingefroren werden.</t>
  </si>
  <si>
    <t>Logbucheinträge werden vollautomatisch gespeichert. Es sind bis zu 999 Logbucheinträge möglich und jederzeit abrufbar.</t>
  </si>
  <si>
    <t>SIMV-vtPC/PS</t>
  </si>
  <si>
    <t>SIMV-VC/PS</t>
  </si>
  <si>
    <t>CMV-VC</t>
  </si>
  <si>
    <t>Druckkontrollierte Beatmungsverfahren  (Nomenklatur gemäß ISO 19223:2021)</t>
  </si>
  <si>
    <t>A/C-PC</t>
  </si>
  <si>
    <t>CMV-PC</t>
  </si>
  <si>
    <t>SIMV-PC/PS</t>
  </si>
  <si>
    <t>Spontanatmungs-Beatmungsverfahren (Nomenklatur gemäß ISO 19223:2021)</t>
  </si>
  <si>
    <t>CSV-PS mit garantierter Mindestfrequenz</t>
  </si>
  <si>
    <t>Apnoeventilation</t>
  </si>
  <si>
    <t>Invasive und noninvasive Beatmung (NIV) ist möglich</t>
  </si>
  <si>
    <t>Pressure-Supportventilation mit garantierter Mindestatemfrequenz</t>
  </si>
  <si>
    <t>Die obere Druckgrenze bei HFOT ist über den Paw-Alarm einstellbar</t>
  </si>
  <si>
    <t>Manuelle Inspiration Hold-Manöver bis 15 Sekunden</t>
  </si>
  <si>
    <t>pneumatische Verneblung ist in allen Beatmungsmodi für Erwachsene und Kinder möglich</t>
  </si>
  <si>
    <t>Optional ist eine CO2-Messung im Hauptstromverfahren möglich.</t>
  </si>
  <si>
    <t>Der optionale CO2-Hauptstromsensor wiegt weniger als 35g</t>
  </si>
  <si>
    <t>Optionales Fahrgestell</t>
  </si>
  <si>
    <t>Sicherheit</t>
  </si>
  <si>
    <t>RSBI-Anzeige</t>
  </si>
  <si>
    <t>Das Gerät verfügt über einen integrierten Philips-IntelliBridge-Treiber zur Anbindung ans Philips-Monitoring.</t>
  </si>
  <si>
    <t>Das Gerät verfügt über ein integriertes WLAN-Modul</t>
  </si>
  <si>
    <t>Wirtschaftlichkeit, Nachhaltigkeit, Innovationskraft</t>
  </si>
  <si>
    <r>
      <t>Das Gerät erfüllt</t>
    </r>
    <r>
      <rPr>
        <sz val="11"/>
        <color rgb="FFFF0000"/>
        <rFont val="Calibri"/>
        <family val="2"/>
        <scheme val="minor"/>
      </rPr>
      <t xml:space="preserve"> </t>
    </r>
    <r>
      <rPr>
        <sz val="11"/>
        <rFont val="Calibri"/>
        <family val="2"/>
        <scheme val="minor"/>
      </rPr>
      <t xml:space="preserve">mindestens IP-Schutzklasse 44 </t>
    </r>
    <r>
      <rPr>
        <sz val="11"/>
        <color theme="1"/>
        <rFont val="Calibri"/>
        <family val="2"/>
        <scheme val="minor"/>
      </rPr>
      <t>(Wasser/Staub)</t>
    </r>
  </si>
  <si>
    <t>2.4.18</t>
  </si>
  <si>
    <t>2.4.19</t>
  </si>
  <si>
    <t>2.4.20</t>
  </si>
  <si>
    <t>2.4.21</t>
  </si>
  <si>
    <t>2.4.22</t>
  </si>
  <si>
    <t>2.4.23</t>
  </si>
  <si>
    <t>2.4.24</t>
  </si>
  <si>
    <t>2.4.25</t>
  </si>
  <si>
    <t>2.4.26</t>
  </si>
  <si>
    <t>2.4.27</t>
  </si>
  <si>
    <t>2.4.28</t>
  </si>
  <si>
    <t>2.4.29</t>
  </si>
  <si>
    <t>2.4.30</t>
  </si>
  <si>
    <t>2.4.31</t>
  </si>
  <si>
    <t>2.4.32</t>
  </si>
  <si>
    <t>2.10.8</t>
  </si>
  <si>
    <t>2.10.9</t>
  </si>
  <si>
    <t>2.10.10</t>
  </si>
  <si>
    <t>2.10.11</t>
  </si>
  <si>
    <t>2.10.12</t>
  </si>
  <si>
    <t>2.10.13</t>
  </si>
  <si>
    <t>2.10.14</t>
  </si>
  <si>
    <t>2.10.15</t>
  </si>
  <si>
    <t>2.10.16</t>
  </si>
  <si>
    <t>2.10.17</t>
  </si>
  <si>
    <t>Los 1 High-End-Intensivbeatmung für Erwachsene mind. 15" Display</t>
  </si>
  <si>
    <t>Los 2 High-End-Intensivbeatmungsgerät Neonatal mind. 15" Display</t>
  </si>
  <si>
    <t>Los 3 Anästhesiearbeitsplatz</t>
  </si>
  <si>
    <t>Los 4 High-End-Transportbeatmungsgerät</t>
  </si>
  <si>
    <t>Los 1 High-End-Intensivbeatmung für Erwachsene mind. 15" Display - Leistungsbeschreibung und -verzeichnis</t>
  </si>
  <si>
    <t>Los 2 High-End-Intensivbeatmungsgerät Neonatal mind. 15" Display - Leistungsbeschreibung und -verzeichnis</t>
  </si>
  <si>
    <t>Los 3 Anästhesiearbeitsplatz - Leistungsbeschreibung und -verzeichnis</t>
  </si>
  <si>
    <t>Los 1 High-End-Intensivbeatmung für Erwachsene mind. 15" Display - Technische Daten</t>
  </si>
  <si>
    <t>Los 2 High-End-Intensivbeatmungsgerät Neonatal mind. 15" Display - Technische Daten</t>
  </si>
  <si>
    <t>Los 4 High-End-Transportbeatmungsgeräte - Leistungsbeschreibung und -verzeichnis</t>
  </si>
  <si>
    <t>Komponenten, Aufbereitung und empfohlende Desinfketionsmittel</t>
  </si>
  <si>
    <t xml:space="preserve">Ausgeschrieben sind Langzeitbeatmungsgeräte für den Betrieb auf der Intensivstation. Die Geräte beinhalten neben den Standardbeatmungsformen Beatmungsarten mit freier Durchatembarkeit und druckunterstützender Beatmung. Beatmungsverfahren, die die Entwöhnungszeit des Patienten vom Beatmungsgerät verkürzen, müssen Bestandteil des Gerätes sein. Es sollen Erwachsene, Kinder und optional Neonaten beatmet werden können. </t>
  </si>
  <si>
    <t>Kurven der Beatmungsparameter sind vollausgefüllt und nicht als Linie dargestellt</t>
  </si>
  <si>
    <t>10</t>
  </si>
  <si>
    <t>Alarm für die Obstruktion (z. B. Tubus, Filter, Sekret)</t>
  </si>
  <si>
    <t>Für die zukünftige individuelle Arbeitplatzgestaltung ist optional ein Displaykabel mit einer Länge von 10m verfügbar (Zulassung erforderlich, Zertifikat ist beizulegen). Eine Leistungsbeschreibung müssen separat beigelegt werden.</t>
  </si>
  <si>
    <t>Teil II für Los 2 High-End-Intensivbeatmungsgeräte Neonatal mind. 15" Display</t>
  </si>
  <si>
    <t>Teil II für Los 1 High-End-Intensivbeatmungsgeräte für Erwachsene mind. 15" Display</t>
  </si>
  <si>
    <t>2.12.14</t>
  </si>
  <si>
    <t>2.12.15</t>
  </si>
  <si>
    <t>Es ist alternativ ein min. 18" großes Bediendisplay verfügbar. Preis ist im Angebot anzugeben.</t>
  </si>
  <si>
    <t>Im Miniwettbewerb erfolgt eine Anwenderrezension der Narkose- und Beatmungssysteme für max. 1 Woche. Ist eine kostenneutrale Probestellung in der Klinik möglich. Bitte beachten Sie, dass Sie zur Probestellung gesondert aufgefordert werden.</t>
  </si>
  <si>
    <t>1.3.5</t>
  </si>
  <si>
    <t>1.3.6</t>
  </si>
  <si>
    <t>1.3.7</t>
  </si>
  <si>
    <t>1.3.8</t>
  </si>
  <si>
    <t>1.3.9</t>
  </si>
  <si>
    <t>1.3.10</t>
  </si>
  <si>
    <t>1.3.11</t>
  </si>
  <si>
    <t>1.3.12</t>
  </si>
  <si>
    <t>1.3.13</t>
  </si>
  <si>
    <t>1.3.14</t>
  </si>
  <si>
    <t>1.3.16</t>
  </si>
  <si>
    <t>1.3.17</t>
  </si>
  <si>
    <t>1.4.1.1</t>
  </si>
  <si>
    <t>1.4.1.2</t>
  </si>
  <si>
    <t>1.4.1.3</t>
  </si>
  <si>
    <t>1.4.1.4</t>
  </si>
  <si>
    <t>1.4.1.5</t>
  </si>
  <si>
    <t>1.7.4</t>
  </si>
  <si>
    <t>1.8.4.1</t>
  </si>
  <si>
    <t>1.8.4.2</t>
  </si>
  <si>
    <t>1.8.4.3</t>
  </si>
  <si>
    <t>1.8.4.4</t>
  </si>
  <si>
    <t>1.8.5.1</t>
  </si>
  <si>
    <t>1.8.5.2</t>
  </si>
  <si>
    <t>1.8.5.3</t>
  </si>
  <si>
    <t>1.8.5.4</t>
  </si>
  <si>
    <t>1.9</t>
  </si>
  <si>
    <t>1.9.1</t>
  </si>
  <si>
    <t>1.9.2</t>
  </si>
  <si>
    <t>1.9.3</t>
  </si>
  <si>
    <t>1.9.4</t>
  </si>
  <si>
    <t>1.9.5</t>
  </si>
  <si>
    <t>1.9.6</t>
  </si>
  <si>
    <t>1.9.7</t>
  </si>
  <si>
    <t>1.9.8</t>
  </si>
  <si>
    <t>1.9.9</t>
  </si>
  <si>
    <t>1.9.10</t>
  </si>
  <si>
    <t>1.9.11</t>
  </si>
  <si>
    <t>1.9.12</t>
  </si>
  <si>
    <t>Das Fahrgestell verfügt über ein 38mm-Rundrohr zur Aufnahme von Spritzenpumpen oder mobilen Patientenmonitoren</t>
  </si>
  <si>
    <t>Das Gerät verfügt im Vollbetrieb über eine integrierte unterbrechungsfreie Spannungsversorgung (Batteriebetrieb) bei Netzausfall von mindestens 30 Minuten</t>
  </si>
  <si>
    <t>Alle erforderlichen Hardwarekomponenten, Anbindungs- und Integrationsleistungen sowie die notwendigen Lizenzen für die Narkose- und Beatmungssysteme sind im Angebot enthalten.
Der Auftragnehmer stellt im Rahmen seines Verantwortungsbereichs die für die netzwerkseitige Integration erforderlichen Informationen und Mitwirkungen zur Risikobewertung gemäß DIN EN 80001-1 zur Verfügung.</t>
  </si>
  <si>
    <t>Die HL7-Funktionalität für die KIS-Anbindung steht zur Verfügung</t>
  </si>
  <si>
    <t>Die Zugriffsrechte für webbasierte Analysedaschboars können userspezifisch erteilt werden.</t>
  </si>
  <si>
    <t>Simultane Darstellung von mindestens drei Beatmungskurven in Echtzeit und drei Shorttrends in einer Ansicht</t>
  </si>
  <si>
    <t>Das Beatmungsgerät ist uneingeschränkt geeignet zum Einsatz an Patienten mit einem Körpergewicht bis 400g.</t>
  </si>
  <si>
    <t>Gerätebedienung über Touchscreen und zentralen haptischen Druckdrehknopf möglich</t>
  </si>
  <si>
    <t>Das patientengasführende Exspirationsteil muss als Einweg- und Mehrwegmaterial zur Verfügung stehen. Ein Nachweis ist beizulegen. Mehrwegmaterialien sind nicht als Einwegmaterial zulässig.</t>
  </si>
  <si>
    <t>Bei Ausfall des Hauptmonitors ist das aktuelle Minutenvolumen (MVe) und die gemessene Sauerstoffkonzentration FiO2 ist für den Anwender am Beatmungsgerät jederzeit sichtbar.</t>
  </si>
  <si>
    <t>Bei der Alarmierung des Minutenvolumens kann im Alrmmenü passwortunabhängig zwischen exspiratorischem, inspiratorischen und leckagekompensiertem Minutenvolume ausfgewählt werden.</t>
  </si>
  <si>
    <t>2.1.4</t>
  </si>
  <si>
    <t>Klassifizierung und grafische Darstellung der Ventilation in 8 Weaning-Diagnosen</t>
  </si>
  <si>
    <t>Alarmgrenzen einstellbar für Atemwegsdruck (hoch)</t>
  </si>
  <si>
    <t>Alarmmeldung für PEEP (hoch/tief)</t>
  </si>
  <si>
    <t>Digitalschnittstelle Typ USB-A vorhanden und für Nutzer frei zugänglich (mind. 5 Stück)</t>
  </si>
  <si>
    <t>Fahrgestell mit 4 separat anbremsbaren Doppellauf-Rädern</t>
  </si>
  <si>
    <t>Angabe in Jahr "YYYY"</t>
  </si>
  <si>
    <t xml:space="preserve">Es können optional mind. 4 Infusionen gleichzeitig über eine geeignete Hängevorrichtung in Augenhöhe transportiert werden. </t>
  </si>
  <si>
    <t>Der Austausch des Exspirationssystems muss ohne Werkzeug durch eine Person erfolgen.</t>
  </si>
  <si>
    <t>Option: Logbucheinträge sind von Anwendern über das Krankenhaus-IT-Netzwerk abrufbar und exportierbar (optionale Funktionalität separat beschreiben).</t>
  </si>
  <si>
    <t>Option: Das Fahrgestell verfügt über einen umlaufenden Handgriff aus Metall der auch als Rangierschutz dient.</t>
  </si>
  <si>
    <t xml:space="preserve">Option: Druckunterstützte Beatmung mit garantierter Mindestfrequenz (Backup-Frequenz) für die Patientenkategorie Erwachsene und Pädiatrie sowie für Neonaten </t>
  </si>
  <si>
    <t xml:space="preserve">Option: Druckbegrenzte, zufällige Variation der Druckunterstützung (atemzugsweise unterschiedlich hohe Druckunterstützungsniveaus) im Beatmungsmodus CSV-PS. Die Höhe der Variation kann jederzeit verändert werden. </t>
  </si>
  <si>
    <t>Option: Das Gerät enthält ein wissensbasiertes automatisiertes Entwöhnungsverfahren auf Grundlage eines klinischen Protokolls</t>
  </si>
  <si>
    <t>Option: Ein Modul zur unabhängigen Drucklufterzeugung (AIR) zum Betrieb des Beatmungsgerätes während innerklinischer Patiententransporte oder zur Evakuierung ist verfügbar. AIR-Flaschen werden für den innerklinischen Transport nicht akzeptiert. Leistungsbeschreibung müssen separat beigelegt werden.</t>
  </si>
  <si>
    <t>Option: Eine Alarmübertragung an ein verteiltes Alarmsystem (DAS) per SDC IEEE11073-Standard gemäß aktueller Normierung IEC 60601-1-8-2020 ist möglich (eine Beschreibung ist beizulegen).</t>
  </si>
  <si>
    <t>vor 2019 = 0 Punkte / ab 2019 = 20 Punkte</t>
  </si>
  <si>
    <t>vor 2022 = 0 Punkte / ab 2022 = 20 Punkte</t>
  </si>
  <si>
    <t>Ein integrierter HEPA-Filter (min. Klasse 13) filtert die angesaugte Umgebungsluft.</t>
  </si>
  <si>
    <t>Der HEPA-Filterwechsel ist durch den klinischen Anwender und ohne Werkzeug möglich</t>
  </si>
  <si>
    <t>Der Geräteselbsttest inklusive Schlauch- und Flowsensor-Test startet vollautomatisch und ohne zusätzliche Interaktion beim Einschalten des Gerätes.</t>
  </si>
  <si>
    <t>Der gesamte Geräteselbsttest inklusive Schlauch- und Flowsensor-Test dauert nicht länger als 80 Sekunden.</t>
  </si>
  <si>
    <t xml:space="preserve">Der Hersteller verfügt über Ökoeffizienz-Analysen für mindestens Anästhesiemasken, Filter und Patientenschlauchsysteme, die die ökologische Auswahl von Einweg- oder Mehrweg-Zubehör ermöglichen. </t>
  </si>
  <si>
    <r>
      <t>Der AN gewährt auf das angebotene System eine  Gewährleistung &gt;=</t>
    </r>
    <r>
      <rPr>
        <sz val="11"/>
        <color theme="1"/>
        <rFont val="Calibri"/>
        <family val="2"/>
      </rPr>
      <t xml:space="preserve"> 3</t>
    </r>
    <r>
      <rPr>
        <sz val="11"/>
        <color theme="1"/>
        <rFont val="Calibri"/>
        <family val="2"/>
        <scheme val="minor"/>
      </rPr>
      <t xml:space="preserve"> Jahre</t>
    </r>
  </si>
  <si>
    <t>1.9.4.1</t>
  </si>
  <si>
    <t>Serviceleistungen innerhalb der Gewährleistungsfrist</t>
  </si>
  <si>
    <t>Mit Beauftragung der Lieferung der angebotenen Geräte und Systeme sind in der 
Gewährleistungsfrist alle Serviceleistungen gemäß nachstehender Ausführungsbeschreibung enthalten.</t>
  </si>
  <si>
    <t>Arbeitszeit Service: mind. werktags 8.00 – 17.00 Uhr</t>
  </si>
  <si>
    <t>Arbeitszeit Service-Hotline: Erreichbarkeit einer Service Hotline mit Beratungsservice 24/7 an 365 Tagen im Jahr</t>
  </si>
  <si>
    <t>1.9.4.2</t>
  </si>
  <si>
    <t>1.9.4.3</t>
  </si>
  <si>
    <t>1.9.13</t>
  </si>
  <si>
    <t>Servicetechniker in den Zuständigkeitsbereich wie z. B. Berlin (150 km), Anzahl ≥ 3</t>
  </si>
  <si>
    <t>Volumengarantie-Funktion zur Einstellung eines Zieltidalvolumens in druckkontrollierter Beatmung optional zuschaltbar.</t>
  </si>
  <si>
    <t>Option: Das Fahrgestell verfügt optional über einen vollumlaufenden Handgriff aus Metall der auch als Rangierschutz dient.</t>
  </si>
  <si>
    <t>CO2-Küvetten sind als Einweg- und Mehrwegvariante verfügbar.</t>
  </si>
  <si>
    <t>Option: Alle relevanten Daten sowohl der volatilen Anästhetika als auch der intravenös applizierten Hypnotika und Opioide werden automatisch erfasst.</t>
  </si>
  <si>
    <t>Option: Die angebotene Anwendungs-Software und das erforderliche Zubehör erfüllen die Anforderungen des Medizinproduktegesetzes (MPG).</t>
  </si>
  <si>
    <t>Option: Die Anwendung ist für das zuvor beschriebene und angebotene Anästhesiegerät geeignet und zugelassen.</t>
  </si>
  <si>
    <t>Option: Die Anwendung-Software kann auf verschiedenen medical-grade PCs genutzt werden, die die notwendigen Voraussetzungen erfüllen. Liste der Voraussetzungen beilegen.</t>
  </si>
  <si>
    <t>Option: Es steht eine konfigurierbare Medikamenten-Datenbank zur Verfügung.</t>
  </si>
  <si>
    <t>Option: Eine eigene Trendanzeige mit Vorausschau ist für jedes unterstützte IV-Medikament verfügbar, welche die Dosierung und die kalkulierte Effektkompartimentkonzentration anzeigt.</t>
  </si>
  <si>
    <t>Option: Eine eigene Trendanzeige mit Vorausschau ist für jedes unterstützte volatile Narkosemittel verfügbar, welche die kalkulierte endtidale Konzentration und die kalkulierte Effektkompartimentkonzentration anzeigt.</t>
  </si>
  <si>
    <t>Option: Die synergistische Medikamenten-Interaktion wird durch eine intuitive zwei-dimensionale graphische Darstellung visualisiert.</t>
  </si>
  <si>
    <t>Option: Es werden geeignete pharmakodynamische Referenz-Stimuli (Isobole) dargestellt, die sowohl einen sehr leichten, als auch einen tieferen Narkosestatus reflektieren.</t>
  </si>
  <si>
    <t>Option: Es werden geeignete pharmakodynamische Referenz-Stimuli (Isobole) bei der gleichzeitigen Gabe von volatilen Hypnotika und dem IV-Hypnotikum Propofol in Abhängigkeit vom Mischungsverhältnis dynamisch dargestellt.</t>
  </si>
  <si>
    <t>Option: Die Interaktion von mehr als einem volatilen Hypnotikum kann dargestellt werden.</t>
  </si>
  <si>
    <t>Option: Die Interaktion von einem intravenösen und einem volatilen Hypnotikum kann dargestellt werden.</t>
  </si>
  <si>
    <t>Option: Die Interaktion von mehr als einem Opioid kann dargestellt werden.</t>
  </si>
  <si>
    <t>Option: In der zwei-dimensionalen Darstellung wird der Anästhesieverlauf einschließlich Vorausschau angezeigt.</t>
  </si>
  <si>
    <t>Option: Der kombinierte Effekt von Hypnotika und Opioiden wird relativ zu Referenz-Stimuli (Isobolen) zusätzlich als Trend dargestellt.</t>
  </si>
  <si>
    <t>Option: Der kombinierte Effekt von Hypnotika und Opioiden wird relativ zu Referenz-Stimuli (Isobolen) zusätzlich als Zahlenwert dargestellt.</t>
  </si>
  <si>
    <t>Option: Für die folgenden volatilen Hypnotika erfolgt die Berechnung der Effektkompartimentkonzentrationen: Sevofluran, Desfluran, Isofluran.</t>
  </si>
  <si>
    <t>Option: Für die folgenden IV- Hypnotika / Analgetika erfolgt eine Berechnung der Effektkompartimentkonzentrationen: Propofol, Alfentanil, Fentanyl, Remifentanil, Sufentanil</t>
  </si>
  <si>
    <t>Option: Für die folgenden Muskelrelaxanzien erfolgt die Berechnung der Effektkompartimentkonzentrationen: Pancuronium, Rocuronium, Mivacurium, Vecuronium</t>
  </si>
  <si>
    <t>Option: Die Interaktion von bis zu zwei Hypnotika (intravenöse und/oder volatile) und von bis zu drei Opioiden wird kalkuliert und dargestellt.</t>
  </si>
  <si>
    <t>Option: Es gibt eine manuelle Eingabemöglichkeit für einen Bolus (für den Betrieb ohne Infusionspumpen).</t>
  </si>
  <si>
    <t>Option: Es gibt eine manuelle Eingabemöglichkeit für eine Infusionsrate (für den Betrieb von nicht verbundenen Infusionspumpen).</t>
  </si>
  <si>
    <t>Option: Es steht eine Anzeige für die benötigte Zeit zur Erreichung des Referenz-Stimulus für einen sehr leichten Narkosestatus zur Verfügung.</t>
  </si>
  <si>
    <t>Option: Es ist ein webbasiertes Tool zur ortsunabhängigen Nutzung auf Rechnern und mobilen Endgeräten verfügbar, über das verschiedene Dashboards abgerufen werden können. Die dargestellten Daten werden automatisch, regelmäßig aus den angebundenen Anästhesiegeräten übernommen.</t>
  </si>
  <si>
    <t xml:space="preserve">Option: Automatische Erfassung, permanente Speicherung und Anzeige des Verbrauches von volatilen Anästhetika (Desfluran, Sevofluran, Isofluran) und O2, Air sowie N2O in einer Webanwendung ist möglich. </t>
  </si>
  <si>
    <t>Option: Der durchschnittliche FG-Flow wird pro Fall berechnet. Die Ausgabe ist pro Gerät und über alle Geräte sowie nach O2, N2O und Air möglich.</t>
  </si>
  <si>
    <t>Option: Aufbereitung der FG-Flow Daten ist als Säulen- oder Liniendiagramm möglich.</t>
  </si>
  <si>
    <t xml:space="preserve">Option: Ausgabe der durchschnittl. Effizienz des Anästhesiegaseinsatzes ist pro Fall möglich. Ausgabe erfolgt für Gesamt und nach Isofluran, Desfluran und Sevofluran. Berechnung der Effizienz erfolgt durch Vergleich des Patienten-Uptake mit dem Verbrauch der volatilen Anästhetika. </t>
  </si>
  <si>
    <t xml:space="preserve">Option: Berechnung und Ausgabe sowie grafische Darstellung des CO2-Äquivalent der Anästhesiegasverbräuche ist in möglicher Fahrreichweite (in km) eines Autos möglich. Ausgabe erfolgt für Gesamt, nach Isofluran, Desfluran und Sevofluran und pro Gerät. </t>
  </si>
  <si>
    <t xml:space="preserve">Option: Der Verbrauch des fiktiven Autos kann kundenindividuell festgelegt werden. </t>
  </si>
  <si>
    <t xml:space="preserve">Option: Die Auswertung der Gasverbrauchsdaten ist je Monat und Jahr möglich. Alle Grafiken des Dashboards werden bei Änderung der Auswahl aktualisiert. </t>
  </si>
  <si>
    <t xml:space="preserve">Option: Export aller Dashboard-Daten der Gasverbrauchsanalyse ist als CSV-File durch Nutzer möglich. </t>
  </si>
  <si>
    <t xml:space="preserve">Option: Es existiert eine automatische Übersicht über die Verfügbarkeit des Anästhesiegerätes.   </t>
  </si>
  <si>
    <t>Option: OP-Säle sind in der Webansicht durch den Nutzer benennbar und sortierbar.</t>
  </si>
  <si>
    <t xml:space="preserve">Option: Anästhesiegeräte können durch den Nutzer benannt und OP-Sälen zugeordnet werden. </t>
  </si>
  <si>
    <t>Option: Der Gerätestatus wird automatisch aktualisiert ohne eine Nutzerinteraktion am Gerät.</t>
  </si>
  <si>
    <t xml:space="preserve">Option: Die Zeit seit Beginn der Nutzung des Anästhesiegerätes wird für jedes Gerät im Dashboard angezeigt. </t>
  </si>
  <si>
    <t xml:space="preserve">Option: Im Falle eines Gerätefehlers während des Selbsttests werden Fehler- und Abhilfemeldungen wie auf dem entsprechenden Anästhesiegerät angezeigt. </t>
  </si>
  <si>
    <t>Option: Das Dashboard ermöglicht bei der Nutzung eines automatischen, zeitgesteuerten Selbsttests die Anzeige des Anästhesiegeräte-Status. Hierdurch ist es nicht mehr notwendig, dass das Personal den Selbsttest des Anästhesiegerätes initieren und den erfolgreichen Abschluss an den Geräten an jedem Einsatzort überprüfen muss.</t>
  </si>
  <si>
    <t>Option: Das Dashboard zeigt den Online-Status aller netzwerk-angebundenen Geräte an, um zu ermitteln ob diese aktuell online oder vom Netzwerk getrennt sind.</t>
  </si>
  <si>
    <t>Option: Übersicht aller Fälle in einem ausgewählten Zeitraum mit Beatmungseinstellungen und -messungen sowie deren Verteilung.</t>
  </si>
  <si>
    <t>Option: Ein Diagramm mit den Beatmungsmodusnutzungen gibt einen Überblick über deren Verteilung.</t>
  </si>
  <si>
    <t>Option: Die Fallansicht ermöglicht die Analyse der einzelnen Fälle. Sobald ein Fall ausgewählt ist, werden die Beatmungsparameter über den Zeitraum der Falldauer angezeigt.</t>
  </si>
  <si>
    <t xml:space="preserve">Option: Die Anwendungs-Software ist mit folgenden TCI Infusions-Pumpen auch bei Nutzung des TCI Modus kompatibel und die Anästhesieeffekte werden korrekt kalkuliert: 
- Fresenius Module DPS w/ Base Primea
- B.Braun Perfusor Space SpacePlus
- Carefusion Alaris PK
- Fresenius Injectomat® Agilia TIVA </t>
  </si>
  <si>
    <t>Option: Die Anwendungs-Software ist mit den folgenden Infusionspumpen-Komponenten kompatibel: 
- B.Braun – Perfusor Space und SpacePlus mit SpaceCom
- Fresenius Module DPS mit Base A
- Fresenius Module DPS mit Base Primea
- Fresenius Agilia, Agilia MC, Agilia TIVA mit Link + 2nd Gen.
- Carefusion Alaris GH, PK oder TIVA mit Gateway Workstation
- Arcomed Syramed μSP6000 mit UniQue Concept Box</t>
  </si>
  <si>
    <r>
      <t xml:space="preserve">Freie passwortunabhängige Konfiguration während der Beatmung von mindestens </t>
    </r>
    <r>
      <rPr>
        <strike/>
        <sz val="11"/>
        <color rgb="FFFF0000"/>
        <rFont val="Calibri"/>
        <family val="2"/>
        <scheme val="minor"/>
      </rPr>
      <t>6</t>
    </r>
    <r>
      <rPr>
        <sz val="11"/>
        <rFont val="Calibri"/>
        <family val="2"/>
        <scheme val="minor"/>
      </rPr>
      <t>5 Softkeys auf der Hauptseite für häufig genutzte Funktionen</t>
    </r>
  </si>
  <si>
    <t xml:space="preserve">Von dem Auftragnehmer (nachfolgend AN) ist eine Konformitätserklärung für das Gesamtsystem vor Abnahme dem Auftraggeber (nachfolgend AG) zu übergeben. Der AN hat rechtzeitig vor der Abnahme die technischen Daten inkl. Installationsvoraussetzungen und Umgebungsbedingungen zum Betrieb dem AG bereitzustellen. </t>
  </si>
  <si>
    <t>2.1.5</t>
  </si>
  <si>
    <r>
      <t>Zum Zeitpunkt der Ausschreibung ermöglichen die angebotenen Geräte</t>
    </r>
    <r>
      <rPr>
        <b/>
        <sz val="11"/>
        <color rgb="FFFF0000"/>
        <rFont val="Calibri"/>
        <family val="2"/>
        <scheme val="minor"/>
      </rPr>
      <t xml:space="preserve"> </t>
    </r>
    <r>
      <rPr>
        <sz val="11"/>
        <rFont val="Calibri"/>
        <family val="2"/>
        <scheme val="minor"/>
      </rPr>
      <t>die Datenausgabe von Einstell-, Messwerten und Alarmen basierend auf dem SDC-Kommunikationsstandards IEEE 11073-20702-2016, IEEE 11073-10207-2017 und IEEE 11073-20701-2018.</t>
    </r>
  </si>
  <si>
    <t>Im Zuge eines Miniwettbewerb wird eine Anwenderrezension gemacht, wenn die finale Konfiguration des Anwenders feststeht.</t>
  </si>
  <si>
    <t>Der beigefügte Rahmenvertrag wird vollumfänglich und vorbehaltlos mit Abgabe des Teilnahmeantrags akzeptiert</t>
  </si>
  <si>
    <t>Der beigefügte Leihvertrag wird vollumfänglich und vorbehaltlos mit Abgabe des Teilnahmeantrags akzeptiert</t>
  </si>
  <si>
    <t>Bewertet wird die Aktualität der auf dem angebotenen Intensivbeatmungsgerät für Erwachsene eingesetzten Firmware.
Maßgeblich ist der Zeitpunkt der letzten vom Hersteller freigegebenen Firmware-Version, die für das konkret angebotene Gerätemodell verfügbar ist. Ein geeigneter Hersteller-Nachweis ist dem Teilnahmeantrag beizufügen.</t>
  </si>
  <si>
    <t>vor 2024 = 0 Punkte / ab 2024 = 20 Punkte</t>
  </si>
  <si>
    <t>vor 2020 = 0 Punkte / ab 2020 = 10 Punkte</t>
  </si>
  <si>
    <t>2.1.6</t>
  </si>
  <si>
    <t>CMV-PC oder ähnlich</t>
  </si>
  <si>
    <t>SIMV-PC/PS  oder ähnlich</t>
  </si>
  <si>
    <t>MMV-vtPC/PS oder ähnlich</t>
  </si>
  <si>
    <t>A/C-PC oder ähnlich</t>
  </si>
  <si>
    <t>Druckkontrollierte Beatmung (IMV-PC – mit „freier Durchatembarkeit“) oder ähnlich</t>
  </si>
  <si>
    <t>CSV-PS oder ähnlich</t>
  </si>
  <si>
    <t>CSV-ES  Spontanatmung mit proportionaler Druckunterstüzung oder ähnlich</t>
  </si>
  <si>
    <t>Bewertet wird die Aktualität der auf dem angebotenen Intensivbeatmungsgerätes Neonatal eingesetzten Firmware.
Maßgeblich ist der Zeitpunkt der letzten vom Hersteller freigegebenen Firmware-Version, die für das konkret angebotene Gerätemodell verfügbar ist. Ein geeigneter Hersteller-Nachweis ist dem Teilnahmeantrag beizufügen.</t>
  </si>
  <si>
    <t>Darstellung von folgenden Loops: Ptrach – V, Flow – Ptrach</t>
  </si>
  <si>
    <t>Das Beatmungsgerät ist uneingeschränkt geeignet zum Einsatz an Patienten mit einem Körpergewicht ab 200g.</t>
  </si>
  <si>
    <t>CMV-VC oder ähnlich</t>
  </si>
  <si>
    <t>SIMV-VC\PS oder ähnlich</t>
  </si>
  <si>
    <t>A/C-VC oder ähnlich</t>
  </si>
  <si>
    <t>SIMV-PC/VG oder ähnlich</t>
  </si>
  <si>
    <t>AC-PC/VG oder ähnlich</t>
  </si>
  <si>
    <t>MMV-PC/VG oder ähnlich</t>
  </si>
  <si>
    <t>PSV-PC/VG oder ähnlich</t>
  </si>
  <si>
    <t>SIMV-PC/PS oder ähnlich</t>
  </si>
  <si>
    <t>PSV-PC oder ähnlich</t>
  </si>
  <si>
    <t>Optional: APRV-PC oder ähnlich</t>
  </si>
  <si>
    <r>
      <t xml:space="preserve">Digitalschnittstelle seriell Typ RS232 vorhanden und für Anwender frei zugänglich (mind. </t>
    </r>
    <r>
      <rPr>
        <strike/>
        <sz val="11"/>
        <color rgb="FFFF0000"/>
        <rFont val="Calibri"/>
        <family val="2"/>
        <scheme val="minor"/>
      </rPr>
      <t xml:space="preserve">3 </t>
    </r>
    <r>
      <rPr>
        <sz val="11"/>
        <color theme="1"/>
        <rFont val="Calibri"/>
        <family val="2"/>
        <scheme val="minor"/>
      </rPr>
      <t>2 Stück)</t>
    </r>
  </si>
  <si>
    <r>
      <t xml:space="preserve">Digitalschnittstelle Typ USB vorhanden und für Nutzer frei zugänglich (mind. </t>
    </r>
    <r>
      <rPr>
        <strike/>
        <sz val="11"/>
        <color rgb="FFFF0000"/>
        <rFont val="Calibri"/>
        <family val="2"/>
        <scheme val="minor"/>
      </rPr>
      <t xml:space="preserve">5 </t>
    </r>
    <r>
      <rPr>
        <sz val="11"/>
        <color theme="1"/>
        <rFont val="Calibri"/>
        <family val="2"/>
        <scheme val="minor"/>
      </rPr>
      <t>1 Stück)</t>
    </r>
  </si>
  <si>
    <r>
      <t xml:space="preserve">Integrierte Ethernet-Schnittstelle (IEEE802.3 konform) Typ RJ45 LAN vorhanden (mind. </t>
    </r>
    <r>
      <rPr>
        <strike/>
        <sz val="11"/>
        <color rgb="FFFF0000"/>
        <rFont val="Calibri"/>
        <family val="2"/>
        <scheme val="minor"/>
      </rPr>
      <t xml:space="preserve">2 </t>
    </r>
    <r>
      <rPr>
        <sz val="11"/>
        <color theme="1"/>
        <rFont val="Calibri"/>
        <family val="2"/>
        <scheme val="minor"/>
      </rPr>
      <t>1 Stück) und für Nutzer frei zugänglich. Serielle RS232/RJ45-Adapter werden nicht akzeptiert.</t>
    </r>
  </si>
  <si>
    <t>Gasentnahme O₂ aus zentraler Wandversorgung (ZV) mittels ZV-Schlauch und AIR über Turbine</t>
  </si>
  <si>
    <t>Gasentnahme O₂ und AIR erfolgt aus zentraler Wandversorgung mittels ZV-Schläuche</t>
  </si>
  <si>
    <t>Angabe in "kg"</t>
  </si>
  <si>
    <t>Das Beatmungsgerät ist uneingeschränkt geeignet zum Einsatz an Patienten bis zu einem max. Körpergewicht</t>
  </si>
  <si>
    <t>Bewertet wird die Aktualität der auf dem angebotenen Anästhesiearbeitsplatz eingesetzten Firmware.
Maßgeblich ist der Zeitpunkt der letzten vom Hersteller freigegebenen Firmware-Version, die für das konkret angebotene Gerätemodell verfügbar ist. Ein geeigneter Hersteller-Nachweis ist dem Teilnahmeantrag beizufügen.</t>
  </si>
  <si>
    <t>Option: Die angebotenen Produkte unterstützen eine SDC-konforme Datenausgabe von Einstellwerten, Messwerten und Alarmen gemäß IEEE 11073-10207:2017, IEEE 11073-20702:2016 und IEEE 11073-20701:2018.</t>
  </si>
  <si>
    <t>&lt; 20 = 0 Punkte 
≥ 20 = 2 Punkte
≥ 30 = 4 Punkte
≥ 60 oder unbegrenzt = 8 Punkte</t>
  </si>
  <si>
    <t>Angabe der Dauer in "Minuten"</t>
  </si>
  <si>
    <t>≥ 20 = 2 Punkte
≥ 30 = 4 Punkte
≥ 60 oder unbegrenzt = 8 Punkte</t>
  </si>
  <si>
    <t>Bei Ausfall eines Gases der zentralen Gasversorgung und nach Verbrauch der entsprechenden Reservegasflaschen wird die maschinelle Beatmung ohne Verzögerung und/oder ohne notwendige Anwenderinteraktion kontinuierlich fortgeführt. Herstellerangabe und technische Beschreibung des Umschalt- bzw. Versorgungskonzeptes ist dem Teilnahmeantrag beigefügt.</t>
  </si>
  <si>
    <t>ja = 8 Punkte / nein = 0 Punkte</t>
  </si>
  <si>
    <t>ja = 6 Punkte / nein = 0 Punkte</t>
  </si>
  <si>
    <t>Beatmung mit Umgebungsluft</t>
  </si>
  <si>
    <t>Automatische Fortführung bei O₂/Air-Ausfall</t>
  </si>
  <si>
    <t>Mechanischer Notfall-Bypass</t>
  </si>
  <si>
    <t>Der niedrigste Verbrauch erhält damit 20 Punkte. Angebote mit höherem Verbrauch erhalten entsprechend weniger Punkte.
Punkte = (niedrigster angebotener Antriebsgasverbrauch / Antriebsgasverbrauch des jeweiligen Angebots) × 20</t>
  </si>
  <si>
    <t>Angabe Verbrauch des Antriebsgases "l/min"</t>
  </si>
  <si>
    <t>ja / nein / entfällt</t>
  </si>
  <si>
    <t>Der Ventilator arbeitet nicht nach dem Bag-in-Bottle Prinzip. 
Ein Nachweis mit Herstellerangabe bzw. technische Dokumentation ist dem Teilnahmeantrag beigefügt.</t>
  </si>
  <si>
    <t>Angabe Veränderung des Tidalvolumens (VT) in %</t>
  </si>
  <si>
    <t>≤ 1 % = 10 Punkte
&gt; 1 % bis ≤ 3 % = 8 Punkte
&gt; 3 % bis ≤ 5 % = 6 Punkte
&gt; 5 % bis ≤ 10 % = 3 Punkte
&gt; 10 % = 0 Punkte</t>
  </si>
  <si>
    <t>I:E- und Ti-Einstellung konfigurierbar ≙
ja = 5 Punkte 
Nur eine der beiden Einstellungen verfügbar ≙
nein = 0 Punkte</t>
  </si>
  <si>
    <t>≥ 35 hPa = 2 Punkte
≥ 40 hPa = 3 Punkte
≥ 45 hPa = 4 Punkte
≥ 50 hPa = 5 Punkte</t>
  </si>
  <si>
    <t>Angabe Maximal einstellbarer PEEP in hPa</t>
  </si>
  <si>
    <t xml:space="preserve">    - Der Mindest-O₂-Flow ist für jede Patientenkategorie separat konfigurierbar.</t>
  </si>
  <si>
    <t xml:space="preserve">    - Der Mindestwert kann auf &lt; 200 ml/min eingestellt werden.</t>
  </si>
  <si>
    <t>≥ 15,3" bis &lt; 17" = 0 Punkte
≥ 17" bis &lt; 19" = 2 Punkte
≥ 19" = 4 Punkte</t>
  </si>
  <si>
    <t>Angabe in Zoll</t>
  </si>
  <si>
    <t>Beim Export des User-Logbuchs kann der Anwender ohne Passworteingabe auswählen, ob ausschließlich der aktuelle/letzte Fall,
der gesamte zurückliegende OP-Tag oder das vollständige User-Logbuch exportiert werden soll.</t>
  </si>
  <si>
    <t>Das Anästhesiegerät ermöglicht die Darstellung von Minitrends über einen Zeitraum von mindestens 30 Minuten für:
- O₂-Uptake
- MV × CO₂
- Compliance/PEEP</t>
  </si>
  <si>
    <t>Bei Beatmung eines neonatologischen Patienten wird das angezeigte Minutenvolumen mit mindestens zwei Nachkommastellen dargestellt.</t>
  </si>
  <si>
    <t>Das Anästhesiegerät berechnet den Patienten-Uptake für Sauerstoff und volatile Anästhetika fallbezogen und stellt die ermittelten Werte am Gerät zur Verfügung.</t>
  </si>
  <si>
    <t>Der Verbrauch der über die angeschlossenen Verdampfer abgegebenen volatilen Anästhetika wird fallbezogen ermittelt und im User-Logbuch gespeichert. Der erfasste Verbrauch umfasst einen Bereich von mindestens 0 bis 3.000 l.</t>
  </si>
  <si>
    <t>Das Anästhesiegerät verfügt über eine akustische und visuelle Klassifizierung der Alarme nach unterschiedlichen Prioritätsstufen.
Die mindestens drei eindeutig unterscheidbare Prioritätsstufen müssen für den Anwender eindeutig unterscheidbar sein.</t>
  </si>
  <si>
    <t>Option: Der durchschnittliche Patienten-Uptake kann fallbezogen ausgewertet werden. Die Auswertung kann sowohl geräteübergreifend als auch pro Anästhesiegerät erfolgen und wird für die volatilen Anästhetika Isofluran, Desfluran und Sevofluran getrennt ausgewiesen.</t>
  </si>
  <si>
    <t>Option: Die Effizienz des Anästhesiegaseinsatzes kann fallbezogen ermittelt und ausgewiesen werden. Die Auswertung erfolgt gesamt sowie getrennt nach Isofluran, Desfluran und Sevofluran. Die Effizienz wird anhand des Verhältnisses von Patienten-Uptake zum Verbrauch des jeweiligen volatilen Anästhetikums berechnet.</t>
  </si>
  <si>
    <t>Option: Für netzwerkangebundenen und vom Dashboard unterstützte Geräte werden im Dashboard die IP-Adresse sowie – sofern vom jeweiligen Gerät unterstützt – der Status des Netzwerkzertifikats angezeigt.</t>
  </si>
  <si>
    <t>Option: Das Dashboard ermöglicht eine zentrale Übersicht der auf den angebundenen und unterstützten Geräten installierten Softwareversionen. Die Softwareversionen können geräteübergreifend ausgewertet und nach Gerät bzw. Gerätetyp zugeordnet werden. Geräte mit identischer Softwareversion können gruppiert dargestellt werden.</t>
  </si>
  <si>
    <t>Option: Analyseberichte können durch den Anwender im PDF- und/oder XLSX-Format exportiert werden.</t>
  </si>
  <si>
    <t>Option: Das Dashboard ermöglicht die Anzeige und Auswertung der während der Beatmung durchgeführten automatisierten Lungen-Recruitment-Manöver. Dabei wird mindestens angezeigt, ob ein automatisiertes Recruitment-Manöver durchgeführt wurde und
welches Manöver durchgeführt wurde.</t>
  </si>
  <si>
    <t>Bewertet wird die Aktualität der auf dem angebotenen Transportbeatmungsgerät eingesetzten Firmware.
Maßgeblich ist der Zeitpunkt der letzten vom Hersteller freigegebenen Firmware-Version, die für das konkret angebotene Gerätemodell verfügbar ist. Ein geeigneter Hersteller-Nachweis ist dem Teilnahmeantrag beizufügen.</t>
  </si>
  <si>
    <t>Das Touchdisplay kann gegen unbeabsichtigte Eingaben gesperrt werden. Bei aktivierter Touchsperre ist die vollständige Bedienung der für die Beatmung erforderlichen Funktionen einschließlich der Einstellung und Bestätigung der Beatmungsparameter über den Dreh-/Drückknopf möglich.</t>
  </si>
  <si>
    <t>ASV/adaptives Verfahren</t>
  </si>
  <si>
    <t>Ein Erwachsenen-Einwegschlauchsystem mit einer Schlauchlänge von mindestens 3,0 m ist verfügbar.</t>
  </si>
  <si>
    <t>Noninvasive Beatmung ist in druckkontrollierten Modi und in der Spontanatmung möglich
Das Gerät ermöglicht eine nichtinvasive Beatmung (NIV) für erwachsene und pädiatrische Patienten. Hierfür stehen geeignete druckkontrollierte bzw. druckunterstützte NIV-Verfahren zur Verfügung.</t>
  </si>
  <si>
    <t>Die maximale Inspirationszeit (Ti max) ist im NIV-Modus einstellbar.</t>
  </si>
  <si>
    <t>Das Gerät berechnet und stellt die statische Compliance (Cstat) während invasiver mandatorischer Beatmung dar.</t>
  </si>
  <si>
    <t>Das Fahrgestell bzw. die Transporteinheit ist für den ergonomischen Transport mit einem geeigneten Handgriff bzw. einer geeigneten Schiebe-/Rangiervorrichtung ausgestattet.</t>
  </si>
  <si>
    <t>Das Fahrgestell bzw. die Transporteinheit verfügt über mindestens vier Doppellaufrollen und ermöglicht eine sichere Arretierung gegen unbeabsichtigtes Wegrollen.</t>
  </si>
  <si>
    <t>Die Transporteinheit ermöglicht die sichere Aufnahme von mindestens zwei O₂-Flaschen mit jeweils 10 l Fassungsvermögen oder stellt diese Funktion über einen geeigneten externen Andockwagen bereit.</t>
  </si>
  <si>
    <t>Die O₂-Flaschenhalterung ermöglicht eine sichere Fixierung der vorgesehenen O₂-Flaschengrößen, einschließlich 2-l-O₂-Flaschen.</t>
  </si>
  <si>
    <t>Die Gesamthöhe der Transporteinheit beträgt maximal 1.700 mm.</t>
  </si>
  <si>
    <t>Das Transportbeatmungsgerät kann über einen sicheren und ohne Werkzeug bedienbaren Fixiermechanismus am Fahrgestell bzw. an der Transporteinheit befestigt und für einen separaten Einsatz wieder gelöst werden.</t>
  </si>
  <si>
    <t>Das Fahrgestell bzw. die Transporteinheit verfügt über mindestens zwei Normschienen mit einer Mindestlänge von jeweils 15 cm zur Aufnahme von medizinischem Zubehör.</t>
  </si>
  <si>
    <t>Das Gerät verfügt über einen integrierten Akku, der im bestimmungsgemäßen Betrieb eine netzunabhängige Betriebsdauer von mindestens 4 Stunden ermöglicht. Die angegebene Betriebsdauer ist durch Herstellerangaben zu belegen.</t>
  </si>
  <si>
    <t>Eine zusätzliche Akkukapazität ist verfügbar, sodass eine netzunabhängige Gesamtbetriebsdauer des Gerätes von mindestens 8 Stunden ermöglicht wird. Die zusätzliche Akkukapazität kann über einen Wechselakku oder eine integrierte zusätzliche Akkueinheit realisiert werden.</t>
  </si>
  <si>
    <t>Der Ladezustand und die verfügbare Akkukapazität der im Gerät vorhandenen Akkueinheiten sind jederzeit über die Benutzeroberfläche des Gerätes abrufbar.</t>
  </si>
  <si>
    <t>Die Anzahl der bisher durchlaufenen Ladezyklen und die voraussichtliche verbleibende Ladezeit bis zur vollständigen Aufladung kann über die Benutzeroberfläche abgerufen werden.</t>
  </si>
  <si>
    <t>Angeboten werden dürfen ausschließlich Produkte, die zum Zeitpunkt der Ausschreibung verfügbar sind und dem zum Zeitpunkt der Ausschreibung aktuellen Stand der Technik entsprechen.
Der Hersteller bestätigt, dass für das angebotene Produkt innerhalb eines Zeitraums von 10 Jahren ab Ablauf der Angebotsfrist kein End of Service (EoS) vorgesehen bzw. angekündigt ist.</t>
  </si>
  <si>
    <t>Der Produktionsstandort des angebotenen Gerätes und für die Lieferung und Ersatzteilversorgung ist innerhalb der Europäischen Union. Ein geeigneter Nachweis des Herstellers ist dem Teilnahmeantrag beizufügen.</t>
  </si>
  <si>
    <t>Die Beatmungsgeräte (ausgenommen Los 4 High-End-Transportbeatmungsgerät) verfügen über eine Netzwerkschnittstelle zur Übertragung eines Gerätefehler-Reports inklusive Logbuch bei potentieller Fehlfunktion.</t>
  </si>
  <si>
    <t xml:space="preserve">Sicherheitsrelevante Updates: Der Hersteller stellt während des definierten Produktlebenszyklus sicherheitsrelevante Patches zur Behebung bekannt gewordener Sicherheitslücken bereit. Sicherheitsrelevante Schwachstellen mit einem CVSS-Score ≥ 6,0 werden innerhalb von 30 Tagen nach Verfügbarkeit bzw. Bekanntwerden durch einen entsprechenden Patch oder eine gleichwertige sicherheitswirksame Maßnahme adressiert. </t>
  </si>
  <si>
    <t>Das angebotene Gerät kann unter Einhaltung der Anforderungen der DSGVO betrieben und in die IT-Infrastruktur des Auftraggebers integriert werden. Die hierfür erforderlichen datenschutzrelevanten technischen Funktionen und Konfigurationsmöglichkeiten werden vom Hersteller bereitgestellt. Nachweis: Herstellererklärung bzw. geeignete Produktdokumentation ist dem Teilnahmeantrag beigefügt.</t>
  </si>
  <si>
    <t>Die Einbindung des angebotenen Medizinprodukts in die IT-Infrastruktur des Auftraggebers erfolgt in Abstimmung mit dem Hersteller und gemäß dessen technischen, sicherheitsrelevanten und regulatorischen Vorgaben. Anforderungen der Haus-IT werden berücksichtigt, sofern diese mit den Herstellervorgaben vereinbar sind.</t>
  </si>
  <si>
    <t>1.8.3.1</t>
  </si>
  <si>
    <t>1.8.3.2</t>
  </si>
  <si>
    <t>1.8.3.3</t>
  </si>
  <si>
    <t>1.8.3.4</t>
  </si>
  <si>
    <t>Service- und Wartungsleistungen für die angebotenen Geräte und Systeme inkl. aller Hard- und Softwarekomponenten. 
Die Kosten für Service- bzw. Wartungsverträge während der Gewährleistungsfrist sind in den Gesamtkosten der angebotenen Geräte und Systeme enthalten. 
Beinhaltete Serviceleistungen der Wartung der System-, Hardware-, und Softwarekomponenten:
- die vom Hersteller empfohlenen wiederkehrenden Prüfungen und Wartungen
- die wiederkehrenden Prüfungen nach MPBetreibV
- die erforderliche Arbeitszeit, Lohnkosten und Fahraufwendungen zur Durchführung der Leistungen
- die erforderlichen Wartungsteile und Servicekits zur Durchführung der Wartung an den angebotenen Geräten und Systemen gemäß Herstellerangaben
- die Akkumulatoren / Batterien, die gemäß Herstellerangaben zu wechseln sind oder als Verbrauchsteil fällig werden können (eine gesonderte Berechnung von zu wechselnden Akkumulatoren ist ausgeschlossen)
- Instandsetzungsleistungen und alle hierfür benötigten Ersatzteile und Aufwände aufgrund von Geräteschäden
- die Installation von Softwareupdates
- die Bereitstellung der Dokumentation der durchgeführten Leistungen
- die sämtlichen weiteren notwendigen Prüfungen</t>
  </si>
  <si>
    <t>Das Angebot hat für den Zeitraum nach der Inbetriebnahme innerhalb der gesetzlichen bzw. vereinbarten Gewährleistungszeit sämtliche für den ordnungsgemäßen Betrieb des angebotenen Systems erforderlichen Service- und Instandhaltungsleistungen pauschal zu beinhalten. Eine gesonderte Berechnung von Serviceleistungen, Arbeitszeit, Anfahrt, Diagnose, Wartung, Instandsetzung oder sonstigen Aufwänden ist innerhalb des Gewährleistungszeitraums ausgeschlossen. Von der Pauschale ausgenommen und gesondert berechnungsfähig sind ausschließlich:
- Instandsetzungsleistungen, Ersatzteile und sonstige Aufwände, die nachweislich durch eine unsachgemäße Handhabung bzw. ein grob fahrlässiges oder vorsätzliches Verhalten des Auftraggebers verursacht wurden;
- Miet- und Leihgeräte, ausgenommen Überbrückungs- bzw. Ersatzsysteme, die aufgrund eines vom Auftragnehmer zu vertretenden Lieferverzugs erforderlich werden.</t>
  </si>
  <si>
    <t>Das fahrbare Intensivbeatmungsgerät muss auf der rechten und linken Geräteseite jeweils mit mindestens zwei seitlich angeordneten Normschiene mit einer Mindestlänge von 20 cm ausgestattet sein.</t>
  </si>
  <si>
    <t>Bewertet wird das Alter des angebotenen Intensivbeatmungsgerätes für Erwachsene, ausgehend vom Zeitpunkt der erstmaligen Markteinführung des konkret angebotenen Gerätemodells. Ein geeigneter Hersteller-Nachweis ist dem Teilnahmeantrag beizufügen.</t>
  </si>
  <si>
    <t>Das Beatmungsgerät muss einen automatisierten Gerätecheck ohne erforderliche Interaktion des Bedieners ermöglichen. Der Ablauf und das Ergebnis des Gerätechecks müssen über das Display angezeigt werden. Abweichungen bzw. erkannte Fehler sind dem Bediener eindeutig anzuzeigen.</t>
  </si>
  <si>
    <t>Das Beatmungsgerät muss die Dichtigkeit des angeschlossenen Schlauchsystems überwachen und eine während des Betriebs erkannte Leckage auf dem Display eindeutig anzeigen bzw. den Bediener entsprechend warnen.</t>
  </si>
  <si>
    <t>Das Beatmungsgerät muss im Rahmen des Gerätechecks die ordnungsgemäße Funktion der für die Gasversorgung relevanten Komponenten überprüfen. Bei Geräten mit Umschaltventilen für die zentrale Versorgung mit Air und O₂ muss die Funktionsprüfung der Umschaltventile bei angeschlossenen Zentralgasversorgungsschläuchen erfolgen. Bei Geräten mit Turbinenantrieb bzw. einer technisch abweichenden Gasversorgung ist eine separate Prüfung von Umschaltventilen nicht erforderlich, sofern durch die interne Geräteprüfung eine gleichwertige Überprüfung der für die sichere Gasversorgung relevanten Funktionen erfolgt.</t>
  </si>
  <si>
    <t>Das Inspirationsventil muss im Rahmen der vorgesehenen Wartungs- und Instandhaltungsarbeiten ohne Einsatz von Werkzeug durch eine Person austauschbar bzw. wartungsfrei ausgeführt sein. Bei Geräten, bei denen das Inspirationsventil ein fest integrierter Bestandteil des Gerätes ist und nicht als separates Bauteil ausgetauscht wird, gilt das Kriterium als erfüllt, sofern gemäß Herstellervorgaben kein separater Austausch des Inspirationsventils erforderlich ist. Nachweis ist dem Teilnahmeantrag beigefügt.</t>
  </si>
  <si>
    <t>Eine Anzeige des aktuellen Akkuladezustandes sowie verbleibender Restakkulaufzeit in Minuten des Beatmungsgerätes ist in der Hauptansicht sichtbar.</t>
  </si>
  <si>
    <t>Das Beatmungsgerät muss eine automatische Übertragung der erfassten Beatmungs- und Gerätedaten an das beim Auftraggeber eingesetzte PDMS ermöglichen. Die Anbindung muss über eine geeignete, vom Hersteller für das angebotene Gerät freigegebene Schnittstelle erfolgen.</t>
  </si>
  <si>
    <t>Bewertet wird das Alter des angebotenen Intensivbeatmungsgerätes Neonatal, ausgehend vom Zeitpunkt der erstmaligen Markteinführung des konkret angebotenen Gerätemodells. Ein geeigneter Hersteller-Nachweis ist dem Teilnahmeantrag beizufügen.</t>
  </si>
  <si>
    <t>Speicherung und Anzeige von Referenz-Loops sowie die Darstellung von Trends über einen Zeitraum von mindestens 72 Stunden</t>
  </si>
  <si>
    <t>Darstellung von folgenden Loops: Paw – V, Flow – Paw, V – Flow</t>
  </si>
  <si>
    <t>Das Beatmungsgerät muss eine invasive Hochfrequenzoszillationsbeatmung (HFOV) für neonatologische Patienten ermöglichen. Die hierfür erforderlichen Parameter müssen am Gerät einstellbar und überwacht werden können.</t>
  </si>
  <si>
    <t>Automatische Einstellung der Startwerte der Beatmungsparameter nach Eingabe der Körpergröße und Berechnung des tatsächlichen Patientengewichts oder Patientenbereich</t>
  </si>
  <si>
    <t>Das Beatmungsgerät verfügt über einen zentralen Drehknopf mit farblich beleuchteter Umrandung zur optischen Anzeige des jeweiligen Gerätestatus. Die Beleuchtung kann dabei unterschiedliche Farben zur Kennzeichnung verschiedener Gerätezustände darstellen. Die haptische Rückmeldung bei der Bedienung des Drehknopfes erfolgt unabhängig von der farblichen Statusanzeige.</t>
  </si>
  <si>
    <t>Einstellvorgaben über das Körpergewicht des Patienten</t>
  </si>
  <si>
    <t>Das Beatmungsgerät muss bei Ausfall einer für den Betrieb erforderlichen Gasversorgung eine automatische und unterbrechungsfreie Umschaltung auf eine verfügbare alternative Gasversorgung gewährleisten. Bei Geräten mit zentraler Versorgung mit Air und O₂ muss bei Ausfall eines Versorgungsgases der Betrieb mit dem jeweils verfügbaren Gas Air oder O₂ automatisch aufrechterhalten werden. Bei Geräten mit Turbinenantrieb bzw. einer technisch abweichenden Gasversorgung ist eine separate Umschaltung auf eine alternative zentrale Gasversorgung nicht erforderlich, sofern durch die technische Ausführung des Gerätes ein gleichwertiger, unterbrechungsfreier Notbetrieb bei Ausfall der zentralen Gasversorgung gewährleistet ist. Bei Turbinengeräten kann hierfür Umgebungsluft über die Turbine verwendet werden.</t>
  </si>
  <si>
    <t>Das Beatmungsgerät muss eine automatische Überprüfung des Akkuzustands und der verfügbaren Akkukapazität ermöglichen. Die Überprüfung muss unabhängig vom regulären Systemtest bzw. Gerätecheck erfolgen können. Bei einer eingeschränkten Akkuleistung bzw. nicht ausreichender Akkukapazität muss der Anwender automatisch und eindeutig über das Gerät informiert bzw. gewarnt werden.</t>
  </si>
  <si>
    <t>Das Beatmungsgerät muss ohne gerätenahe und patientennahe externe Filter betrieben werden können und hierfür vom Hersteller freigegeben sein. Sofern der Hersteller den Einsatz eines Filters empfiehlt oder ein integrierter Filter Bestandteil des Gerätes ist, gilt das Kriterium als erfüllt, sofern der Betrieb des Gerätes entsprechend den Herstellervorgaben ohne zusätzliche gerätenahe bzw. patientennahe externe Filter zulässig ist.</t>
  </si>
  <si>
    <t>Das Beatmungsgerät muss einen Beatmungsmodus ermöglichen, der eine spontane, kontinuierliche positive Atemwegsdruckunterstützung mit zusätzlicher Volumenunterstützung ermöglicht. Die Volumenunterstützung muss Bestandteil des entsprechenden Beatmungsmodus sein; eine separate Zuschaltung zu einem anderen Beatmungsmodus ist nicht erforderlich.</t>
  </si>
  <si>
    <t>Das Beatmungsgerät muss eine Volumengarantie-Funktion zur Einstellung und Einhaltung eines vorgegebenen Zieltidalvolumens bei druckkontrollierter Beatmung ermöglichen. Die Volumengarantie kann als eigenständiger Beatmungsmodus oder als integrierte Funktion eines geeigneten druckkontrollierten Beatmungsverfahrens umgesetzt sein. Die konkrete technische Umsetzung bleibt dem Hersteller überlassen.</t>
  </si>
  <si>
    <t>Das Beatmungsgerät muss eine separat ein- und ausschaltbare Kompensation des Tubuswiderstandes ermöglichen. Die Funktion muss ausschließlich während der Spontanatemphasen wirksam sein.</t>
  </si>
  <si>
    <t>Das Beatmungsgerät muss bei einer Abkopplung bzw. einem unbeabsichtigten Verlust der Maske einen zusätzlichen Alarm auslösen.
Die Auslösung des Alarms erfolgt automatisch unter Berücksichtigung mehrerer vom System überwachter Kriterien. Eine feste manuelle Einstellung der Alarmverzögerung durch den Anwender ist nicht erforderlich. Die systemseitig hinterlegte Verzögerung muss eine sichere und zuverlässige Erkennung der Maskenabkopplung gewährleisten.</t>
  </si>
  <si>
    <t>Das angebotene Beatmungsgerät unterstützt die Anbindung an mehr als einen Hersteller von verteilten Alarmsystemen. Die Unterstützung muss für das konkret angebotene Gerätemodell nachgewiesen werden.
Als mögliche Systeme/Industriepartner werden insbesondere Ascom und tetronik berücksichtigt. Geeigneter Hersteller- oder Systemnachweis über die bestehende und für das angebotene Beatmungsgerät freigegebene Schnittstelle bzw. Integration ist dem Teilnahmeantrag beigefügt.</t>
  </si>
  <si>
    <t xml:space="preserve">Option: Das Beatmungsgerät kann optional mit einem pneumatischen Vernebleranschluss ausgestattet werden. Alternativ bzw. gleichwertig kann die Verneblung über einen integrierten elektrischen Vernebler erfolgen. </t>
  </si>
  <si>
    <t>Bewertet wird das Alter des angebotenen Anästhesiearbeitsplatz, ausgehend vom Zeitpunkt der erstmaligen Markteinführung des konkret angebotenen Gerätemodells. Ein geeigneter Hersteller-Nachweis ist dem Teilnahmeantrag beizufügen.</t>
  </si>
  <si>
    <t>Das Gerät ermöglicht die kontinuierliche Kapnometrie bei spontan atmenden Patienten während einer Sedierung mit O₂-Insufflation, ohne dass eine maschinelle Beatmung erforderlich ist. Die Einstellung oberer und unterer Alarmgrenzen für den gemessenen CO₂-Wert ist möglich.</t>
  </si>
  <si>
    <t>Das Gerät ermöglicht eine grafische Trenddarstellung des Frischgasverbrauchs bzw. der Frischgasnutzung über die letzten 30 Minuten.
Die Darstellung muss eine zeitliche Nachverfolgung der Frischgasnutzung während des laufenden Anästhesieverfahrens ermöglichen.</t>
  </si>
  <si>
    <t>2.3.5.1</t>
  </si>
  <si>
    <t>2.3.5.2</t>
  </si>
  <si>
    <t>2.3.5.3</t>
  </si>
  <si>
    <t>2.3.10.1</t>
  </si>
  <si>
    <t>Das Gerät verfügt über ein Assistenzsystem, das die korrekte Verbindung der Atemschläuche sowie des Schlauches zum Handbeatmungsbeutel überwacht und den Anwender bei einer fehlerhaften, fehlenden oder gelösten Verbindung entsprechend warnt. Die Überwachungsfunktion steht sowohl während des Betriebs als auch im Standby-Modus zur Verfügung.
Sofern zur Nutzung der Funktion spezielles Zubehör erforderlich ist, ist dieses vom Bieter mit anzubieten und im Angebot eindeutig zu benennen.</t>
  </si>
  <si>
    <t>Das Anästhesiegerät verfügt über eine Netzwerkschnittstelle und ermöglicht die automatische Synchronisation der Geräteuhr über das Network Time Protocol (NTP) mit einem vom Krankenhaus vorgegebenen NTP-Zeitserver.</t>
  </si>
  <si>
    <t>Digitalschnittstelle seriell Typ RS232 vorhanden und für Anwender frei zugänglich (mind. 1 Stück)</t>
  </si>
  <si>
    <t>Das Anästhesiegerät bietet die Möglichkeit, über eine Netzwerkschnittstelle Status- und Diagnosedaten des Gerätes einschließlich relevanter Sensorinformationen automatisiert an den technischen Service des Herstellers zu übermitteln.
Die Übermittlung muss zur Unterstützung der technischen Ferndiagnose und Fehleranalyse genutzt werden können.</t>
  </si>
  <si>
    <t>Der Anwender kann einen Status- bzw. Diagnosereport des Anästhesiegerätes direkt über das User-Interface des Gerätes an den technischen Service des Herstellers übermitteln. Die Übermittlung kann durch den Anwender ohne Verwendung eines separaten Computers oder eines externen Serviceportals ausgelöst werden.</t>
  </si>
  <si>
    <t>Das Anästhesiegerät verfügt über einen geräteindividuellen QR-Code, der auf dem Bildschirm des Gerätes angezeigt wird. Durch das Scannen des QR-Codes mit einem handelsüblichen Smartphone oder Tablet erhält der Anwender direkten Zugriff auf gerätebezogene Informationen über Webseiten des Herstellers. Die über den QR-Code aufgerufenen Informationen müssen dem konkret angebotenen Gerät bzw. Gerätemodell zugeordnet sein. Ein QR-Code, der ausschließlich auf die allgemeine Internetseite des Herstellers bzw. eine allgemeine Produktseite führt, erfüllt das Kriterium nicht.</t>
  </si>
  <si>
    <t>2.3.10.2</t>
  </si>
  <si>
    <t>2.3.10.3</t>
  </si>
  <si>
    <t>2.3.10.4</t>
  </si>
  <si>
    <t>2.3.10.5</t>
  </si>
  <si>
    <t>2.3.10.6</t>
  </si>
  <si>
    <t>2.3.10.7</t>
  </si>
  <si>
    <t>2.3.10.8</t>
  </si>
  <si>
    <t>Das Anästhesiegerät verfügt über eine integrierte O₂-Flowröhre zur Versorgung des Patienten mit Sauerstoff bei manueller Beatmung über den Handbeatmungsbeutel und das APL-Ventil. Die O₂-Versorgung zur manuellen Beatmung muss in allen Betriebszuständen des Gerätes (Aus, Standby und Betrieb) sowie bei einem Geräte- bzw. Systemfehler verfügbar sein. Die Funktion muss unabhängig von der automatischen/mechanischen Beatmungsfunktion nutzbar sein. Ein Nachweis mit Herstellerangabe bzw. technische Dokumentation/Gebrauchsanweisung ist dem Teilnahmeantrag beigefügt.</t>
  </si>
  <si>
    <t>Das Anästhesiegerät ermöglicht bei vollständigem Ausfall der externen Gasversorgung, d. h. bei Ausfall der zentralen Gasversorgung und gleichzeitig nicht verfügbarer bzw. leerer Reservegasflaschen, die Aufrechterhaltung der maschinellen Ventilation. Die maschinelle Ventilation muss nach Eintritt des vollständigen Ausfalls der externen Gasversorgung für die Mindestdauer von 20 Minuten muss bei der vorgegebenen Beatmungseinstellung eingehalten werden</t>
  </si>
  <si>
    <t>Bei ausgeschaltetem Anästhesiegerät bzw. bei Ausfall der elektrischen Energieversorgung kann die integrierte O₂-Notdosierung zur Versorgung des Patienten mit dem am Gerät angeschlossenen Vaporizer genutzt werden. Dabei muss der über die O₂-Notdosierung zugeführte Sauerstoff durch den ausgewählten Vaporizer geführt und mit dem eingestellten Anästhesiemittel angereichert werden können.</t>
  </si>
  <si>
    <t>Bei Nutzung der integrierten O₂-Flowröhre kann der eingestellte O₂-Flow wahlweise über das Atemsystem zur manuellen Beatmung (Handbeatmungsbeutel und APL-Ventil) oder über einen separaten Anschluss zur O₂-Insufflation geleitet werden. Die Umschaltung zwischen den beiden Anwendungen erfolgt ohne Umstecken des O₂-Schlauches.</t>
  </si>
  <si>
    <t>Eine manuelle Beatmung des Patienten mittels Handbeatmungsbeutel und mechanischem APL-Ventil ist auch bei ausgeschaltetem Anästhesiegerät sowie im Fehlerfall möglich. Dabei muss die Versorgung des Patienten mit O₂ und einem am Gerät angeschlossenen Vaporizer für ein volatiles Anästhetikum weiterhin möglich sein. Die Funktion muss für die gesamte Dauer des ausgeschalteten Gerätezustands bzw. des bestehenden Fehlerzustands ohne zeitliche Begrenzung zur Verfügung stehen.</t>
  </si>
  <si>
    <t>Eine manuelle Beatmung des Patienten mittels Handbeatmungsbeutel und APL-Ventil ist auch bei einem vollständigen Ausfall der elektrischen Energieversorgung und bei vollständig entladenem internen Akku weiterhin möglich. Dabei muss die Applikation eines volatilen Anästhetikums über den am Anästhesiegerät angeschlossenen Vaporizer weiterhin möglich sein. Die Funktion muss ohne elektrische Energieversorgung und ohne Nutzung der maschinellen Beatmungsfunktion zur Verfügung stehen.</t>
  </si>
  <si>
    <t>2.4.13.1</t>
  </si>
  <si>
    <t>Die maschinelle Beatmung kann bei Ausfall der zentralen Gasversorgung und nach Verbrauch der verfügbaren Reservegasflaschen weiterhin mit Umgebungsluft aufrechterhalten werden.</t>
  </si>
  <si>
    <t>2.4.13.2</t>
  </si>
  <si>
    <t>2.4.13.3</t>
  </si>
  <si>
    <t>2.4.13.4</t>
  </si>
  <si>
    <t>2.4.13.5</t>
  </si>
  <si>
    <t>2.4.13.6</t>
  </si>
  <si>
    <t>Das Anästhesiegerät muss das Vorhandensein und die korrekte Position der In- und Exspirationsmembrane automatisch erkennen bzw. überwachen. Eine ausschließlich durch den Anwender durchzuführende manuelle Kontrolle des Vorhandenseins oder der korrekten Position der In- und Exspirationsmembrane erfüllt das Mindestkriterium nicht.</t>
  </si>
  <si>
    <t>Der Systemtest des Anästhesiegerätes kann vollständig automatisiert durchgeführt werden. Während der Durchführung des Systemtests sind keinerlei Benutzerinteraktionen oder manuelle Eingaben erforderlich.</t>
  </si>
  <si>
    <t>Der Systemtest kann zeitgesteuert zu einem vom Anwender festgelegten Zeitpunkt gestartet werden, um die Verfügbarkeit des Anästhesiegerätes zu einem definierten Zeitpunkt sicherzustellen.</t>
  </si>
  <si>
    <t>Der Anwender kann bei der Aktivierung des zeitgesteuerten Systemtests festlegen, ob das Gerät:
- aus dem ausgeschalteten Zustand automatisch eingeschaltet und anschließend der Systemtest durchgeführt wird oder
- sich bereits im Standby-Modus befindet und der Systemtest zum festgelegten Zeitpunkt automatisch gestartet wird.
Befindet sich das Gerät bis zum zeitgesteuerten Systemtest im Standby-Modus, wird der Systemtest automatisch im Hintergrund durchgeführt.</t>
  </si>
  <si>
    <t>Es ist kein zusätzlicher Systemtest bzw. keine zusätzliche Prüfung zwischen zwei Patienten vorgeschrieben. 
Die entsprechenden Passagen aus der gültigen Gebrauchsanweisung ist als Anlage beizufügen.</t>
  </si>
  <si>
    <t>Wenn der automatisierte Systemtest aufgrund eines Fehlers unterbrochen oder abgebrochen wird, muss das Anästhesiegerät den Anwender durch ein akustisches Signal auf den Fehler hinweisen. Nach Behebung der Fehlerursache muss der Systemtest an der unterbrochenen Stelle fortgesetzt werden können, ohne dass der bereits erfolgreich durchgeführte Teil des Systemtests erneut durchgeführt werden muss.</t>
  </si>
  <si>
    <t>Im Rahmen des Selbst- bzw. Leckagetests wird automatisch überprüft, ob über die zentrale O₂-Gasversorgung tatsächlich Sauerstoff am Anästhesiegerät anliegt. Eine alleinige Überprüfung des Versorgungsdrucks erfüllt dieses Wertungskriterium nicht.</t>
  </si>
  <si>
    <t>Das Anästhesiegerät erkennt im Rahmen des Selbst- bzw. Leckagetests falsch konnektierte Atemschläuche, einschließlich eines Schlauchkurzschlusses durch direkte Verbindung des Inspirations- und Exspirationsanschlusses. Der Anwender wird konkret auf die fehlerhafte Konnektierung hingewiesen. Ein lediglich nicht bestandenes Ergebnis des Selbst- bzw. Leckagetests ohne konkrete Identifikation der fehlerhaften Schlauchkonfiguration erfüllt das Kriterium nicht.</t>
  </si>
  <si>
    <t>Das System erinnert den Anwender während des Systemtests oder im Standby an den erforderlichen Austausch von Verbrauchsmaterialien. Die Erfassung der Austauschintervalle erfolgt automatisch. Das Assistenzsystem unterstützt mindestens folgende Komponenten:
- Flowsensoren
- Wasserfallen
- Atemkalk
- Atemschlauchsysteme
Neu eingesetzte bzw. ausgetauschte Komponenten werden vom Gerät automatisch erkannt und das jeweilige Austauschintervall entsprechend aktualisiert. Die Austauschintervalle müssen konfigurierbar sein.</t>
  </si>
  <si>
    <t>Das Anästhesiegerät erkennt automatisch, wenn die ausgewählte Patientenkategorie nicht mit dem angeschlossenen Patientenschlauchsystem übereinstimmt, beispielsweise bei einer Auswahl von Erwachsener, pädiatrischer Patient oder Neonat. Der Anwender erhält eine entsprechende optische und/oder akustische Warnung.</t>
  </si>
  <si>
    <t>Das Anästhesiegerät erkennt bereits im Standby-Modus, ob die Atemschläuche bzw. der Schlauch des Handbeatmungsbeutels falsch oder fehlerhaft konnektiert sind. Der Anwender erhält vor Beginn der Anästhesie einen entsprechenden konkreten Hinweis auf die fehlerhafte Konnektierung.</t>
  </si>
  <si>
    <t>Der aktuelle Ladezustand des integrierten Akkus kann auch bei ausgeschaltetem Anästhesiegerät ohne vorheriges Einschalten des Gerätes abgerufen bzw. angezeigt werden.</t>
  </si>
  <si>
    <t>Das Anästhesiegerät verfügt über ein unabhängig vom regulären Leckagetest nutzbares Assistenzsystem zur schnellen Leckage-Detektion. Das Gerät baut hierzu automatisiert einen definierten Prüfdruck im Atemsystem auf und ermittelt kontinuierlich den Leckagewert. Der aktuelle Leckagewert wird numerisch und dessen zeitlicher Verlauf grafisch auf dem Display dargestellt. Die Funktion ist ohne Durchführung des vollständigen Leckagetests nutzbar.</t>
  </si>
  <si>
    <t>Der Ventilator ist elektronisch gesteuert und elektrisch angetrieben [Antwort: Ziffer "0" eintragen].
Sofern für den Betrieb des Ventilators zusätzlich ein Antriebsgas erforderlich ist, hat der Bieter den Verbrauch des Antriebsgases in l/min anzugeben. Der Verbrauch ist für folgende definierte Beatmungssituation anzugeben:
- druckkontrollierte Beatmung
- Inspirationsdruck: 20 mbar
- PEEP: 5 mbar
- resultierendes Tidalvolumen: 600 ml
- Atemfrequenz: 12/min
- Dauer: 3 Stunden
Das erforderliche Antriebsgas ist eindeutig zu benennen. Die Angaben sind in einer separaten Anlage zum Angebot einzureichen.</t>
  </si>
  <si>
    <t>Sofern das angebotene Anästhesiegerät für den Betrieb des Ventilators ein Antriebsgas benötigt, müssen pro angebotenem Gerät mindestens folgende Komponenten Bestandteil des Angebotes sein:
- eine geeignete 5-Liter-Reservegasflasche des erforderlichen Antriebsgases,
- ein geeigneter Druckminderer mit Druckanzeige,
- eine Möglichkeit zur Anzeige des verbleibenden Flaschendrucks am Hauptbildschirm des Anästhesiegerätes.
Bei einem elektrisch betriebenen Ventilator, der kein Antriebsgas benötigt, entfällt diese Anforderung.
Ein Nachweis "Herstellerangabe bzw. technische Dokumentation" ist dem Teilnahmeantrag beigefügt.</t>
  </si>
  <si>
    <t>Das abgegebene Tidalvolumen bleibt bei einer Änderung des Frischgasflows möglichst unabhängig vom eingestellten Frischgasflow.
Bei ansonsten unveränderten Beatmungseinstellungen wird der Frischgasflow von 0,2 l/min auf 5,0 l/min verändert. Die Änderung erfolgt in einem Schritt bzw. innerhalb eines Atemzuges. Bewertet wird die daraus resultierende prozentuale Veränderung des abgegebenen Tidalvolumens (VT).</t>
  </si>
  <si>
    <t xml:space="preserve">Das Anästhesiegerät muss eine patientengetriggerte Druckunterstützung (Pressure Support) für spontan initiierte Atemzüge ermöglichen. Hierbei muss der vom Patienten initiierte Atemzug durch einen einstellbaren inspiratorischen Unterstützungsdruck unterstützt werden. Die Funktion muss im klinischen Betrieb wirksam sein und darf nicht ausschließlich eine Anzeige- oder Einstellmöglichkeit ohne tatsächliche Druckunterstützung darstellen. </t>
  </si>
  <si>
    <t>Das Anästhesiegerät muss eine zeitgesteuerte, druckkontrollierte Beatmung mit inspiratorischer Synchronisation sowie eine patientengetriggerte Druckunterstützung spontan initiierter Atemzüge ermöglichen. Bei der Druckunterstützung muss ein vom Patienten initiierter Atemzug durch einen einstellbaren inspiratorischen Unterstützungsdruck unterstützt werden.</t>
  </si>
  <si>
    <t>Der Patienten-Trigger zur Synchronisation der maschinellen Beatmung mit der spontanen Atemanstrengung des Patienten kann durch den Anwender gezielt deaktiviert werden. Die Deaktivierung ist ohne Wechsel des Beatmungsmodus möglich.</t>
  </si>
  <si>
    <t>Beim Beenden des Pausenmodus kann der Anwender auswählen, ob die vor der Pause aktiven Beatmungseinstellungen wiederhergestellt oder andere Beatmungseinstellungen für die Wiederaufnahme der Beatmung verwendet werden sollen. Die Option zur Wiederherstellung der vorherigen Beatmungseinstellungen ist im User-Interface eindeutig gekennzeichnet und muss vom Anwender bewusst ausgewählt werden.</t>
  </si>
  <si>
    <t>In der Systemkonfiguration kann festgelegt werden, ob der Modus zum Beenden der Beatmung und der Frischgasdosierung:
- jederzeit verfügbar ist oder
- ausschließlich aus den Betriebszuständen Standby bzw. Manuell/Spontan (Man/Spon) aufgerufen werden kann.
Die Konfiguration kann durch den Anwender bzw. durch einen entsprechend berechtigten Anwender vorgenommen werden.</t>
  </si>
  <si>
    <t>Beim Wechsel in den Pause-/Monitoring-Modus zeigen Piktogramme auf dem Gerätebildschirm eindeutig an,
- über welchen Ausgang des Anästhesiegerätes das Gas abgegeben bzw. dosiert wird und
- dass die Frischgasdosierung im Pause-/Monitoring-Modus gestoppt ist.</t>
  </si>
  <si>
    <t>In der Systemkonfiguration kann ausgewählt werden, ob die Inspirationszeit (Ti) über das Inspirations-/Exspirationszeitverhältnis (I:E) oder über die direkte Einstellung der Inspirationszeit (Ti) gesteuert wird.</t>
  </si>
  <si>
    <t>Das Tidalvolumen muss in der volumenkontrollierten Beatmung ab 5 ml mit einer Einstellauflösung von maximal 1 ml einstellbar sein.</t>
  </si>
  <si>
    <t>Der PEEP ist in der maschinellen Beatmung abschaltbar und kann bis zu einem maximalen Wert von mindestens 35 hPa eingestellt werden.</t>
  </si>
  <si>
    <t>Das integrierte APL-Ventil verfügt über eine separat aktivierbare Sicherheitseinrichtung zur unmittelbaren Druckentlastung des Atemsystems. Die Druckentlastung kann aktiviert werden, ohne den zuvor eingestellten APL-Druckgrenzwert zu verändern und ohne das APL-Ventil verstellen oder drehen zu müssen.</t>
  </si>
  <si>
    <t>Das APL-Ventil muss den bei aktiviertem O₂-Flush maximal möglichen Gasfluss sicher abführen können, ohne dass der Atemwegsdruck  den gemäß aktuell veröffentlichte DIN EN ISO 80601-2-13:2022 zulässigen Grenzwert überschreitet.</t>
  </si>
  <si>
    <t>Für die Patientenkategorien können durch den Anwender Voreinstellungen für Patientenkategorie, Körpergröße und Körpergewicht hinterlegt bzw. konfiguriert werden. Die hinterlegten Werte können bei Auswahl der jeweiligen Patientenkategorie für die Vorbereitung der Beatmung übernommen werden.</t>
  </si>
  <si>
    <t>Die Atemsystemheizung kann durch den Anwender über das User-Interface gezielt deaktiviert und wieder aktiviert werden.</t>
  </si>
  <si>
    <t>Automatisierte Lungen-Recruitment-Manöver sind für das angebotene Anästhesiegerät als käuflich zu erwerbende Zusatzfunktion verfügbar. Die Option ist im Angebot für Erstbeschaffung separat auszuweisen und zu bepreisen.
Sofern die Funktion nachträglich erworben bzw. freigeschaltet werden kann, ist dies vom Bieter entsprechend separat auszuweisen und zu bepreisen.</t>
  </si>
  <si>
    <t>Die Verbindung zur Rückführung des Probengases ist so ausgeführt, dass sie nicht unbeabsichtigt bzw. ohne geeignetes Werkzeug durch den Anwender gelöst bzw. dekonnektiert werden kann.</t>
  </si>
  <si>
    <t>Die Frischgasdosierung erfolgt elektronisch und kann vollständig über den zentralen Touchscreen oder Dreh-Drückknopf des Anästhesiegerätes eingestellt und bedient werden.</t>
  </si>
  <si>
    <t>Das angebotene Anästhesiegerät kann nachträglich von einer Boden-/Fahrgerätekonfiguration auf eine Wand- oder Deckengerätekonfiguration umgerüstet werden. Die Umrüstung muss vom Hersteller vorgesehen und technisch freigegeben sein. Die Umrüstung ist nicht Bestandteil des Angebotes.</t>
  </si>
  <si>
    <t>Das Anästhesiegerät verfügt über eine geeignete Halterung zur sicheren Aufnahme des Schlauches des Handbeatmungsbeutels.
Die Halterung muss unabhängig von spezifischen Ösen, Kunststoffringen oder sonstigen herstellerspezifischen Befestigungselementen am Handbeatmungsbeutel verwendet werden können.</t>
  </si>
  <si>
    <t>Das Anästhesiegerät verfügt über mindestens einen USB-Anschluss, über den der Anwender Screenshots der Geräteanzeige sowie ausgewählte Gerätedaten bzw. Protokolldaten auf einem geeigneten USB-Speichermedium speichern kann.</t>
  </si>
  <si>
    <t>Die Betätigung des O₂-Flush hat keinen Einfluss auf die maschinelle Ventilation. Insbesondere bleiben der Beatmungsdruck, das abgegebene Tidalvolumen und die Atemfrequenz bei unveränderten Beatmungseinstellungen unbeeinflusst.</t>
  </si>
  <si>
    <t>Der O₂-Flow der integrierten O₂-Flowröhre kann wahlweise
- über einen separaten Ausgang zur O₂-Insufflation oder
- bei aktiviertem Vapor über das halbgeschlossene Atemsystem
zur Patientenversorgung genutzt werden.</t>
  </si>
  <si>
    <t>In der Systemkonfiguration kann ein Mindestwert für den O₂-Frischgasflow festgelegt werden, der bei Verwendung von Air als Trägergas mindestens dosiert wird.</t>
  </si>
  <si>
    <t>Das Anästhesiegerät verfügt über eine endotracheale Absaugung. Die für die Anwendung und Aufbereitung relevanten Komponenten sind außerhalb des Gerätegehäuses angeordnet und ohne Öffnen des Anästhesiegerätes vollständig zugänglich. Eine Entnahme, Reinigung, Desinfektion bzw. ein Austausch der Komponenten ist ohne Eingriff in das Geräteinnere möglich.</t>
  </si>
  <si>
    <t>2.6.81</t>
  </si>
  <si>
    <t>Das Anästhesiegerät verfügt über einen Farb-Touchscreen mit einer Bildschirmdiagonale von mindestens 15,3 Zoll.</t>
  </si>
  <si>
    <t>Die auf dem Bildschirm dargestellten Ansichten können während des laufenden Betriebs durch den Anwender individuell angepasst werden. Hierzu können dargestellte Parameter, Kurven oder Anzeigefelder verändert werden. Sämtliche innerhalb einer Ansicht vorgenommenen Änderungen können mit einem einzigen Bedienschritt vollständig zurückgesetzt werden, sodass die werkseitig definierte Standardansicht wiederhergestellt wird.</t>
  </si>
  <si>
    <t>Das User-Logbuch kann durch den Anwender ohne Eingabe eines Passworts auf ein angeschlossenes USB-Speichermedium exportiert werden. Die exportierten Daten liegen in einem mit handelsüblichen Standardprogrammen lesbaren Dateiformat, z. B. CSV.</t>
  </si>
  <si>
    <t>Der Verbrauch von Anästhesiegasen und der daraus berechnete Patienten-Uptake werden fallbezogen ermittelt.
Die ermittelten Werte können am Anästhesiegerät über das User-Logbuch eingesehen und über eine vorhandene Datenschnittstelle an nachgelagerte Systeme, z. B. ein PDMS, übertragen werden.</t>
  </si>
  <si>
    <t>Die Patienten-Compliance kann sowohl als gemittelter berechneter Wert als auch Atemzug für Atemzug angezeigt werden.</t>
  </si>
  <si>
    <t>Das inspiratorische und exspiratorische Tidalvolumen sowie die daraus berechnete Differenz zwischen inspiratorischem und exspiratorischem Tidalvolumen können gleichzeitig in einer konfigurierbaren Ansicht dargestellt werden. Die Werte sind ohne Öffnen eines zusätzlichen Menüs direkt ablesbar.</t>
  </si>
  <si>
    <t>Alle aktuell aktiven Alarme werden auf einer zentralen Alarmübersichtsseite dargestellt. Zu den jeweiligen Alarmen werden – soweit verfügbar – mögliche Alarmursachen sowie konkrete Hinweise zur Behebung bzw. zum weiteren Vorgehen angezeigt.</t>
  </si>
  <si>
    <t>Die Priorität ausgewählter technischer Alarme kann durch einen entsprechend berechtigten Anwender einzeln oder gruppenweise konfiguriert werden. Patientenbezogene physiologische Alarme sind hiervon ausgenommen.</t>
  </si>
  <si>
    <t>Das Anästhesiegerät verfügt über eine automatische Alarmfunktion zur Erkennung einer zu niedrigen Konzentration volatiler Anästhetika, die auf dem exspiratorisch gemessenen MAC-Wert (etMAC) basiert.
Bei Unterschreitung eines konfigurierbaren bzw. geräteintern festgelegten Grenzwertes wird ein entsprechender Alarm ausgelöst.</t>
  </si>
  <si>
    <t>Die für das angebotene Anästhesiegerät vorgesehenen Flowsensoren können ohne technische Anpassung bzw. zusätzlichen Adapter auch in weiteren Anästhesie- und/oder Beatmungsgeräten desselben Herstellers eingesetzt werden. Der Bieter hat eine Übersicht der kompatiblen Gerätemodelle als  Anlage dem Teilnahmeantrag beizufügen.</t>
  </si>
  <si>
    <t>Für das Spülen des Atemsystems stehen situationsabhängige Anweisungen zur Verfügung. Dabei wird unterschieden, ob nach dem Spülvorgang ein neues bzw. dampfsterilisiertes Atemsystem zur weiteren Verwendung zur Verfügung steht oder das vorhandene Atemsystem weiterverwendet werden muss.</t>
  </si>
  <si>
    <t>Option: Die Anwendungssoftware unterstützt den Anwender bei der Erkennung potenzieller Medikamenteninteraktionen. Hierzu werden relevante Interaktionen auf Basis der eingegebenen bzw. ausgewählten Medikamente automatisch ermittelt und übersichtlich, verständlich und unmittelbar nachvollziehbar visualisiert.</t>
  </si>
  <si>
    <t>Option: Das Dashboard zeigt für alle angebundenen Anästhesiegeräte einen nahezu aktuellen Gerätestatus an. Die Aktualisierung des Status erfolgt mit einer Verzögerung von weniger als 1 Minute. Der Gerätestatus wird mindestens in folgenden Zuständen dargestellt:
- Selbsttest erfolgreich
- Selbsttest eingeschränkt
- Selbsttest fehlgeschlagen
- Selbsttest läuft
- Selbsttest abgebrochen
Bei fehlender Verbindung wird der Status des Gerätes eindeutig als nicht verfügbar/offline gekennzeichnet.</t>
  </si>
  <si>
    <t>Option: Der betroffene Gerätestatus und die zugehörige Fehlermeldung sind dem jeweiligen Anästhesiegerät eindeutig zugeordnet.</t>
  </si>
  <si>
    <t>Option: Wird während des Selbsttests eines angebundenen Anästhesiegerätes ein Fehler erkannt, werden im Dashboard konkrete Hinweise zur möglichen Fehlerursache und/oder zur Behebung des Fehlers angezeigt.</t>
  </si>
  <si>
    <t>Option: Bei Nutzung eines automatischen, zeitgesteuerten Selbsttests werden während des Selbsttests auftretende Fehler und Hinweise im Dashboard angezeigt. Sofern verfügbar, werden zusätzlich konkrete Hinweise zur Fehlerbehebung bzw. erforderliche Abhilfemaßnahmen angezeigt.</t>
  </si>
  <si>
    <t>Option: Das Dashboard zeigt für alle unterstützten und netzwerkangebundenen Anästhesie- und Beatmungsgeräte sowie Patientenmonitore einen nahezu aktuellen Gerätestatus an. Der Status wird mindestens in folgenden Zuständen dargestellt:
- In Betrieb
- Standby
- Produkttest
- Getrennt
- Unbekannt</t>
  </si>
  <si>
    <t>Option: Das Dashboard ermöglicht eine abteilungsbezogene Auswertung der durchschnittlichen Gerätenutzung der angebundenen Geräte auf Basis der erfassten Betriebsstundenzähler. Die Auswertung berücksichtigt mindestens die Betriebszustände „In Betrieb“ und „Standby“. Der Anwender kann unterschiedliche Zeiträume als Berechnungsgrundlage auswählen.</t>
  </si>
  <si>
    <t>2.12.16</t>
  </si>
  <si>
    <t>2.12.17</t>
  </si>
  <si>
    <t>2.12.18</t>
  </si>
  <si>
    <t>2.12.19</t>
  </si>
  <si>
    <t>2.12.20</t>
  </si>
  <si>
    <t>2.12.21</t>
  </si>
  <si>
    <t>2.12.22</t>
  </si>
  <si>
    <t>2.12.23</t>
  </si>
  <si>
    <t>2.12.24</t>
  </si>
  <si>
    <t>2.12.25</t>
  </si>
  <si>
    <t>2.12.26</t>
  </si>
  <si>
    <t>2.12.27</t>
  </si>
  <si>
    <t>2.12.28</t>
  </si>
  <si>
    <t>2.12.29</t>
  </si>
  <si>
    <t>2.12.30</t>
  </si>
  <si>
    <t>2.12.31</t>
  </si>
  <si>
    <t>2.12.32</t>
  </si>
  <si>
    <t>Sofern das angebotene Transportbeatmungsgerät als fahrbares System ausgeführt wird, muss dieses mit einer Vorrichtung zur sicheren Aufnahme und Befestigung von mindestens einer O₂-Flaschen mit einem Nennvolumen von jeweils 5 Litern ausgestattet sein. Die genannten Ausstattungsmerkmale müssen Bestandteil des fahrbaren Systems sein. Die hierfür anfallenden Kosten sind separat auszuweisen.</t>
  </si>
  <si>
    <t>Bewertet wird das Alter des angebotenen Transportbeatmungsgerät, ausgehend vom Zeitpunkt der erstmaligen Markteinführung des konkret angebotenen Gerätemodells. Ein geeigneter Hersteller-Nachweis ist dem Teilnahmeantrag beizufügen.</t>
  </si>
  <si>
    <t>Das angebotene Transportbeatmungsgerät muss die Anforderungen der DIN EN ISO 80601-2-84:2024-04 und DIN EN ISO 80601-2-12:2025-03 bzw. der jeweils gültigen Nachfolgenorm erfüllen.</t>
  </si>
  <si>
    <t>Das Gewicht der betriebsbereiten Beatmungseinheit einschließlich Standardakku, jedoch ohne Zusatzakku, beträgt maximal 6,5 kg.</t>
  </si>
  <si>
    <t>Das Display ist bei ebenerdiger Aufstellung des Gerätes in einem Neigungswinkel von 30° bis 40° zur Horizontalen angeordnet.</t>
  </si>
  <si>
    <t>Die Anschlüsse des Patientenschlauchsystems sind konstruktiv gegen Stoßeinwirkungen und daraus resultierende Beschädigungen geschützt. Der Schutz kann beispielsweise durch einen fest mit dem Gerät verbundenen Schutzbügel oder durch eine entsprechend ausgeführte Schlauchsystemführung (z. B. Schlauchsystem-Winkel) gewährleistet werden.</t>
  </si>
  <si>
    <t>Das Gerät muss eine direkte Verbindung mit der im Rettungswagen vorhandenen O₂-Versorgung über eine DIN-Schnellkupplung oder eine Schnellkupplung Typ Walther ermöglichen. Die hierfür erforderliche Anschlusskompatibilität darf über ein geeignetes separates Schlauchset oder einen geeigneten Adapter hergestellt werden.</t>
  </si>
  <si>
    <t>Die Ergebnisse des Geräte- und Schlauchset-Tests einschließlich der Flowsensorkalibrierung werden im Gerät gespeichert. Bei gültigem Testergebnis ist nach dem Einschalten eine sofortige Aufnahme der Beatmung ohne erneute Durchführung dieser Tests möglich.</t>
  </si>
  <si>
    <t>Das Einwegschlauchsystem einschließlich Exspirationsventil, Flow- und Druckleitung wird als vorkonfektionierte, anschlussbereite Einheit geliefert. Die einzelnen Komponenten sind im Betrieb trennbar und können bei Bedarf separat ausgetauscht werden, sodass bei einem Defekt einer Einzelkomponente nicht das gesamte Schlauchsystem ersetzt werden muss. Eine entsprechende Beschreibung der Ausführung und Austauschmöglichkeiten ist dem Angebot beizulegen.</t>
  </si>
  <si>
    <t>Das verwendete Schlauchsystem ist über eine Auswahlfunktion im Display eindeutig auswählbar. Die Auswahl erfolgt unter Angabe bzw. Zuordnung der jeweiligen Schlauchsystembezeichnung und/oder Artikelnummer.</t>
  </si>
  <si>
    <t>Die Kalibrierung des Flowsensors ist ohne Trennung oder Umstecken des Schlauchsystems möglich. Eine einmalige einfache manuelle Betätigung bzw. Drehung des Flowsensors oder Kalibrieradapters ist zulässig.</t>
  </si>
  <si>
    <t>Das Gerät muss mindestens folgende Mess- und Überwachungsparameter numerisch anzeigen: Pplat/Pplateau, Ppeak/PIP, Pmean, PEEP, VTe, VTspon/VTESpont, MVe, MVespon/MVspon, AFtotal, AFspon sowie den maximalen inspiratorischen und exspiratorischen Flow (Vinsp max bzw. Vexsp max).</t>
  </si>
  <si>
    <t>Spontanatmung wird in der Echtzeitkurve durch eine farbliche Kennzeichnung eindeutig hervorgehoben.</t>
  </si>
  <si>
    <t>Die Dauer des automatisierten Präoxygenierungsmanövers kann innerhalb eines vom Hersteller vorgegebenen und für das Gerät zulässigen Bereichs variabel eingestellt werden.</t>
  </si>
  <si>
    <t>Das Gerät ermöglicht die Überwachung der Atemaktivität bzw. Atemfrequenz mittels Kapnometrie auch bei nicht invasiver Sauerstoffapplikation ohne aktive Beatmung. Die Atemfrequenz kann hierbei als überwachte bzw. alarmierte Größe dargestellt werden.</t>
  </si>
  <si>
    <t>Das Gerät verfügt über eine definierte O₂-Konzentration (FiO₂) für das Präoxygenierungsmanöver. Die Voreinstellung berücksichtigt die jeweilige Patientengruppe bzw. den vorgesehenen Anwendungsbereich.</t>
  </si>
  <si>
    <t>Eine automatische Tubuskompensation zur Kompensation des tubusbedingten Atemwegswiderstands ist für die vorgesehenen Patientengruppen verfügbar. Die Kompensation kann durch Eingabe der Tubusgröße patientenbezogen eingestellt werden.</t>
  </si>
  <si>
    <t>Das Gerät verfügt über eine Volumengarantie bzw. ein funktional vergleichbares Beatmungsverfahren zur automatischen Anpassung des inspiratorischen Drucks zur Erreichung eines vorgegebenen Tidalvolumens bei druckkontrollierter Beatmung.</t>
  </si>
  <si>
    <t>Für die Beatmung von Kindern und Neonaten ist ein geeignetes Einwegschlauchsystem mit reduziertem Totraum verfügbar, das für Tidalvolumina ab 2 ml geeignet ist. Die technischen Daten des Schlauchsystems einschließlich des Totraums sind dem Angebot beizulegen.</t>
  </si>
  <si>
    <t>Bei der High-Flow-O₂-Therapie kann ein aktives Anfeuchtungssystem direkt über das Beatmungsgerät gesteuert und bedient werden. Die unterstützten Anfeuchtungssysteme und deren Kompatibilität sind zu benennen.</t>
  </si>
  <si>
    <t>Das Gerät muss bei nichtinvasiver Beatmung eine zuverlässige Synchronisation der Atemunterstützung auch bei relevanter Leckage ermöglichen. Die maximal kompensierbare Leckage ist vom Bieter anzugeben und durch geeignete Herstellerunterlagen zu belegen.</t>
  </si>
  <si>
    <t>Das Gerät berechnet und stellt die exspiratorische Atemwegsresistance während invasiver mandatorischer Beatmung dar (z. B. als Rcexsp).</t>
  </si>
  <si>
    <t>Die zulässige Zuladelast des Fahrgestells bzw. der Transporteinheit beträgt mindestens 100 kg. Die zulässige Zuladelast ist durch geeignete Herstellerunterlagen nachzuweisen.</t>
  </si>
  <si>
    <t>Die Transporteinheit ermöglicht die sichere Aufnahme von mindestens acht Perfusorspritzen. Die Aufnahme kann über das Fahrgestell oder einen geeigneten externen Andockwagen erfolgen.</t>
  </si>
  <si>
    <t>Die Transporteinheit ermöglicht die sichere Aufnahme und Befestigung eines Patientenmonitors mit einer Bildschirmdiagonale von mindestens 15". Die Befestigung kann über das Fahrgestell oder einen geeigneten externen Andockwagen erfolgen.</t>
  </si>
  <si>
    <t>Die Höhe der Aufnahmevorrichtungen für Zubehör und/oder Monitor kann an die jeweilige Anwendung bzw. Körpergröße des Anwenders angepasst werden.</t>
  </si>
  <si>
    <t>Die Transporteinheit ermöglicht die sichere Aufnahme und den Transport von mindestens vier Infusionslösungen in einer für die Anwender ergonomisch geeigneten Höhe.</t>
  </si>
  <si>
    <r>
      <rPr>
        <sz val="11"/>
        <rFont val="Calibri"/>
        <family val="2"/>
        <scheme val="minor"/>
      </rPr>
      <t xml:space="preserve">Option: </t>
    </r>
    <r>
      <rPr>
        <sz val="11"/>
        <color theme="1"/>
        <rFont val="Calibri"/>
        <family val="2"/>
        <scheme val="minor"/>
      </rPr>
      <t>Die Stromversorgung bzw. Akkuladung des Transportbeatmungsgerätes wird beim Einsetzen in das Fahrgestell bzw. die Transporteinheit automatisch über eine kontaktbasierte Verbindung hergestellt.</t>
    </r>
  </si>
  <si>
    <t>Der Ladezustand bzw. die verfügbare Akkukapazität der im Gerät vorhandenen Akkus wird durch das Gerät überwacht und dem Anwender eindeutig angezeigt.</t>
  </si>
  <si>
    <t>Der P0.1-Wert steht ohne die Durchführung eines separaten Messmanövers jederzeit zur Verfügung und kann über die Benutzeroberfläche angezeigt bzw. abgerufen werden.</t>
  </si>
  <si>
    <t>Die Alarmlautstärke kann unabhängig von der Displayhelligkeit eingestellt werden.</t>
  </si>
  <si>
    <t>Das Gerät verfügt über ein integriertes Bluetooth-Low-Energy-Modul (Bluetooth LE), mindestens gemäß Bluetooth-Spezifikation 4.0</t>
  </si>
  <si>
    <t>2026_JDS_05</t>
  </si>
  <si>
    <t>Das Fahrgestell des Beatmungsgeräts verfügt über eine ausziehbare und höhenverstellbare Bettankopplung, um eine mechanische Verbindung zum Bett herzustellen. Eine Beschreibung ist beizulegen.</t>
  </si>
  <si>
    <t>Opton: Die Gesamthöhe des Fahrgestells des angebotenen Beatmungsgerätes ist individuell an die jeweiligen Einsatzbedingungen anpassbar. Bewertet wird die Möglichkeit der Höhenverstellung des Fahrgestells. Der Bieter hat die Art und den Umfang der Höhenverstellung zu beschreiben anzugeben.</t>
  </si>
  <si>
    <t>Option: Optional grafische Darstellung von Lungeneigenschaften hinsichtlich Lungendehnbarkeit (Compliance) und des Atemwegswiderstands (Resistance). Als Datenbasis dienen die angezeigten Messwerten des Patienten (für alle Patientenkategorien) mit der Möglichkeit die Referenzkennlinie jederzeit neu festzulegen.</t>
  </si>
  <si>
    <t>Option: Grafische Darstellung des Verhältnisses zwischen spontaner Atmung und mandatorischer Beatmung als Diagramm in einer separaten Ansicht. Eine Leitungsbeschreibung müssen separat beigelegt werden.</t>
  </si>
  <si>
    <t>Option: Es ist alternativ ein mind. 18" großes Bediendisplay verfügbar. (Mehrkosten sind anzugeben)</t>
  </si>
  <si>
    <t>Ein Modul zur unabhängigen Stromversorgung (Akku) für innerklinische Patiententransporte von mindestens 240 Minuten muss verfügbar sein. Leistungsbeschreibung müssen separat beigelegt werden.</t>
  </si>
  <si>
    <t>Option: Das Fahrgestell des Beatmungsgeräts verfügt über eine ausziehbare und höhenverstellbare Bettankopplung, um eine mechanische Verbindung zum Hybridinkubator herzustellen. Eine Beschreibung ist beizulegen.</t>
  </si>
  <si>
    <t>Option: Die Gesamthöhe des Fahrgestells des angebotenen Beatmungsgerätes ist individuell an die jeweiligen Einsatzbedingungen anpassbar. Bewertet wird die Möglichkeit der Höhenverstellung des Fahrgestells. Der Bieter hat die Art und den Umfang der Höhenverstellung zu beschreiben und beizulegen.</t>
  </si>
  <si>
    <t>Option: In Verbindung mit einem verteilten Alarmsystem (DAS) gemäß aktueller Normierung IEC 60601-1-8-2020 können Gerätealarme am Beatmungsgerät dauerhaft stummgestellt werden. Eine Beschreibung beizulegen.</t>
  </si>
  <si>
    <t>Option: Grafische Darstellung von Lungeneigenschaften hinsichtlich Lungendehnbarkeit (Compliance) und des Atemwegswiderstands (Resistance). Als Datenbasis dienen die angezeigten Messwerten des Patienten (für alle Patientenkategorien) mit der Möglichkeit die Referenzkennlinie jederzeit neu festzulegen.</t>
  </si>
  <si>
    <t>Passenden Haltearm für die Aufnahme von Infusionstechnik am Narkosegerät</t>
  </si>
  <si>
    <t xml:space="preserve">Passenden Haltearm für einen IT-Arbeitsplatz inkl. Tastaturablage am Narkosegerät.  </t>
  </si>
  <si>
    <t>Option: Der Hersteller bietet die Bereitstellung und Abholung der bereitgestellten Sammelbehälter, sowie die 100%ige Verwertung der Kalkabfälle gemäß §26 KrWG zu freiwilligen Rücknahme an</t>
  </si>
  <si>
    <t>Option: Die Transporteinheit verfügt über einen geeigneten Rangierschutz, der das Transportbeatmungsgerät und daran befestigtes Zubehör vor Beschädigungen bei der Bewegung schützt.</t>
  </si>
  <si>
    <t>Option: Die Transporteinheit verfügt über einen geschlossenen, während des Transports sicher fixierten Stauraum zur Aufnahme von medizinischem Zubehör.</t>
  </si>
  <si>
    <t>Option: Die Transporteinheit verfügt über eine spritzwassergeschützte medizinische Steckdosenleiste mit mindestens vier Netzsteckdosen zur Versorgung zusätzlicher medizinischer Geräte. Die Steckdosenleiste kann im Fahrgestell oder in einem geeigneten externen Andockwagen integriert sein.</t>
  </si>
  <si>
    <t>Die Länge der Gesamtzubehörkomponente (Einwegschlauchsystem, Exspirationsventil sowie Flow- und Druckleitung, fest miteinander verbunden) für erwachsene Patienten muss mindestens 1,5 m und maximal 1,8 m betragen.</t>
  </si>
  <si>
    <t>Ein Erwachsenen-Einwegschlauchsystem mit einer Schlauchlänge von mindesten 1,5 und maximal 1,8 m ist verfügbar.</t>
  </si>
  <si>
    <t>Das Gerät bzw. die Dockingstation verfügt über eine integrierte RS232-Schnittstelle zur Datenübertragung an ein PDMS</t>
  </si>
  <si>
    <t>Das angebotene System verfügt über ein farbiges Display mit einer Bildschirmdiagonale von mindestens 15 Zoll.</t>
  </si>
  <si>
    <t>Trendauflösung und Trenddarstellung zwischen 1, 2, 4, 8, 12 und 24 Stunden und 3 Tage rückwirkend wählbar</t>
  </si>
  <si>
    <t>Das Beatmungsgerät muss einen automatisierten Gerätecheck ermöglichen. Der Ablauf und das Ergebnis des Gerätechecks müssen über das Display angezeigt werden. Abweichungen bzw. erkannte Fehler sind dem Bediener eindeutig anzuzeigen.</t>
  </si>
  <si>
    <t>Digitalschnittstelle seriell Typ RS232 vorhanden und für Anwender frei zugänglich (mind. 2 Stück)</t>
  </si>
  <si>
    <t>Apnoeventilation mit freier Durchatembarkeit und einstellbarer bzw. aus der aktiven Spontanatmungsform automatisch übernommener Druckanstiegsgeschwindigkeit.</t>
  </si>
  <si>
    <r>
      <t>Optional: APRV-PC</t>
    </r>
    <r>
      <rPr>
        <strike/>
        <sz val="11"/>
        <color rgb="FFFF0000"/>
        <rFont val="Calibri"/>
        <family val="2"/>
        <scheme val="minor"/>
      </rPr>
      <t>/VG</t>
    </r>
    <r>
      <rPr>
        <sz val="11"/>
        <rFont val="Calibri"/>
        <family val="2"/>
        <scheme val="minor"/>
      </rPr>
      <t xml:space="preserve"> oder ähnlich</t>
    </r>
  </si>
  <si>
    <t>Medizinprodukterichtlinie: MDR (EU) 2017/45</t>
  </si>
  <si>
    <t>Ergänzungsnorm Alarmsysteme: EN 60601-1-8</t>
  </si>
  <si>
    <t xml:space="preserve">Besondere Festlegung für die Sicherheit von Anästhesiesystemen: EN ISO 80601-2-13 </t>
  </si>
  <si>
    <r>
      <t xml:space="preserve">Das Anästhesiegerät verfügt über einen mechanisch aktivierbaren Notschalter, der bei definierten technischen Fehlerfällen einen unmittelbaren Wechsel von der maschinellen zur manuellen Beatmung ermöglicht. Mit Aktivierung des Notschalters wird die elektronische Frischgasdosierung automatisch deaktiviert, um eine sichere manuelle Beatmung zu ermöglichen. Sofern der Bildschirm des Gerätes noch funktionsfähig ist, werden dem Anwender konkrete Handlungsschritte zur sicheren Fortführung der manuellen Beatmung angezeigt. </t>
    </r>
    <r>
      <rPr>
        <strike/>
        <sz val="11"/>
        <color rgb="FFFF0000"/>
        <rFont val="Calibri"/>
        <family val="2"/>
        <scheme val="minor"/>
      </rPr>
      <t>Bewertet wird das Vorhandensein und der Funktionsumfang des beschriebenen mechanischen Notfall-Bypasses, siehe Antworten Position 2.4.16.1, 2.4.16.2 und 2.4.16.3</t>
    </r>
  </si>
  <si>
    <t>entfällt</t>
  </si>
  <si>
    <t>ja = 10 Punkte / nein = 0 Punkte / entfällt = 10 Punkte</t>
  </si>
  <si>
    <t xml:space="preserve">Das Angebot enthält einen passenden Haltearm für das vorhandene Patientenmonitoring (wie GE, Mindray, Philips, Dräger und Nihon Kohden) am Narkosegerät. </t>
  </si>
  <si>
    <t>Teil I für stationäre Geräte - Los 1-3</t>
  </si>
  <si>
    <t>Teil I für mobile Geräte - Los 4</t>
  </si>
  <si>
    <t>Anforderungen für stationäre Geräte - Los 1-3</t>
  </si>
  <si>
    <t>Anforderungen für mobile Geräte - Los 4</t>
  </si>
  <si>
    <t>Anforderungen Los 1-3</t>
  </si>
  <si>
    <t>Anforderungen Los 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</si>
</sst>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43" formatCode="_-* #,##0.00\ _€_-;\-* #,##0.00\ _€_-;_-* &quot;-&quot;??\ _€_-;_-@_-"/>
    <numFmt numFmtId="164" formatCode="_(&quot;€&quot;* #,##0.00_);_(&quot;€&quot;* \(#,##0.00\);_(&quot;€&quot;* &quot;-&quot;??_);_(@_)"/>
  </numFmts>
  <fonts count="34" x14ac:knownFonts="1">
    <font>
      <sz val="11"/>
      <color theme="1"/>
      <name val="Calibri"/>
      <family val="2"/>
      <scheme val="minor"/>
    </font>
    <font>
      <sz val="10"/>
      <name val="Arial"/>
      <family val="2"/>
    </font>
    <font>
      <sz val="10"/>
      <name val="Arial"/>
      <family val="2"/>
    </font>
    <font>
      <sz val="12"/>
      <color theme="1"/>
      <name val="Calibri"/>
      <family val="2"/>
      <scheme val="minor"/>
    </font>
    <font>
      <sz val="11"/>
      <color theme="1"/>
      <name val="Calibri"/>
      <family val="2"/>
      <scheme val="minor"/>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i/>
      <sz val="11"/>
      <color theme="1"/>
      <name val="Calibri"/>
      <family val="2"/>
      <scheme val="minor"/>
    </font>
    <font>
      <sz val="11"/>
      <name val="Calibri"/>
      <family val="2"/>
      <scheme val="minor"/>
    </font>
    <font>
      <sz val="11"/>
      <color indexed="8"/>
      <name val="Calibri"/>
      <family val="2"/>
      <scheme val="minor"/>
    </font>
    <font>
      <b/>
      <sz val="11"/>
      <color indexed="8"/>
      <name val="Calibri"/>
      <family val="2"/>
      <scheme val="minor"/>
    </font>
    <font>
      <b/>
      <sz val="11"/>
      <name val="Calibri"/>
      <family val="2"/>
      <scheme val="minor"/>
    </font>
    <font>
      <b/>
      <u/>
      <sz val="11"/>
      <color theme="1"/>
      <name val="Calibri"/>
      <family val="2"/>
      <scheme val="minor"/>
    </font>
    <font>
      <sz val="10"/>
      <color theme="1"/>
      <name val="Arial"/>
      <family val="2"/>
    </font>
    <font>
      <sz val="11"/>
      <color theme="1"/>
      <name val="Calibri"/>
      <family val="2"/>
    </font>
    <font>
      <b/>
      <sz val="16"/>
      <color theme="0"/>
      <name val="Calibri"/>
      <family val="2"/>
      <scheme val="minor"/>
    </font>
    <font>
      <u/>
      <sz val="11"/>
      <color theme="10"/>
      <name val="Calibri"/>
      <family val="2"/>
      <scheme val="minor"/>
    </font>
    <font>
      <b/>
      <sz val="18"/>
      <color theme="0"/>
      <name val="Calibri"/>
      <family val="2"/>
      <scheme val="minor"/>
    </font>
    <font>
      <b/>
      <u val="double"/>
      <sz val="11"/>
      <color theme="0"/>
      <name val="Calibri"/>
      <family val="2"/>
      <scheme val="minor"/>
    </font>
    <font>
      <u val="double"/>
      <sz val="11"/>
      <color theme="1"/>
      <name val="Calibri"/>
      <family val="2"/>
      <scheme val="minor"/>
    </font>
    <font>
      <b/>
      <sz val="8"/>
      <color theme="0"/>
      <name val="Calibri"/>
      <family val="2"/>
      <scheme val="minor"/>
    </font>
    <font>
      <sz val="16"/>
      <color theme="1"/>
      <name val="Calibri"/>
      <family val="2"/>
      <scheme val="minor"/>
    </font>
    <font>
      <u/>
      <sz val="11"/>
      <color theme="3"/>
      <name val="Calibri"/>
      <family val="2"/>
      <scheme val="minor"/>
    </font>
    <font>
      <sz val="11"/>
      <color theme="3"/>
      <name val="Calibri"/>
      <family val="2"/>
      <scheme val="minor"/>
    </font>
    <font>
      <sz val="11"/>
      <color rgb="FFFF0000"/>
      <name val="Calibri"/>
      <family val="2"/>
      <scheme val="minor"/>
    </font>
    <font>
      <vertAlign val="subscript"/>
      <sz val="11"/>
      <name val="Calibri"/>
      <family val="2"/>
      <scheme val="minor"/>
    </font>
    <font>
      <vertAlign val="subscript"/>
      <sz val="11"/>
      <color theme="1"/>
      <name val="Calibri"/>
      <family val="2"/>
      <scheme val="minor"/>
    </font>
    <font>
      <sz val="11"/>
      <color rgb="FF000000"/>
      <name val="Calibri"/>
      <family val="2"/>
      <scheme val="minor"/>
    </font>
    <font>
      <strike/>
      <sz val="11"/>
      <color rgb="FFFF0000"/>
      <name val="Calibri"/>
      <family val="2"/>
      <scheme val="minor"/>
    </font>
    <font>
      <sz val="8"/>
      <name val="Calibri"/>
      <family val="2"/>
      <scheme val="minor"/>
    </font>
    <font>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rgb="FF00BC82"/>
        <bgColor indexed="64"/>
      </patternFill>
    </fill>
    <fill>
      <patternFill patternType="solid">
        <fgColor rgb="FF8CA8C4"/>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top/>
      <bottom style="double">
        <color indexed="64"/>
      </bottom>
      <diagonal/>
    </border>
    <border>
      <left/>
      <right/>
      <top/>
      <bottom style="double">
        <color indexed="64"/>
      </bottom>
      <diagonal/>
    </border>
    <border>
      <left/>
      <right/>
      <top/>
      <bottom style="thin">
        <color indexed="64"/>
      </bottom>
      <diagonal/>
    </border>
    <border>
      <left/>
      <right style="thin">
        <color theme="0" tint="-0.24994659260841701"/>
      </right>
      <top style="thin">
        <color theme="0" tint="-0.24994659260841701"/>
      </top>
      <bottom style="thin">
        <color theme="0" tint="-0.24994659260841701"/>
      </bottom>
      <diagonal/>
    </border>
  </borders>
  <cellStyleXfs count="19">
    <xf numFmtId="0" fontId="0" fillId="0" borderId="0"/>
    <xf numFmtId="44"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9" fontId="4" fillId="0" borderId="0" applyFont="0" applyFill="0" applyBorder="0" applyAlignment="0" applyProtection="0"/>
    <xf numFmtId="0" fontId="5" fillId="0" borderId="0"/>
    <xf numFmtId="44" fontId="4" fillId="0" borderId="0" applyFont="0" applyFill="0" applyBorder="0" applyAlignment="0" applyProtection="0"/>
    <xf numFmtId="0" fontId="3" fillId="0" borderId="0"/>
    <xf numFmtId="43" fontId="1" fillId="0" borderId="0" applyFont="0" applyFill="0" applyBorder="0" applyAlignment="0" applyProtection="0"/>
    <xf numFmtId="43" fontId="16"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0" fontId="19"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298">
    <xf numFmtId="0" fontId="0" fillId="0" borderId="0" xfId="0"/>
    <xf numFmtId="0" fontId="6" fillId="4" borderId="0" xfId="0" applyFont="1" applyFill="1" applyBorder="1" applyAlignment="1">
      <alignment horizontal="left" vertical="center" wrapText="1"/>
    </xf>
    <xf numFmtId="0" fontId="6" fillId="0" borderId="0" xfId="0" applyFont="1" applyFill="1" applyAlignment="1" applyProtection="1">
      <alignment vertical="center" wrapText="1"/>
    </xf>
    <xf numFmtId="0" fontId="0" fillId="0" borderId="0" xfId="0" applyFont="1" applyBorder="1" applyAlignment="1" applyProtection="1">
      <alignment horizontal="center" vertical="top" wrapText="1"/>
    </xf>
    <xf numFmtId="0" fontId="7" fillId="2" borderId="3" xfId="0" applyFont="1" applyFill="1" applyBorder="1" applyAlignment="1">
      <alignment horizontal="left" vertical="center" wrapText="1"/>
    </xf>
    <xf numFmtId="49" fontId="6" fillId="4" borderId="0" xfId="0" applyNumberFormat="1" applyFont="1" applyFill="1" applyBorder="1" applyAlignment="1">
      <alignment horizontal="left" vertical="center" wrapText="1"/>
    </xf>
    <xf numFmtId="0" fontId="7" fillId="2" borderId="3" xfId="0" applyFont="1" applyFill="1" applyBorder="1" applyAlignment="1" applyProtection="1">
      <alignment horizontal="left" vertical="center" wrapText="1"/>
    </xf>
    <xf numFmtId="0" fontId="0" fillId="0" borderId="3" xfId="0" applyFont="1" applyFill="1" applyBorder="1" applyAlignment="1" applyProtection="1">
      <alignment horizontal="left" vertical="center" wrapText="1"/>
    </xf>
    <xf numFmtId="0" fontId="11" fillId="0" borderId="3" xfId="0" applyFont="1" applyFill="1" applyBorder="1" applyAlignment="1" applyProtection="1">
      <alignment horizontal="left" vertical="center" wrapText="1"/>
    </xf>
    <xf numFmtId="0" fontId="0" fillId="0" borderId="0" xfId="0" applyFont="1" applyBorder="1"/>
    <xf numFmtId="0" fontId="15" fillId="0" borderId="0" xfId="0" applyFont="1" applyBorder="1" applyAlignment="1" applyProtection="1">
      <alignment horizontal="left" vertical="center"/>
    </xf>
    <xf numFmtId="0" fontId="0" fillId="0" borderId="0" xfId="0" applyFont="1" applyBorder="1" applyAlignment="1" applyProtection="1">
      <alignment horizontal="left" vertical="center" wrapText="1"/>
    </xf>
    <xf numFmtId="0" fontId="0" fillId="0" borderId="3"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49" fontId="0" fillId="0" borderId="0" xfId="0" applyNumberFormat="1" applyFont="1" applyBorder="1" applyAlignment="1" applyProtection="1">
      <alignment horizontal="center" vertical="center" wrapText="1"/>
    </xf>
    <xf numFmtId="0" fontId="0" fillId="0" borderId="0" xfId="0" applyFont="1" applyBorder="1" applyAlignment="1" applyProtection="1">
      <alignment horizontal="left" vertical="top" wrapText="1"/>
    </xf>
    <xf numFmtId="0" fontId="7" fillId="0" borderId="0" xfId="0" applyFont="1" applyBorder="1" applyAlignment="1" applyProtection="1">
      <alignment horizontal="left" vertical="top" wrapText="1"/>
    </xf>
    <xf numFmtId="0" fontId="0" fillId="0" borderId="0" xfId="0" applyFont="1" applyFill="1" applyBorder="1" applyAlignment="1" applyProtection="1">
      <alignment horizontal="center" vertical="center" wrapText="1"/>
    </xf>
    <xf numFmtId="0" fontId="0" fillId="0" borderId="0" xfId="0" applyFont="1" applyFill="1" applyBorder="1" applyAlignment="1" applyProtection="1">
      <alignment horizontal="left" vertical="top" wrapText="1"/>
    </xf>
    <xf numFmtId="49" fontId="0" fillId="0" borderId="0" xfId="0" applyNumberFormat="1" applyFont="1" applyBorder="1" applyAlignment="1" applyProtection="1">
      <alignment horizontal="left" vertical="center" wrapText="1"/>
    </xf>
    <xf numFmtId="0" fontId="0" fillId="0" borderId="0" xfId="0" applyFont="1" applyFill="1" applyAlignment="1" applyProtection="1">
      <alignment horizontal="center" vertical="center" wrapText="1"/>
    </xf>
    <xf numFmtId="49" fontId="0" fillId="0" borderId="0" xfId="0" applyNumberFormat="1" applyFont="1" applyFill="1" applyBorder="1" applyAlignment="1" applyProtection="1">
      <alignment horizontal="center" vertical="center" wrapText="1"/>
    </xf>
    <xf numFmtId="0" fontId="0" fillId="7" borderId="3" xfId="0" applyFont="1" applyFill="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0" xfId="0" applyFont="1" applyAlignment="1" applyProtection="1">
      <alignment horizontal="center" vertical="center" wrapText="1"/>
    </xf>
    <xf numFmtId="0" fontId="25" fillId="0" borderId="0" xfId="13" applyFont="1" applyBorder="1"/>
    <xf numFmtId="0" fontId="25" fillId="0" borderId="0" xfId="13" applyFont="1" applyBorder="1" applyAlignment="1"/>
    <xf numFmtId="0" fontId="26" fillId="0" borderId="0" xfId="0" applyFont="1" applyBorder="1"/>
    <xf numFmtId="0" fontId="0" fillId="0" borderId="0" xfId="0" applyFont="1" applyFill="1" applyBorder="1" applyAlignment="1" applyProtection="1">
      <alignment horizontal="left" vertical="center" wrapText="1"/>
    </xf>
    <xf numFmtId="0" fontId="6" fillId="4" borderId="0" xfId="0" applyFont="1" applyFill="1" applyBorder="1" applyAlignment="1" applyProtection="1">
      <alignment horizontal="left" vertical="center" wrapText="1"/>
    </xf>
    <xf numFmtId="0" fontId="25" fillId="0" borderId="0" xfId="13" applyFont="1" applyBorder="1" applyProtection="1"/>
    <xf numFmtId="49" fontId="26" fillId="0" borderId="0" xfId="0" applyNumberFormat="1" applyFont="1" applyAlignment="1" applyProtection="1">
      <alignment horizontal="center" vertical="center" wrapText="1"/>
    </xf>
    <xf numFmtId="0" fontId="26" fillId="0" borderId="0" xfId="0" applyFont="1" applyAlignment="1" applyProtection="1">
      <alignment horizontal="left" vertical="top" wrapText="1"/>
    </xf>
    <xf numFmtId="0" fontId="26" fillId="0" borderId="0" xfId="0" applyFont="1" applyAlignment="1" applyProtection="1">
      <alignment horizontal="center" vertical="top" wrapText="1"/>
    </xf>
    <xf numFmtId="0" fontId="26" fillId="0" borderId="0" xfId="0" applyFont="1" applyAlignment="1" applyProtection="1">
      <alignment horizontal="center" vertical="center" wrapText="1"/>
    </xf>
    <xf numFmtId="0" fontId="26" fillId="0" borderId="0" xfId="0" applyFont="1" applyFill="1" applyAlignment="1" applyProtection="1">
      <alignment horizontal="left" vertical="top" wrapText="1"/>
    </xf>
    <xf numFmtId="0" fontId="0" fillId="0" borderId="0" xfId="0" applyFont="1" applyFill="1" applyAlignment="1" applyProtection="1">
      <alignment horizontal="left" vertical="top" wrapText="1"/>
    </xf>
    <xf numFmtId="49" fontId="9" fillId="0" borderId="0" xfId="0" applyNumberFormat="1" applyFont="1" applyBorder="1" applyAlignment="1" applyProtection="1">
      <alignment horizontal="left" vertical="center"/>
    </xf>
    <xf numFmtId="49" fontId="6" fillId="4" borderId="0" xfId="0" applyNumberFormat="1" applyFont="1" applyFill="1" applyBorder="1" applyAlignment="1" applyProtection="1">
      <alignment horizontal="left" vertical="center" wrapText="1"/>
    </xf>
    <xf numFmtId="0" fontId="6" fillId="4" borderId="0" xfId="0" applyFont="1" applyFill="1" applyBorder="1" applyAlignment="1" applyProtection="1">
      <alignment horizontal="center" vertical="center" wrapText="1"/>
    </xf>
    <xf numFmtId="0" fontId="9" fillId="4" borderId="0" xfId="0" applyFont="1" applyFill="1" applyBorder="1" applyAlignment="1" applyProtection="1">
      <alignment horizontal="center" vertical="center" wrapText="1"/>
    </xf>
    <xf numFmtId="0" fontId="6" fillId="4" borderId="0" xfId="0" applyFont="1" applyFill="1" applyAlignment="1" applyProtection="1">
      <alignment horizontal="center" vertical="center" wrapText="1"/>
    </xf>
    <xf numFmtId="0" fontId="0" fillId="0" borderId="0" xfId="0" applyFont="1" applyFill="1" applyAlignment="1" applyProtection="1">
      <alignment horizontal="left" vertical="center" wrapText="1"/>
    </xf>
    <xf numFmtId="16" fontId="6" fillId="6" borderId="0" xfId="0" quotePrefix="1" applyNumberFormat="1" applyFont="1" applyFill="1" applyBorder="1" applyAlignment="1" applyProtection="1">
      <alignment vertical="center" wrapText="1"/>
    </xf>
    <xf numFmtId="0" fontId="6" fillId="6" borderId="0" xfId="0" applyFont="1" applyFill="1" applyBorder="1" applyAlignment="1" applyProtection="1">
      <alignment vertical="center" wrapText="1"/>
    </xf>
    <xf numFmtId="0" fontId="0" fillId="0" borderId="0" xfId="0" applyFont="1" applyAlignment="1" applyProtection="1">
      <alignment horizontal="left" vertical="center" wrapText="1"/>
    </xf>
    <xf numFmtId="0" fontId="11" fillId="0" borderId="0" xfId="0" applyFont="1" applyFill="1" applyAlignment="1" applyProtection="1">
      <alignment horizontal="left" vertical="top" wrapText="1"/>
    </xf>
    <xf numFmtId="0" fontId="7" fillId="0" borderId="0" xfId="0" applyFont="1" applyFill="1" applyAlignment="1" applyProtection="1">
      <alignment horizontal="left" vertical="top" wrapText="1"/>
    </xf>
    <xf numFmtId="49" fontId="0" fillId="0" borderId="0" xfId="0" applyNumberFormat="1" applyFont="1" applyFill="1" applyBorder="1" applyAlignment="1" applyProtection="1">
      <alignment horizontal="left" vertical="center" wrapText="1"/>
    </xf>
    <xf numFmtId="49" fontId="7" fillId="0" borderId="0" xfId="0" applyNumberFormat="1" applyFont="1" applyFill="1" applyBorder="1" applyAlignment="1" applyProtection="1">
      <alignment horizontal="left" vertical="center" wrapText="1"/>
    </xf>
    <xf numFmtId="49" fontId="7" fillId="0" borderId="0" xfId="0" applyNumberFormat="1" applyFont="1" applyFill="1" applyBorder="1" applyAlignment="1" applyProtection="1">
      <alignment horizontal="center" vertical="center" wrapText="1"/>
    </xf>
    <xf numFmtId="0" fontId="7" fillId="0" borderId="0" xfId="0" applyFont="1" applyFill="1" applyBorder="1" applyAlignment="1" applyProtection="1">
      <alignment horizontal="left" vertical="center" wrapText="1"/>
    </xf>
    <xf numFmtId="49" fontId="0" fillId="0" borderId="1" xfId="0" applyNumberFormat="1" applyFont="1" applyBorder="1" applyAlignment="1" applyProtection="1">
      <alignment horizontal="left" vertical="center" wrapText="1"/>
    </xf>
    <xf numFmtId="49" fontId="0" fillId="0" borderId="0" xfId="0" applyNumberFormat="1" applyFont="1" applyAlignment="1" applyProtection="1">
      <alignment horizontal="left" vertical="center" wrapText="1"/>
    </xf>
    <xf numFmtId="49" fontId="0" fillId="0" borderId="0" xfId="0" applyNumberFormat="1" applyFont="1" applyAlignment="1" applyProtection="1">
      <alignment horizontal="center" vertical="center" wrapText="1"/>
    </xf>
    <xf numFmtId="0" fontId="0" fillId="0" borderId="0" xfId="0" applyFont="1" applyAlignment="1" applyProtection="1">
      <alignment horizontal="center" vertical="center"/>
    </xf>
    <xf numFmtId="0" fontId="0" fillId="0" borderId="0" xfId="0" applyFont="1" applyAlignment="1" applyProtection="1">
      <alignment horizontal="left" vertical="top" wrapText="1"/>
    </xf>
    <xf numFmtId="0" fontId="0" fillId="0" borderId="0" xfId="0" applyFont="1" applyAlignment="1" applyProtection="1">
      <alignment horizontal="center" vertical="top" wrapText="1"/>
    </xf>
    <xf numFmtId="0" fontId="26" fillId="0" borderId="0" xfId="0" applyFont="1" applyBorder="1" applyProtection="1"/>
    <xf numFmtId="16" fontId="6" fillId="6" borderId="0" xfId="0" quotePrefix="1" applyNumberFormat="1" applyFont="1" applyFill="1" applyBorder="1" applyAlignment="1" applyProtection="1">
      <alignment horizontal="left" vertical="center" wrapText="1"/>
    </xf>
    <xf numFmtId="0" fontId="6" fillId="4" borderId="0" xfId="0" applyFont="1" applyFill="1" applyBorder="1" applyAlignment="1" applyProtection="1">
      <alignment horizontal="left" vertical="center" wrapText="1"/>
    </xf>
    <xf numFmtId="49" fontId="7" fillId="2" borderId="3" xfId="0" applyNumberFormat="1" applyFont="1" applyFill="1" applyBorder="1" applyAlignment="1" applyProtection="1">
      <alignment horizontal="left" vertical="center" wrapText="1"/>
    </xf>
    <xf numFmtId="49" fontId="0" fillId="0" borderId="7" xfId="0" applyNumberFormat="1" applyFont="1" applyBorder="1" applyAlignment="1" applyProtection="1">
      <alignment horizontal="left" vertical="center" wrapText="1"/>
    </xf>
    <xf numFmtId="49" fontId="0" fillId="0" borderId="7" xfId="0" applyNumberFormat="1" applyFont="1" applyFill="1" applyBorder="1" applyAlignment="1" applyProtection="1">
      <alignment horizontal="center" vertical="center" wrapText="1"/>
    </xf>
    <xf numFmtId="0" fontId="11" fillId="0" borderId="7" xfId="0" applyFont="1" applyFill="1" applyBorder="1" applyAlignment="1" applyProtection="1">
      <alignment horizontal="left" vertical="top" wrapText="1"/>
    </xf>
    <xf numFmtId="0" fontId="0" fillId="0" borderId="7" xfId="0" applyFont="1" applyBorder="1" applyAlignment="1" applyProtection="1">
      <alignment horizontal="center" vertical="center" wrapText="1"/>
    </xf>
    <xf numFmtId="0" fontId="0" fillId="7" borderId="7" xfId="0" applyFont="1" applyFill="1" applyBorder="1" applyAlignment="1" applyProtection="1">
      <alignment horizontal="center" vertical="center" wrapText="1"/>
      <protection locked="0"/>
    </xf>
    <xf numFmtId="0" fontId="0" fillId="0" borderId="8" xfId="0" applyFont="1" applyBorder="1" applyAlignment="1" applyProtection="1">
      <alignment horizontal="center" vertical="center" wrapText="1"/>
    </xf>
    <xf numFmtId="0" fontId="11" fillId="0" borderId="0" xfId="0" applyFont="1" applyFill="1" applyBorder="1" applyAlignment="1">
      <alignment horizontal="center" vertical="center"/>
    </xf>
    <xf numFmtId="49" fontId="11" fillId="8" borderId="7" xfId="0" applyNumberFormat="1" applyFont="1" applyFill="1" applyBorder="1" applyAlignment="1">
      <alignment horizontal="center" vertical="center" wrapText="1"/>
    </xf>
    <xf numFmtId="49" fontId="11" fillId="8" borderId="7" xfId="0" applyNumberFormat="1" applyFont="1" applyFill="1" applyBorder="1" applyAlignment="1">
      <alignment horizontal="left" vertical="top" wrapText="1"/>
    </xf>
    <xf numFmtId="0" fontId="0" fillId="0" borderId="7" xfId="0" applyFont="1" applyFill="1" applyBorder="1" applyAlignment="1" applyProtection="1">
      <alignment horizontal="center" vertical="center" wrapText="1"/>
    </xf>
    <xf numFmtId="1" fontId="11" fillId="0" borderId="7" xfId="0" applyNumberFormat="1" applyFont="1" applyBorder="1" applyAlignment="1">
      <alignment horizontal="center" vertical="center"/>
    </xf>
    <xf numFmtId="0" fontId="11" fillId="0" borderId="7" xfId="0" applyFont="1" applyBorder="1" applyAlignment="1">
      <alignment wrapText="1"/>
    </xf>
    <xf numFmtId="0" fontId="11" fillId="0" borderId="7" xfId="0" applyFont="1" applyBorder="1" applyAlignment="1">
      <alignment vertical="center" wrapText="1"/>
    </xf>
    <xf numFmtId="49" fontId="7" fillId="0" borderId="9" xfId="0" applyNumberFormat="1" applyFont="1" applyBorder="1" applyAlignment="1" applyProtection="1">
      <alignment horizontal="left" vertical="center" wrapText="1"/>
    </xf>
    <xf numFmtId="49" fontId="7" fillId="0" borderId="10" xfId="0" applyNumberFormat="1" applyFont="1" applyBorder="1" applyAlignment="1" applyProtection="1">
      <alignment horizontal="center" vertical="center" wrapText="1"/>
    </xf>
    <xf numFmtId="0" fontId="7" fillId="0" borderId="10" xfId="0" applyFont="1" applyBorder="1" applyAlignment="1" applyProtection="1">
      <alignment horizontal="left" vertical="center" wrapText="1"/>
    </xf>
    <xf numFmtId="0" fontId="7" fillId="0" borderId="10" xfId="0" applyFont="1" applyBorder="1" applyAlignment="1" applyProtection="1">
      <alignment horizontal="center" vertical="center" wrapText="1"/>
    </xf>
    <xf numFmtId="9" fontId="7" fillId="0" borderId="10" xfId="5" applyFont="1" applyBorder="1" applyAlignment="1" applyProtection="1">
      <alignment horizontal="center" vertical="center" wrapText="1"/>
    </xf>
    <xf numFmtId="16" fontId="6" fillId="6" borderId="7" xfId="0" quotePrefix="1" applyNumberFormat="1" applyFont="1" applyFill="1" applyBorder="1" applyAlignment="1" applyProtection="1">
      <alignment horizontal="left" vertical="center" wrapText="1"/>
    </xf>
    <xf numFmtId="0" fontId="6" fillId="6" borderId="7" xfId="0" applyFont="1" applyFill="1" applyBorder="1" applyAlignment="1" applyProtection="1">
      <alignment vertical="center" wrapText="1"/>
    </xf>
    <xf numFmtId="16" fontId="6" fillId="6" borderId="7" xfId="0" quotePrefix="1" applyNumberFormat="1" applyFont="1" applyFill="1" applyBorder="1" applyAlignment="1" applyProtection="1">
      <alignment vertical="center" wrapText="1"/>
    </xf>
    <xf numFmtId="0" fontId="6" fillId="6" borderId="7" xfId="0" applyFont="1" applyFill="1" applyBorder="1" applyAlignment="1" applyProtection="1">
      <alignment horizontal="center" vertical="center" wrapText="1"/>
    </xf>
    <xf numFmtId="49" fontId="0" fillId="8" borderId="7" xfId="0" applyNumberFormat="1" applyFont="1" applyFill="1" applyBorder="1" applyAlignment="1">
      <alignment horizontal="left" vertical="top" wrapText="1"/>
    </xf>
    <xf numFmtId="49" fontId="0" fillId="8" borderId="7" xfId="0" applyNumberFormat="1" applyFont="1" applyFill="1" applyBorder="1" applyAlignment="1">
      <alignment horizontal="center" vertical="center" wrapText="1"/>
    </xf>
    <xf numFmtId="17" fontId="0" fillId="8" borderId="7" xfId="0" quotePrefix="1" applyNumberFormat="1" applyFont="1" applyFill="1" applyBorder="1" applyAlignment="1">
      <alignment horizontal="left" vertical="top" wrapText="1"/>
    </xf>
    <xf numFmtId="0" fontId="11" fillId="0" borderId="0" xfId="0" applyFont="1" applyBorder="1" applyAlignment="1">
      <alignment horizontal="center" vertical="center"/>
    </xf>
    <xf numFmtId="0" fontId="11" fillId="0" borderId="7" xfId="0" applyFont="1" applyFill="1" applyBorder="1" applyAlignment="1">
      <alignment wrapText="1"/>
    </xf>
    <xf numFmtId="0" fontId="11" fillId="0" borderId="7" xfId="0" applyFont="1" applyFill="1" applyBorder="1" applyAlignment="1">
      <alignment vertical="center" wrapText="1"/>
    </xf>
    <xf numFmtId="49" fontId="11" fillId="0" borderId="7" xfId="0" applyNumberFormat="1" applyFont="1" applyFill="1" applyBorder="1" applyAlignment="1">
      <alignment horizontal="left" vertical="top" wrapText="1"/>
    </xf>
    <xf numFmtId="49" fontId="0" fillId="0" borderId="7" xfId="0" applyNumberFormat="1" applyFont="1" applyFill="1" applyBorder="1" applyAlignment="1">
      <alignment horizontal="left" vertical="top" wrapText="1"/>
    </xf>
    <xf numFmtId="49" fontId="0" fillId="0" borderId="7" xfId="0" applyNumberFormat="1" applyFont="1" applyBorder="1" applyAlignment="1" applyProtection="1">
      <alignment horizontal="center" vertical="center" wrapText="1"/>
    </xf>
    <xf numFmtId="0" fontId="12" fillId="0" borderId="7" xfId="0" applyFont="1" applyFill="1" applyBorder="1" applyAlignment="1" applyProtection="1">
      <alignment horizontal="left" vertical="center" wrapText="1"/>
    </xf>
    <xf numFmtId="1" fontId="0" fillId="0" borderId="7" xfId="0" applyNumberFormat="1" applyFont="1" applyBorder="1" applyAlignment="1">
      <alignment horizontal="center" vertical="center"/>
    </xf>
    <xf numFmtId="0" fontId="18" fillId="4" borderId="0" xfId="0" applyFont="1" applyFill="1" applyBorder="1" applyAlignment="1" applyProtection="1">
      <alignment vertical="center"/>
    </xf>
    <xf numFmtId="0" fontId="6" fillId="4" borderId="11" xfId="0" applyFont="1" applyFill="1" applyBorder="1" applyAlignment="1" applyProtection="1">
      <alignment vertical="center"/>
    </xf>
    <xf numFmtId="0" fontId="6" fillId="4" borderId="4" xfId="0" applyFont="1" applyFill="1" applyBorder="1" applyAlignment="1" applyProtection="1">
      <alignment vertical="center" wrapText="1"/>
    </xf>
    <xf numFmtId="0" fontId="0" fillId="0" borderId="7" xfId="0" applyFont="1" applyFill="1" applyBorder="1" applyAlignment="1" applyProtection="1">
      <alignment horizontal="left" vertical="top" wrapText="1"/>
    </xf>
    <xf numFmtId="0" fontId="0" fillId="0" borderId="7" xfId="0" applyFont="1" applyFill="1" applyBorder="1" applyAlignment="1" applyProtection="1">
      <alignment horizontal="left" vertical="center" wrapText="1"/>
    </xf>
    <xf numFmtId="0" fontId="0" fillId="0" borderId="7" xfId="0" applyFont="1" applyBorder="1" applyAlignment="1" applyProtection="1">
      <alignment horizontal="left" vertical="center" wrapText="1"/>
    </xf>
    <xf numFmtId="0" fontId="11" fillId="0" borderId="7" xfId="0" applyFont="1" applyFill="1" applyBorder="1" applyAlignment="1" applyProtection="1">
      <alignment horizontal="center" vertical="center" wrapText="1"/>
    </xf>
    <xf numFmtId="0" fontId="0" fillId="0" borderId="7" xfId="0" applyFont="1" applyBorder="1" applyAlignment="1" applyProtection="1">
      <alignment horizontal="left" vertical="top" wrapText="1"/>
    </xf>
    <xf numFmtId="49" fontId="11" fillId="0" borderId="7" xfId="0" applyNumberFormat="1" applyFont="1" applyBorder="1" applyAlignment="1" applyProtection="1">
      <alignment horizontal="center" vertical="center" wrapText="1"/>
    </xf>
    <xf numFmtId="0" fontId="11" fillId="0" borderId="7" xfId="0" applyFont="1" applyBorder="1" applyAlignment="1" applyProtection="1">
      <alignment horizontal="left" vertical="center" wrapText="1"/>
    </xf>
    <xf numFmtId="0" fontId="11" fillId="7" borderId="7" xfId="0" applyFont="1" applyFill="1" applyBorder="1" applyAlignment="1" applyProtection="1">
      <alignment horizontal="center" vertical="center" wrapText="1"/>
      <protection locked="0"/>
    </xf>
    <xf numFmtId="0" fontId="11" fillId="0" borderId="7" xfId="0" applyFont="1" applyBorder="1" applyAlignment="1" applyProtection="1">
      <alignment horizontal="center" vertical="center" wrapText="1"/>
    </xf>
    <xf numFmtId="0" fontId="11" fillId="0" borderId="7" xfId="0" applyFont="1" applyBorder="1" applyAlignment="1" applyProtection="1">
      <alignment horizontal="left" vertical="top" wrapText="1"/>
    </xf>
    <xf numFmtId="49" fontId="7" fillId="0" borderId="7" xfId="0" applyNumberFormat="1" applyFont="1" applyBorder="1" applyAlignment="1" applyProtection="1">
      <alignment horizontal="center" vertical="center" wrapText="1"/>
    </xf>
    <xf numFmtId="0" fontId="7" fillId="0" borderId="7" xfId="0" applyFont="1" applyBorder="1" applyAlignment="1" applyProtection="1">
      <alignment horizontal="left" vertical="top" wrapText="1"/>
    </xf>
    <xf numFmtId="0" fontId="0" fillId="0" borderId="7" xfId="0" applyFont="1" applyBorder="1" applyAlignment="1" applyProtection="1">
      <alignment horizontal="center" vertical="top" wrapText="1"/>
    </xf>
    <xf numFmtId="0" fontId="6" fillId="8" borderId="7" xfId="0" applyFont="1" applyFill="1" applyBorder="1" applyAlignment="1" applyProtection="1">
      <alignment vertical="center" wrapText="1"/>
    </xf>
    <xf numFmtId="49" fontId="11" fillId="0" borderId="7" xfId="0" applyNumberFormat="1" applyFont="1" applyBorder="1" applyAlignment="1" applyProtection="1">
      <alignment horizontal="left" vertical="center" wrapText="1"/>
    </xf>
    <xf numFmtId="0" fontId="11" fillId="0" borderId="0" xfId="0" applyFont="1" applyFill="1" applyAlignment="1" applyProtection="1">
      <alignment horizontal="center" vertical="center" wrapText="1"/>
    </xf>
    <xf numFmtId="0" fontId="14" fillId="0" borderId="7" xfId="0" applyFont="1" applyBorder="1" applyAlignment="1" applyProtection="1">
      <alignment horizontal="left" vertical="center" wrapText="1"/>
    </xf>
    <xf numFmtId="0" fontId="6" fillId="0" borderId="7" xfId="0" applyFont="1" applyFill="1" applyBorder="1" applyAlignment="1" applyProtection="1">
      <alignment vertical="center" wrapText="1"/>
    </xf>
    <xf numFmtId="0" fontId="6" fillId="4" borderId="0" xfId="0" applyFont="1" applyFill="1" applyBorder="1" applyAlignment="1" applyProtection="1">
      <alignment horizontal="left" vertical="center" wrapText="1"/>
    </xf>
    <xf numFmtId="49" fontId="7" fillId="2" borderId="3" xfId="0" applyNumberFormat="1" applyFont="1" applyFill="1" applyBorder="1" applyAlignment="1" applyProtection="1">
      <alignment horizontal="left" vertical="center" wrapText="1"/>
    </xf>
    <xf numFmtId="0" fontId="6"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xf>
    <xf numFmtId="0" fontId="6" fillId="8" borderId="0" xfId="0" applyFont="1" applyFill="1" applyBorder="1" applyAlignment="1" applyProtection="1">
      <alignment vertical="center" wrapText="1"/>
    </xf>
    <xf numFmtId="0" fontId="0" fillId="0" borderId="0" xfId="0" applyFont="1" applyBorder="1" applyProtection="1"/>
    <xf numFmtId="49" fontId="6" fillId="5" borderId="3" xfId="0" applyNumberFormat="1" applyFont="1" applyFill="1" applyBorder="1" applyAlignment="1" applyProtection="1">
      <alignment horizontal="left" vertical="center" wrapText="1"/>
    </xf>
    <xf numFmtId="49" fontId="6" fillId="5" borderId="3" xfId="0" applyNumberFormat="1" applyFont="1" applyFill="1" applyBorder="1" applyAlignment="1" applyProtection="1">
      <alignment horizontal="center" vertical="center" wrapText="1"/>
    </xf>
    <xf numFmtId="49" fontId="11" fillId="0" borderId="7" xfId="0" applyNumberFormat="1" applyFont="1" applyFill="1" applyBorder="1" applyAlignment="1">
      <alignment horizontal="center" vertical="center" wrapText="1"/>
    </xf>
    <xf numFmtId="1" fontId="11" fillId="0" borderId="7" xfId="0" applyNumberFormat="1" applyFont="1" applyFill="1" applyBorder="1" applyAlignment="1">
      <alignment horizontal="center" vertical="center"/>
    </xf>
    <xf numFmtId="49" fontId="0" fillId="0" borderId="7" xfId="0" applyNumberFormat="1" applyFill="1" applyBorder="1" applyAlignment="1" applyProtection="1">
      <alignment horizontal="center" vertical="center" wrapText="1"/>
    </xf>
    <xf numFmtId="1" fontId="11" fillId="0" borderId="7" xfId="0" applyNumberFormat="1" applyFont="1" applyBorder="1" applyAlignment="1" applyProtection="1">
      <alignment horizontal="center" vertical="center"/>
    </xf>
    <xf numFmtId="0" fontId="11" fillId="0" borderId="7" xfId="0" applyFont="1" applyBorder="1" applyAlignment="1" applyProtection="1">
      <alignment wrapText="1"/>
    </xf>
    <xf numFmtId="0" fontId="11" fillId="0" borderId="0" xfId="0" applyFont="1" applyFill="1" applyBorder="1" applyAlignment="1" applyProtection="1">
      <alignment horizontal="center" vertical="center"/>
    </xf>
    <xf numFmtId="0" fontId="11" fillId="0" borderId="7" xfId="0" applyFont="1" applyBorder="1" applyAlignment="1" applyProtection="1">
      <alignment vertical="center" wrapText="1"/>
    </xf>
    <xf numFmtId="0" fontId="11" fillId="8" borderId="7" xfId="0" applyFont="1" applyFill="1" applyBorder="1" applyAlignment="1" applyProtection="1">
      <alignment wrapText="1"/>
    </xf>
    <xf numFmtId="1" fontId="11" fillId="0" borderId="7" xfId="0" applyNumberFormat="1" applyFont="1" applyFill="1" applyBorder="1" applyAlignment="1" applyProtection="1">
      <alignment horizontal="center" vertical="center"/>
    </xf>
    <xf numFmtId="49" fontId="11" fillId="8" borderId="7" xfId="0" applyNumberFormat="1" applyFont="1" applyFill="1" applyBorder="1" applyAlignment="1" applyProtection="1">
      <alignment horizontal="center" vertical="center" wrapText="1"/>
    </xf>
    <xf numFmtId="49" fontId="11" fillId="0" borderId="7" xfId="0" applyNumberFormat="1" applyFont="1" applyFill="1" applyBorder="1" applyAlignment="1" applyProtection="1">
      <alignment horizontal="center" vertical="center" wrapText="1"/>
    </xf>
    <xf numFmtId="49" fontId="11" fillId="8" borderId="7" xfId="0" applyNumberFormat="1" applyFont="1" applyFill="1" applyBorder="1" applyAlignment="1" applyProtection="1">
      <alignment horizontal="left" vertical="top" wrapText="1"/>
    </xf>
    <xf numFmtId="0" fontId="0" fillId="0" borderId="0" xfId="0" applyFont="1" applyFill="1" applyBorder="1" applyAlignment="1" applyProtection="1">
      <alignment horizontal="center" vertical="center"/>
    </xf>
    <xf numFmtId="49" fontId="11" fillId="0" borderId="7" xfId="0" applyNumberFormat="1" applyFont="1" applyFill="1" applyBorder="1" applyAlignment="1" applyProtection="1">
      <alignment horizontal="left" vertical="top" wrapText="1"/>
    </xf>
    <xf numFmtId="49" fontId="11" fillId="8" borderId="7" xfId="0" applyNumberFormat="1" applyFont="1" applyFill="1" applyBorder="1" applyAlignment="1" applyProtection="1">
      <alignment horizontal="left" vertical="center" wrapText="1"/>
    </xf>
    <xf numFmtId="0" fontId="11" fillId="8" borderId="7" xfId="0" applyFont="1" applyFill="1" applyBorder="1" applyAlignment="1" applyProtection="1">
      <alignment vertical="center" wrapText="1"/>
    </xf>
    <xf numFmtId="0" fontId="11" fillId="0" borderId="7" xfId="0" applyFont="1" applyFill="1" applyBorder="1" applyAlignment="1" applyProtection="1">
      <alignment wrapText="1"/>
    </xf>
    <xf numFmtId="0" fontId="0" fillId="0" borderId="7" xfId="0" applyFont="1" applyFill="1" applyBorder="1" applyAlignment="1" applyProtection="1">
      <alignment wrapText="1"/>
    </xf>
    <xf numFmtId="0" fontId="11" fillId="0" borderId="7" xfId="0" applyFont="1" applyBorder="1" applyProtection="1"/>
    <xf numFmtId="49" fontId="11" fillId="0" borderId="7" xfId="0" applyNumberFormat="1" applyFont="1" applyBorder="1" applyAlignment="1" applyProtection="1">
      <alignment horizontal="left" vertical="top" wrapText="1"/>
    </xf>
    <xf numFmtId="49" fontId="11" fillId="0" borderId="0" xfId="0" applyNumberFormat="1" applyFont="1" applyFill="1" applyBorder="1" applyAlignment="1" applyProtection="1">
      <alignment horizontal="center" vertical="center" wrapText="1"/>
    </xf>
    <xf numFmtId="0" fontId="11" fillId="0" borderId="7" xfId="0" applyFont="1" applyFill="1" applyBorder="1" applyProtection="1"/>
    <xf numFmtId="0" fontId="11" fillId="0" borderId="7" xfId="0" applyFont="1" applyFill="1" applyBorder="1" applyAlignment="1" applyProtection="1">
      <alignment vertical="center" wrapText="1"/>
    </xf>
    <xf numFmtId="0" fontId="0" fillId="0" borderId="7" xfId="0" applyFont="1" applyBorder="1" applyAlignment="1" applyProtection="1">
      <alignment wrapText="1"/>
    </xf>
    <xf numFmtId="17" fontId="0" fillId="8" borderId="7" xfId="0" quotePrefix="1" applyNumberFormat="1" applyFont="1" applyFill="1" applyBorder="1" applyAlignment="1" applyProtection="1">
      <alignment horizontal="left" vertical="top" wrapText="1"/>
    </xf>
    <xf numFmtId="49" fontId="0" fillId="8" borderId="7" xfId="0" applyNumberFormat="1" applyFont="1" applyFill="1" applyBorder="1" applyAlignment="1" applyProtection="1">
      <alignment horizontal="left" vertical="top" wrapText="1"/>
    </xf>
    <xf numFmtId="49" fontId="0" fillId="8" borderId="7" xfId="0" applyNumberFormat="1" applyFont="1" applyFill="1" applyBorder="1" applyAlignment="1" applyProtection="1">
      <alignment horizontal="center" vertical="center" wrapText="1"/>
    </xf>
    <xf numFmtId="0" fontId="0" fillId="0" borderId="7" xfId="0" applyFont="1" applyBorder="1" applyProtection="1"/>
    <xf numFmtId="0" fontId="0" fillId="0" borderId="7" xfId="0" applyFont="1" applyBorder="1" applyAlignment="1" applyProtection="1">
      <alignment vertical="center" wrapText="1"/>
    </xf>
    <xf numFmtId="0" fontId="0" fillId="0" borderId="7" xfId="0" applyFont="1" applyFill="1" applyBorder="1" applyAlignment="1" applyProtection="1">
      <alignment vertical="center" wrapText="1"/>
    </xf>
    <xf numFmtId="0" fontId="11" fillId="0" borderId="0" xfId="0" applyFont="1" applyBorder="1" applyAlignment="1" applyProtection="1">
      <alignment horizontal="center" vertical="center"/>
    </xf>
    <xf numFmtId="0" fontId="0" fillId="8" borderId="0" xfId="0" applyFont="1" applyFill="1" applyBorder="1" applyAlignment="1" applyProtection="1">
      <alignment horizontal="center" vertical="center"/>
    </xf>
    <xf numFmtId="49" fontId="0" fillId="0" borderId="7" xfId="0" applyNumberFormat="1" applyFont="1" applyFill="1" applyBorder="1" applyAlignment="1" applyProtection="1">
      <alignment horizontal="left" vertical="top" wrapText="1"/>
    </xf>
    <xf numFmtId="0" fontId="0" fillId="0" borderId="0" xfId="0" applyFont="1" applyBorder="1" applyAlignment="1" applyProtection="1">
      <alignment horizontal="center" vertical="center"/>
    </xf>
    <xf numFmtId="49" fontId="11" fillId="0" borderId="7" xfId="0" applyNumberFormat="1" applyFont="1" applyFill="1" applyBorder="1" applyAlignment="1" applyProtection="1">
      <alignment horizontal="left" vertical="center" wrapText="1"/>
    </xf>
    <xf numFmtId="0" fontId="0" fillId="8" borderId="7" xfId="0" applyFont="1" applyFill="1" applyBorder="1" applyAlignment="1" applyProtection="1">
      <alignment wrapText="1"/>
    </xf>
    <xf numFmtId="0" fontId="11" fillId="0" borderId="7" xfId="0" applyFont="1" applyFill="1" applyBorder="1" applyAlignment="1" applyProtection="1">
      <alignment horizontal="left" vertical="center"/>
    </xf>
    <xf numFmtId="0" fontId="11" fillId="0" borderId="7" xfId="0" applyFont="1" applyBorder="1" applyAlignment="1" applyProtection="1">
      <alignment horizontal="left" vertical="center"/>
    </xf>
    <xf numFmtId="0" fontId="11" fillId="8" borderId="0" xfId="0" applyFont="1" applyFill="1" applyBorder="1" applyAlignment="1" applyProtection="1">
      <alignment horizontal="center" vertical="center"/>
    </xf>
    <xf numFmtId="0" fontId="0" fillId="0" borderId="7" xfId="0" applyFont="1" applyFill="1" applyBorder="1" applyProtection="1"/>
    <xf numFmtId="0" fontId="7" fillId="0" borderId="7" xfId="0" applyFont="1" applyBorder="1" applyProtection="1"/>
    <xf numFmtId="0" fontId="30" fillId="8" borderId="7" xfId="0" applyFont="1" applyFill="1" applyBorder="1" applyAlignment="1" applyProtection="1">
      <alignment wrapText="1"/>
    </xf>
    <xf numFmtId="1" fontId="0" fillId="0" borderId="7" xfId="0" applyNumberFormat="1" applyFont="1" applyBorder="1" applyAlignment="1" applyProtection="1">
      <alignment horizontal="center" vertical="center"/>
    </xf>
    <xf numFmtId="0" fontId="0" fillId="0" borderId="0" xfId="0" applyAlignment="1" applyProtection="1">
      <alignment horizontal="center" vertical="center" wrapText="1"/>
    </xf>
    <xf numFmtId="1" fontId="0" fillId="0" borderId="7" xfId="0" applyNumberFormat="1" applyFont="1" applyFill="1" applyBorder="1" applyAlignment="1" applyProtection="1">
      <alignment horizontal="center" vertical="center"/>
    </xf>
    <xf numFmtId="49" fontId="0" fillId="0" borderId="7" xfId="0" applyNumberFormat="1" applyFont="1" applyBorder="1" applyAlignment="1" applyProtection="1">
      <alignment horizontal="left" vertical="top" wrapText="1"/>
    </xf>
    <xf numFmtId="0" fontId="6" fillId="4" borderId="0" xfId="0" applyFont="1" applyFill="1" applyBorder="1" applyAlignment="1">
      <alignment horizontal="left" vertical="center" wrapText="1"/>
    </xf>
    <xf numFmtId="0" fontId="0" fillId="0" borderId="0" xfId="0" applyFont="1" applyBorder="1" applyAlignment="1" applyProtection="1">
      <alignment horizontal="center" vertical="top" wrapText="1"/>
    </xf>
    <xf numFmtId="49" fontId="6" fillId="4" borderId="0" xfId="0" applyNumberFormat="1" applyFont="1" applyFill="1" applyBorder="1" applyAlignment="1">
      <alignment horizontal="left" vertical="center" wrapText="1"/>
    </xf>
    <xf numFmtId="0" fontId="7" fillId="2" borderId="3" xfId="0" applyFont="1" applyFill="1" applyBorder="1" applyAlignment="1" applyProtection="1">
      <alignment horizontal="left" vertical="center" wrapText="1"/>
    </xf>
    <xf numFmtId="0" fontId="0" fillId="0" borderId="0" xfId="0" applyFont="1" applyBorder="1"/>
    <xf numFmtId="0" fontId="0" fillId="0" borderId="0" xfId="0" applyFont="1" applyBorder="1" applyAlignment="1" applyProtection="1">
      <alignment horizontal="left" vertical="center" wrapText="1"/>
    </xf>
    <xf numFmtId="49" fontId="0" fillId="0" borderId="0" xfId="0" applyNumberFormat="1" applyFont="1" applyBorder="1" applyAlignment="1" applyProtection="1">
      <alignment horizontal="center" vertical="center" wrapText="1"/>
    </xf>
    <xf numFmtId="0" fontId="0" fillId="0" borderId="0" xfId="0" applyFont="1" applyBorder="1" applyAlignment="1" applyProtection="1">
      <alignment horizontal="left" vertical="top" wrapText="1"/>
    </xf>
    <xf numFmtId="0" fontId="7" fillId="0" borderId="0" xfId="0" applyFont="1" applyBorder="1" applyAlignment="1" applyProtection="1">
      <alignment horizontal="left" vertical="top" wrapText="1"/>
    </xf>
    <xf numFmtId="0" fontId="0" fillId="0" borderId="0" xfId="0" applyFont="1" applyFill="1" applyBorder="1" applyAlignment="1" applyProtection="1">
      <alignment horizontal="center" vertical="center" wrapText="1"/>
    </xf>
    <xf numFmtId="0" fontId="0" fillId="0" borderId="0" xfId="0" applyFont="1" applyFill="1" applyBorder="1" applyAlignment="1" applyProtection="1">
      <alignment horizontal="left" vertical="top" wrapText="1"/>
    </xf>
    <xf numFmtId="49" fontId="0" fillId="0" borderId="0" xfId="0" applyNumberFormat="1" applyFont="1" applyBorder="1" applyAlignment="1" applyProtection="1">
      <alignment horizontal="left" vertical="center" wrapText="1"/>
    </xf>
    <xf numFmtId="0" fontId="0" fillId="0" borderId="0" xfId="0" applyFont="1" applyFill="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0" xfId="0" applyFont="1" applyAlignment="1" applyProtection="1">
      <alignment horizontal="center" vertical="center" wrapText="1"/>
    </xf>
    <xf numFmtId="0" fontId="22" fillId="3" borderId="0" xfId="0" applyFont="1" applyFill="1" applyBorder="1"/>
    <xf numFmtId="0" fontId="11" fillId="0" borderId="0" xfId="0" applyFont="1" applyFill="1" applyBorder="1" applyAlignment="1">
      <alignment horizontal="left" vertical="top" wrapText="1"/>
    </xf>
    <xf numFmtId="0" fontId="10" fillId="0" borderId="0" xfId="0" applyFont="1" applyBorder="1" applyAlignment="1" applyProtection="1">
      <alignment horizontal="left" vertical="center"/>
    </xf>
    <xf numFmtId="0" fontId="0" fillId="6" borderId="0" xfId="0" applyFont="1" applyFill="1" applyBorder="1"/>
    <xf numFmtId="0" fontId="7" fillId="2" borderId="5" xfId="0" applyFont="1" applyFill="1" applyBorder="1" applyAlignment="1">
      <alignment vertical="center" wrapText="1"/>
    </xf>
    <xf numFmtId="0" fontId="7" fillId="2" borderId="6" xfId="0" applyFont="1" applyFill="1" applyBorder="1" applyAlignment="1">
      <alignment vertical="center" wrapText="1"/>
    </xf>
    <xf numFmtId="0" fontId="24" fillId="0" borderId="0" xfId="0" applyFont="1" applyBorder="1"/>
    <xf numFmtId="0" fontId="25" fillId="0" borderId="0" xfId="13" applyFont="1" applyBorder="1"/>
    <xf numFmtId="0" fontId="26" fillId="0" borderId="0" xfId="0" applyFont="1" applyBorder="1"/>
    <xf numFmtId="0" fontId="25" fillId="0" borderId="0" xfId="13" applyFont="1" applyBorder="1" applyProtection="1"/>
    <xf numFmtId="0" fontId="0" fillId="0" borderId="0" xfId="0" applyFont="1" applyFill="1" applyAlignment="1" applyProtection="1">
      <alignment horizontal="left" vertical="top" wrapText="1"/>
    </xf>
    <xf numFmtId="49" fontId="9" fillId="0" borderId="0" xfId="0" applyNumberFormat="1" applyFont="1" applyBorder="1" applyAlignment="1" applyProtection="1">
      <alignment horizontal="left" vertical="center"/>
    </xf>
    <xf numFmtId="0" fontId="0" fillId="0" borderId="0" xfId="0" applyFont="1" applyFill="1" applyAlignment="1" applyProtection="1">
      <alignment horizontal="left" vertical="center" wrapText="1"/>
    </xf>
    <xf numFmtId="49" fontId="7" fillId="0" borderId="2" xfId="0" applyNumberFormat="1" applyFont="1" applyBorder="1" applyAlignment="1" applyProtection="1">
      <alignment horizontal="center" vertical="center" wrapText="1"/>
    </xf>
    <xf numFmtId="0" fontId="7" fillId="0" borderId="2" xfId="0" applyFont="1" applyBorder="1" applyAlignment="1" applyProtection="1">
      <alignment horizontal="left" vertical="center" wrapText="1"/>
    </xf>
    <xf numFmtId="0" fontId="7" fillId="0" borderId="2" xfId="0" applyFont="1" applyBorder="1" applyAlignment="1" applyProtection="1">
      <alignment horizontal="center" vertical="center" wrapText="1"/>
    </xf>
    <xf numFmtId="9" fontId="7" fillId="0" borderId="2" xfId="5" applyFont="1" applyBorder="1" applyAlignment="1" applyProtection="1">
      <alignment horizontal="center" vertical="center" wrapText="1"/>
    </xf>
    <xf numFmtId="49" fontId="0" fillId="0" borderId="0" xfId="0" applyNumberFormat="1" applyFont="1" applyAlignment="1" applyProtection="1">
      <alignment horizontal="left" vertical="center" wrapText="1"/>
    </xf>
    <xf numFmtId="49" fontId="0" fillId="0" borderId="0" xfId="0" applyNumberFormat="1" applyFont="1" applyAlignment="1" applyProtection="1">
      <alignment horizontal="center" vertical="center" wrapText="1"/>
    </xf>
    <xf numFmtId="0" fontId="0" fillId="0" borderId="0" xfId="0" applyFont="1" applyAlignment="1" applyProtection="1">
      <alignment horizontal="left" vertical="top" wrapText="1"/>
    </xf>
    <xf numFmtId="0" fontId="0" fillId="0" borderId="0" xfId="0" applyFont="1" applyAlignment="1" applyProtection="1">
      <alignment horizontal="center" vertical="top" wrapText="1"/>
    </xf>
    <xf numFmtId="0" fontId="26" fillId="0" borderId="0" xfId="0" applyFont="1" applyBorder="1" applyProtection="1"/>
    <xf numFmtId="49" fontId="0" fillId="0" borderId="7" xfId="0" applyNumberFormat="1" applyFont="1" applyBorder="1" applyAlignment="1" applyProtection="1">
      <alignment horizontal="left" vertical="center" wrapText="1"/>
    </xf>
    <xf numFmtId="49" fontId="0" fillId="0" borderId="7" xfId="0" applyNumberFormat="1" applyFont="1" applyFill="1" applyBorder="1" applyAlignment="1" applyProtection="1">
      <alignment horizontal="center" vertical="center" wrapText="1"/>
    </xf>
    <xf numFmtId="0" fontId="11" fillId="0" borderId="7" xfId="0" applyFont="1" applyFill="1" applyBorder="1" applyAlignment="1" applyProtection="1">
      <alignment horizontal="left" vertical="top" wrapText="1"/>
    </xf>
    <xf numFmtId="0" fontId="0" fillId="0" borderId="7" xfId="0" applyFont="1" applyBorder="1" applyAlignment="1" applyProtection="1">
      <alignment horizontal="center" vertical="center" wrapText="1"/>
    </xf>
    <xf numFmtId="0" fontId="0" fillId="7" borderId="7"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center" wrapText="1"/>
    </xf>
    <xf numFmtId="0" fontId="26" fillId="0" borderId="0" xfId="0" applyFont="1" applyFill="1" applyBorder="1" applyProtection="1"/>
    <xf numFmtId="0" fontId="0" fillId="0" borderId="7" xfId="0" applyFont="1" applyFill="1" applyBorder="1" applyAlignment="1" applyProtection="1">
      <alignment horizontal="center" vertical="center" wrapText="1"/>
    </xf>
    <xf numFmtId="49" fontId="7" fillId="0" borderId="10" xfId="0" applyNumberFormat="1" applyFont="1" applyBorder="1" applyAlignment="1" applyProtection="1">
      <alignment horizontal="center" vertical="center" wrapText="1"/>
    </xf>
    <xf numFmtId="0" fontId="7" fillId="0" borderId="10" xfId="0" applyFont="1" applyBorder="1" applyAlignment="1" applyProtection="1">
      <alignment horizontal="left" vertical="center" wrapText="1"/>
    </xf>
    <xf numFmtId="0" fontId="7" fillId="0" borderId="10" xfId="0" applyFont="1" applyBorder="1" applyAlignment="1" applyProtection="1">
      <alignment horizontal="center" vertical="center" wrapText="1"/>
    </xf>
    <xf numFmtId="9" fontId="7" fillId="0" borderId="10" xfId="5" applyFont="1" applyBorder="1" applyAlignment="1" applyProtection="1">
      <alignment horizontal="center" vertical="center" wrapText="1"/>
    </xf>
    <xf numFmtId="16" fontId="6" fillId="6" borderId="7" xfId="0" quotePrefix="1" applyNumberFormat="1" applyFont="1" applyFill="1" applyBorder="1" applyAlignment="1" applyProtection="1">
      <alignment horizontal="left" vertical="center" wrapText="1"/>
    </xf>
    <xf numFmtId="0" fontId="6" fillId="6" borderId="7" xfId="0" applyFont="1" applyFill="1" applyBorder="1" applyAlignment="1" applyProtection="1">
      <alignment vertical="center" wrapText="1"/>
    </xf>
    <xf numFmtId="16" fontId="6" fillId="6" borderId="7" xfId="0" quotePrefix="1" applyNumberFormat="1" applyFont="1" applyFill="1" applyBorder="1" applyAlignment="1" applyProtection="1">
      <alignment vertical="center" wrapText="1"/>
    </xf>
    <xf numFmtId="49" fontId="0" fillId="0" borderId="7" xfId="0" applyNumberFormat="1" applyFont="1" applyFill="1" applyBorder="1" applyAlignment="1" applyProtection="1">
      <alignment horizontal="left" vertical="center" wrapText="1"/>
    </xf>
    <xf numFmtId="49" fontId="6" fillId="4" borderId="7" xfId="0" applyNumberFormat="1" applyFont="1" applyFill="1" applyBorder="1" applyAlignment="1" applyProtection="1">
      <alignment horizontal="left" vertical="center" wrapText="1"/>
    </xf>
    <xf numFmtId="0" fontId="6" fillId="4" borderId="7" xfId="0" applyFont="1" applyFill="1" applyBorder="1" applyAlignment="1" applyProtection="1">
      <alignment horizontal="center" vertical="center" wrapText="1"/>
    </xf>
    <xf numFmtId="0" fontId="6" fillId="4" borderId="7" xfId="0" applyFont="1" applyFill="1" applyBorder="1" applyAlignment="1" applyProtection="1">
      <alignment horizontal="left" vertical="center" wrapText="1"/>
    </xf>
    <xf numFmtId="0" fontId="9" fillId="4" borderId="7" xfId="0" applyFont="1" applyFill="1" applyBorder="1" applyAlignment="1" applyProtection="1">
      <alignment horizontal="center" vertical="center" wrapText="1"/>
    </xf>
    <xf numFmtId="49" fontId="0" fillId="0" borderId="7" xfId="0" quotePrefix="1" applyNumberFormat="1" applyFont="1" applyBorder="1" applyAlignment="1" applyProtection="1">
      <alignment horizontal="left" vertical="center" wrapText="1"/>
    </xf>
    <xf numFmtId="49" fontId="0" fillId="0" borderId="7" xfId="0" applyNumberFormat="1" applyFont="1" applyBorder="1" applyAlignment="1" applyProtection="1">
      <alignment horizontal="center" vertical="center" wrapText="1"/>
    </xf>
    <xf numFmtId="0" fontId="12" fillId="0" borderId="7" xfId="0" applyFont="1" applyFill="1" applyBorder="1" applyAlignment="1" applyProtection="1">
      <alignment horizontal="left" vertical="center" wrapText="1"/>
    </xf>
    <xf numFmtId="49" fontId="7" fillId="0" borderId="2" xfId="0" applyNumberFormat="1" applyFont="1" applyBorder="1" applyAlignment="1" applyProtection="1">
      <alignment horizontal="left" vertical="center" wrapText="1"/>
    </xf>
    <xf numFmtId="0" fontId="11" fillId="0" borderId="7" xfId="0" applyFont="1" applyFill="1" applyBorder="1" applyAlignment="1" applyProtection="1">
      <alignment horizontal="left" vertical="center" wrapText="1"/>
    </xf>
    <xf numFmtId="49" fontId="7" fillId="0" borderId="10" xfId="0" applyNumberFormat="1" applyFont="1" applyBorder="1" applyAlignment="1" applyProtection="1">
      <alignment horizontal="left" vertical="center" wrapText="1"/>
    </xf>
    <xf numFmtId="0" fontId="0" fillId="0" borderId="7" xfId="0" applyFont="1" applyFill="1" applyBorder="1" applyAlignment="1" applyProtection="1">
      <alignment horizontal="left" vertical="top" wrapText="1"/>
    </xf>
    <xf numFmtId="0" fontId="11" fillId="0" borderId="7" xfId="0" applyFont="1" applyBorder="1" applyAlignment="1">
      <alignment wrapText="1"/>
    </xf>
    <xf numFmtId="1" fontId="11" fillId="0" borderId="7" xfId="0" applyNumberFormat="1" applyFont="1" applyBorder="1" applyAlignment="1">
      <alignment horizontal="center" vertical="center"/>
    </xf>
    <xf numFmtId="49" fontId="11" fillId="8" borderId="7" xfId="0" applyNumberFormat="1" applyFont="1" applyFill="1" applyBorder="1" applyAlignment="1">
      <alignment horizontal="left" vertical="top" wrapText="1"/>
    </xf>
    <xf numFmtId="49" fontId="11" fillId="8" borderId="7" xfId="0" applyNumberFormat="1" applyFont="1" applyFill="1" applyBorder="1" applyAlignment="1">
      <alignment horizontal="center" vertical="center" wrapText="1"/>
    </xf>
    <xf numFmtId="0" fontId="11" fillId="7" borderId="7" xfId="0" applyFont="1" applyFill="1" applyBorder="1" applyAlignment="1" applyProtection="1">
      <alignment horizontal="center" vertical="center" wrapText="1"/>
      <protection locked="0"/>
    </xf>
    <xf numFmtId="49" fontId="14" fillId="0" borderId="7" xfId="0" applyNumberFormat="1" applyFont="1" applyBorder="1" applyAlignment="1" applyProtection="1">
      <alignment horizontal="center" vertical="center" wrapText="1"/>
    </xf>
    <xf numFmtId="0" fontId="11" fillId="8" borderId="7" xfId="0" applyFont="1" applyFill="1" applyBorder="1" applyAlignment="1">
      <alignment vertical="center" wrapText="1"/>
    </xf>
    <xf numFmtId="0" fontId="6" fillId="8" borderId="12" xfId="0" applyFont="1" applyFill="1" applyBorder="1" applyAlignment="1" applyProtection="1">
      <alignment vertical="center" wrapText="1"/>
    </xf>
    <xf numFmtId="0" fontId="27" fillId="0" borderId="0" xfId="0" applyFont="1" applyFill="1" applyBorder="1" applyAlignment="1" applyProtection="1">
      <alignment horizontal="left" vertical="center"/>
    </xf>
    <xf numFmtId="0" fontId="9" fillId="0" borderId="0" xfId="0" applyFont="1" applyFill="1" applyBorder="1" applyAlignment="1" applyProtection="1">
      <alignment vertical="center"/>
    </xf>
    <xf numFmtId="0" fontId="9" fillId="0" borderId="0" xfId="0" applyFont="1" applyFill="1" applyBorder="1" applyAlignment="1" applyProtection="1">
      <alignment horizontal="left" vertical="center"/>
    </xf>
    <xf numFmtId="0" fontId="9" fillId="8" borderId="0" xfId="0" applyFont="1" applyFill="1" applyBorder="1" applyAlignment="1" applyProtection="1">
      <alignment vertical="center"/>
    </xf>
    <xf numFmtId="0" fontId="9" fillId="8" borderId="0" xfId="0" applyFont="1" applyFill="1" applyBorder="1" applyAlignment="1">
      <alignment vertical="center"/>
    </xf>
    <xf numFmtId="0" fontId="9" fillId="8" borderId="0" xfId="0" applyFont="1" applyFill="1" applyBorder="1" applyAlignment="1">
      <alignment horizontal="left" vertical="center"/>
    </xf>
    <xf numFmtId="0" fontId="11" fillId="0" borderId="7" xfId="0" applyFont="1" applyBorder="1" applyAlignment="1" applyProtection="1">
      <alignment vertical="center"/>
    </xf>
    <xf numFmtId="0" fontId="11" fillId="8" borderId="7" xfId="0" applyFont="1" applyFill="1" applyBorder="1" applyAlignment="1" applyProtection="1">
      <alignment vertical="center"/>
    </xf>
    <xf numFmtId="0" fontId="14" fillId="0" borderId="7" xfId="0" applyFont="1" applyFill="1" applyBorder="1" applyAlignment="1" applyProtection="1">
      <alignment vertical="center"/>
    </xf>
    <xf numFmtId="0" fontId="11" fillId="0" borderId="7" xfId="0" applyFont="1" applyFill="1" applyBorder="1" applyAlignment="1" applyProtection="1">
      <alignment vertical="center"/>
    </xf>
    <xf numFmtId="9" fontId="0" fillId="7" borderId="7" xfId="5" applyFont="1" applyFill="1" applyBorder="1" applyAlignment="1" applyProtection="1">
      <alignment horizontal="center" vertical="center" wrapText="1"/>
      <protection locked="0"/>
    </xf>
    <xf numFmtId="3" fontId="0" fillId="7" borderId="7" xfId="5" applyNumberFormat="1" applyFont="1" applyFill="1" applyBorder="1" applyAlignment="1" applyProtection="1">
      <alignment horizontal="center" vertical="center" wrapText="1"/>
      <protection locked="0"/>
    </xf>
    <xf numFmtId="0" fontId="0" fillId="8" borderId="7" xfId="0" applyFont="1" applyFill="1" applyBorder="1" applyAlignment="1" applyProtection="1">
      <alignment vertical="center" wrapText="1"/>
    </xf>
    <xf numFmtId="0" fontId="26" fillId="0" borderId="0" xfId="0" applyFont="1" applyBorder="1" applyAlignment="1" applyProtection="1">
      <alignment vertical="center"/>
    </xf>
    <xf numFmtId="0" fontId="7" fillId="0" borderId="0" xfId="0" applyFont="1" applyBorder="1" applyAlignment="1" applyProtection="1">
      <alignment horizontal="left" vertical="center" wrapText="1"/>
    </xf>
    <xf numFmtId="49" fontId="11" fillId="0" borderId="7" xfId="0" applyNumberFormat="1" applyFont="1" applyFill="1" applyBorder="1" applyAlignment="1">
      <alignment horizontal="left" vertical="center" wrapText="1"/>
    </xf>
    <xf numFmtId="0" fontId="14" fillId="0" borderId="7" xfId="0" applyFont="1" applyFill="1" applyBorder="1" applyAlignment="1" applyProtection="1">
      <alignment horizontal="left" vertical="center" wrapText="1"/>
    </xf>
    <xf numFmtId="0" fontId="7" fillId="0" borderId="7" xfId="0" applyFont="1" applyBorder="1" applyAlignment="1" applyProtection="1">
      <alignment horizontal="left" vertical="center" wrapText="1"/>
    </xf>
    <xf numFmtId="0" fontId="0" fillId="0" borderId="0" xfId="0" applyFont="1" applyFill="1" applyAlignment="1" applyProtection="1">
      <alignment horizontal="center" vertical="top" wrapText="1"/>
    </xf>
    <xf numFmtId="0" fontId="6" fillId="0" borderId="0" xfId="0" applyFont="1" applyFill="1" applyAlignment="1" applyProtection="1">
      <alignment horizontal="center" vertical="center" wrapText="1"/>
    </xf>
    <xf numFmtId="0" fontId="26" fillId="0" borderId="0" xfId="0" applyFont="1" applyBorder="1" applyAlignment="1" applyProtection="1">
      <alignment horizontal="center" vertical="center"/>
    </xf>
    <xf numFmtId="0" fontId="33" fillId="0" borderId="0" xfId="0" applyFont="1" applyFill="1" applyBorder="1" applyAlignment="1">
      <alignment horizontal="center" vertical="center"/>
    </xf>
    <xf numFmtId="49" fontId="0" fillId="9" borderId="7" xfId="0" applyNumberFormat="1" applyFont="1" applyFill="1" applyBorder="1" applyAlignment="1" applyProtection="1">
      <alignment horizontal="left" vertical="center" wrapText="1"/>
    </xf>
    <xf numFmtId="0" fontId="0" fillId="9" borderId="7" xfId="0" applyFont="1" applyFill="1" applyBorder="1" applyAlignment="1" applyProtection="1">
      <alignment wrapText="1"/>
    </xf>
    <xf numFmtId="0" fontId="11" fillId="9" borderId="7" xfId="0" applyFont="1" applyFill="1" applyBorder="1" applyAlignment="1" applyProtection="1">
      <alignment vertical="center" wrapText="1"/>
    </xf>
    <xf numFmtId="0" fontId="6" fillId="4" borderId="0" xfId="0" applyFont="1" applyFill="1" applyBorder="1" applyAlignment="1" applyProtection="1">
      <alignment horizontal="left" vertical="center" wrapText="1"/>
    </xf>
    <xf numFmtId="49" fontId="0" fillId="9" borderId="7" xfId="0" applyNumberFormat="1" applyFont="1" applyFill="1" applyBorder="1" applyAlignment="1" applyProtection="1">
      <alignment horizontal="left" vertical="top" wrapText="1"/>
    </xf>
    <xf numFmtId="1" fontId="11" fillId="9" borderId="7" xfId="0" applyNumberFormat="1" applyFont="1" applyFill="1" applyBorder="1" applyAlignment="1" applyProtection="1">
      <alignment horizontal="center" vertical="center"/>
    </xf>
    <xf numFmtId="0" fontId="0" fillId="0" borderId="7" xfId="0" applyFont="1" applyFill="1" applyBorder="1" applyAlignment="1" applyProtection="1">
      <alignment horizontal="center" vertical="center" wrapText="1"/>
      <protection locked="0"/>
    </xf>
    <xf numFmtId="49" fontId="0" fillId="9" borderId="7" xfId="0" applyNumberFormat="1" applyFont="1" applyFill="1" applyBorder="1" applyAlignment="1" applyProtection="1">
      <alignment horizontal="center" vertical="center" wrapText="1"/>
    </xf>
    <xf numFmtId="49" fontId="0" fillId="9" borderId="7" xfId="0" quotePrefix="1" applyNumberFormat="1" applyFont="1" applyFill="1" applyBorder="1" applyAlignment="1" applyProtection="1">
      <alignment horizontal="left" vertical="center" wrapText="1"/>
    </xf>
    <xf numFmtId="0" fontId="27" fillId="0" borderId="7" xfId="0" applyFont="1" applyFill="1" applyBorder="1" applyAlignment="1" applyProtection="1">
      <alignment horizontal="center" vertical="center" wrapText="1"/>
    </xf>
    <xf numFmtId="49" fontId="31" fillId="0" borderId="7" xfId="0" applyNumberFormat="1" applyFont="1" applyBorder="1" applyAlignment="1" applyProtection="1">
      <alignment horizontal="left" vertical="center" wrapText="1"/>
    </xf>
    <xf numFmtId="49" fontId="31" fillId="0" borderId="7" xfId="0" applyNumberFormat="1" applyFont="1" applyBorder="1" applyAlignment="1" applyProtection="1">
      <alignment horizontal="center" vertical="center" wrapText="1"/>
    </xf>
    <xf numFmtId="0" fontId="31" fillId="0" borderId="7" xfId="0" applyFont="1" applyBorder="1" applyAlignment="1" applyProtection="1">
      <alignment wrapText="1"/>
    </xf>
    <xf numFmtId="0" fontId="31" fillId="0" borderId="7" xfId="0" applyFont="1" applyBorder="1" applyAlignment="1" applyProtection="1">
      <alignment horizontal="center" vertical="center" wrapText="1"/>
    </xf>
    <xf numFmtId="0" fontId="31" fillId="0" borderId="0" xfId="0" applyFont="1" applyFill="1" applyAlignment="1" applyProtection="1">
      <alignment horizontal="left" vertical="top" wrapText="1"/>
    </xf>
    <xf numFmtId="0" fontId="31" fillId="0" borderId="7" xfId="0" applyFont="1" applyFill="1" applyBorder="1" applyAlignment="1" applyProtection="1">
      <alignment horizontal="center" vertical="center" wrapText="1"/>
      <protection locked="0"/>
    </xf>
    <xf numFmtId="0" fontId="20" fillId="4" borderId="0" xfId="0" applyFont="1" applyFill="1" applyBorder="1" applyAlignment="1" applyProtection="1">
      <alignment horizontal="left" vertical="center" wrapText="1"/>
    </xf>
    <xf numFmtId="0" fontId="20" fillId="4" borderId="0" xfId="0" applyFont="1" applyFill="1" applyBorder="1" applyAlignment="1" applyProtection="1">
      <alignment horizontal="left" vertical="center"/>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6" fillId="4" borderId="0" xfId="0" applyFont="1" applyFill="1" applyBorder="1" applyAlignment="1" applyProtection="1">
      <alignment horizontal="left" vertical="center" wrapText="1"/>
    </xf>
    <xf numFmtId="0" fontId="6" fillId="4" borderId="0" xfId="0" applyFont="1" applyFill="1" applyBorder="1" applyAlignment="1" applyProtection="1">
      <alignment horizontal="left" vertical="center"/>
    </xf>
    <xf numFmtId="0" fontId="18" fillId="4" borderId="0" xfId="0" applyFont="1" applyFill="1" applyBorder="1" applyAlignment="1" applyProtection="1">
      <alignment horizontal="left" vertical="center" wrapText="1"/>
    </xf>
    <xf numFmtId="0" fontId="18" fillId="4" borderId="0" xfId="0" applyFont="1" applyFill="1" applyBorder="1" applyAlignment="1" applyProtection="1">
      <alignment horizontal="left" vertical="center"/>
    </xf>
    <xf numFmtId="49" fontId="0" fillId="7" borderId="3" xfId="0" applyNumberFormat="1" applyFont="1" applyFill="1" applyBorder="1" applyAlignment="1" applyProtection="1">
      <alignment horizontal="left" vertical="center" wrapText="1"/>
      <protection locked="0"/>
    </xf>
    <xf numFmtId="0" fontId="0" fillId="7" borderId="3" xfId="0" applyNumberFormat="1" applyFont="1" applyFill="1" applyBorder="1" applyAlignment="1" applyProtection="1">
      <alignment horizontal="left" vertical="center" wrapText="1"/>
      <protection locked="0"/>
    </xf>
    <xf numFmtId="49" fontId="7" fillId="2" borderId="3" xfId="0" applyNumberFormat="1" applyFont="1" applyFill="1" applyBorder="1" applyAlignment="1" applyProtection="1">
      <alignment horizontal="left" vertical="center" wrapText="1"/>
    </xf>
    <xf numFmtId="0" fontId="6" fillId="4" borderId="4" xfId="0" applyFont="1" applyFill="1" applyBorder="1" applyAlignment="1" applyProtection="1">
      <alignment horizontal="left" vertical="center" wrapText="1"/>
    </xf>
    <xf numFmtId="0" fontId="11" fillId="0" borderId="3" xfId="0" applyFont="1" applyFill="1" applyBorder="1" applyAlignment="1" applyProtection="1">
      <alignment horizontal="left" vertical="top" wrapText="1"/>
    </xf>
    <xf numFmtId="49" fontId="0" fillId="0" borderId="3" xfId="0" applyNumberFormat="1" applyFont="1" applyFill="1" applyBorder="1" applyAlignment="1" applyProtection="1">
      <alignment horizontal="left" vertical="center" wrapText="1"/>
    </xf>
    <xf numFmtId="0" fontId="0" fillId="0" borderId="3" xfId="0" applyNumberFormat="1" applyFont="1" applyFill="1" applyBorder="1" applyAlignment="1" applyProtection="1">
      <alignment horizontal="left" vertical="center" wrapText="1"/>
    </xf>
    <xf numFmtId="0" fontId="0" fillId="0" borderId="5" xfId="0" applyNumberFormat="1" applyFont="1" applyFill="1" applyBorder="1" applyAlignment="1" applyProtection="1">
      <alignment horizontal="left" vertical="center" wrapText="1"/>
    </xf>
    <xf numFmtId="49" fontId="11" fillId="0" borderId="3" xfId="0" applyNumberFormat="1" applyFont="1" applyFill="1" applyBorder="1" applyAlignment="1">
      <alignment horizontal="left" vertical="top" wrapText="1"/>
    </xf>
    <xf numFmtId="0" fontId="11" fillId="0" borderId="3" xfId="0" applyNumberFormat="1" applyFont="1" applyFill="1" applyBorder="1" applyAlignment="1">
      <alignment horizontal="left" vertical="top" wrapText="1"/>
    </xf>
  </cellXfs>
  <cellStyles count="19">
    <cellStyle name="Euro" xfId="1"/>
    <cellStyle name="Euro 2" xfId="4"/>
    <cellStyle name="Euro 2 2" xfId="15"/>
    <cellStyle name="Euro 3" xfId="14"/>
    <cellStyle name="Hyperlink" xfId="13" builtinId="8"/>
    <cellStyle name="Komma 2" xfId="9"/>
    <cellStyle name="Komma 3" xfId="10"/>
    <cellStyle name="Prozent" xfId="5" builtinId="5"/>
    <cellStyle name="Standard" xfId="0" builtinId="0"/>
    <cellStyle name="Standard 2" xfId="2"/>
    <cellStyle name="Standard 2 2" xfId="3"/>
    <cellStyle name="Standard 3" xfId="6"/>
    <cellStyle name="Standard 9" xfId="8"/>
    <cellStyle name="Währung 2" xfId="7"/>
    <cellStyle name="Währung 2 2" xfId="16"/>
    <cellStyle name="Währung 4" xfId="12"/>
    <cellStyle name="Währung 4 2" xfId="17"/>
    <cellStyle name="Währung 5" xfId="11"/>
    <cellStyle name="Währung 5 2" xfId="18"/>
  </cellStyles>
  <dxfs count="3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E9C8F1"/>
      <color rgb="FF6DFFD2"/>
      <color rgb="FFF4F7ED"/>
      <color rgb="FF00BC82"/>
      <color rgb="FF8CA8C4"/>
      <color rgb="FFC9C1EE"/>
      <color rgb="FFBD5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zoomScaleNormal="100" workbookViewId="0">
      <selection activeCell="A8" sqref="A8"/>
    </sheetView>
  </sheetViews>
  <sheetFormatPr baseColWidth="10" defaultRowHeight="15" x14ac:dyDescent="0.25"/>
  <cols>
    <col min="1" max="1" width="99.5703125" style="9" bestFit="1" customWidth="1"/>
    <col min="2" max="2" width="101.7109375" style="9" bestFit="1" customWidth="1"/>
    <col min="3" max="3" width="23" style="9" bestFit="1" customWidth="1"/>
    <col min="4" max="16384" width="11.42578125" style="9"/>
  </cols>
  <sheetData>
    <row r="1" spans="1:3" ht="23.25" x14ac:dyDescent="0.25">
      <c r="A1" s="280" t="s">
        <v>216</v>
      </c>
      <c r="B1" s="280"/>
      <c r="C1" s="281"/>
    </row>
    <row r="2" spans="1:3" ht="15" customHeight="1" x14ac:dyDescent="0.25">
      <c r="A2" s="4" t="s">
        <v>22</v>
      </c>
      <c r="B2" s="282" t="s">
        <v>258</v>
      </c>
      <c r="C2" s="283"/>
    </row>
    <row r="3" spans="1:3" x14ac:dyDescent="0.25">
      <c r="A3" s="4" t="s">
        <v>23</v>
      </c>
      <c r="B3" s="282" t="s">
        <v>1427</v>
      </c>
      <c r="C3" s="283"/>
    </row>
    <row r="4" spans="1:3" x14ac:dyDescent="0.25">
      <c r="A4" s="11"/>
      <c r="B4" s="11"/>
      <c r="C4" s="11"/>
    </row>
    <row r="5" spans="1:3" x14ac:dyDescent="0.25">
      <c r="A5" s="5" t="s">
        <v>228</v>
      </c>
      <c r="B5" s="1" t="s">
        <v>213</v>
      </c>
      <c r="C5" s="1"/>
    </row>
    <row r="6" spans="1:3" x14ac:dyDescent="0.25">
      <c r="A6" s="9" t="s">
        <v>217</v>
      </c>
      <c r="B6" s="25" t="s">
        <v>214</v>
      </c>
    </row>
    <row r="7" spans="1:3" s="174" customFormat="1" x14ac:dyDescent="0.25">
      <c r="A7" s="174" t="s">
        <v>1462</v>
      </c>
      <c r="B7" s="26" t="s">
        <v>1464</v>
      </c>
    </row>
    <row r="8" spans="1:3" x14ac:dyDescent="0.25">
      <c r="A8" s="174" t="s">
        <v>1463</v>
      </c>
      <c r="B8" s="26" t="s">
        <v>1465</v>
      </c>
    </row>
    <row r="9" spans="1:3" x14ac:dyDescent="0.25">
      <c r="A9" s="9" t="s">
        <v>1010</v>
      </c>
      <c r="B9" s="26" t="s">
        <v>1010</v>
      </c>
    </row>
    <row r="10" spans="1:3" x14ac:dyDescent="0.25">
      <c r="A10" s="9" t="s">
        <v>1013</v>
      </c>
      <c r="B10" s="26" t="s">
        <v>1013</v>
      </c>
    </row>
    <row r="11" spans="1:3" x14ac:dyDescent="0.25">
      <c r="A11" s="9" t="s">
        <v>1011</v>
      </c>
      <c r="B11" s="26" t="s">
        <v>1011</v>
      </c>
    </row>
    <row r="12" spans="1:3" x14ac:dyDescent="0.25">
      <c r="A12" s="9" t="s">
        <v>1014</v>
      </c>
      <c r="B12" s="26" t="s">
        <v>1014</v>
      </c>
    </row>
    <row r="13" spans="1:3" x14ac:dyDescent="0.25">
      <c r="A13" s="9" t="s">
        <v>1012</v>
      </c>
      <c r="B13" s="26" t="s">
        <v>1012</v>
      </c>
    </row>
    <row r="14" spans="1:3" x14ac:dyDescent="0.25">
      <c r="A14" s="9" t="s">
        <v>1015</v>
      </c>
      <c r="B14" s="26" t="s">
        <v>1015</v>
      </c>
    </row>
    <row r="15" spans="1:3" x14ac:dyDescent="0.25">
      <c r="A15" s="9" t="s">
        <v>232</v>
      </c>
      <c r="B15" s="26" t="s">
        <v>233</v>
      </c>
    </row>
    <row r="16" spans="1:3" x14ac:dyDescent="0.25">
      <c r="B16" s="27"/>
    </row>
  </sheetData>
  <sheetProtection password="E5AF" sheet="1" objects="1" scenarios="1"/>
  <mergeCells count="3">
    <mergeCell ref="A1:C1"/>
    <mergeCell ref="B2:C2"/>
    <mergeCell ref="B3:C3"/>
  </mergeCells>
  <hyperlinks>
    <hyperlink ref="B6" location="Bewertungsverfahren!A1" display="Bewertungsverfahren"/>
    <hyperlink ref="B15" location="'Übersicht Punkte nach TW'!A1" display="Übersicht Lose: Punkte nach TW"/>
    <hyperlink ref="B9" location="'Los 1 LV und LB'!E13" display="Los 1 High-End-Intensivbeatmung für Erwachsene mind. 15&quot; Display - Leistungsbeschreibung und -verzeichnis"/>
    <hyperlink ref="B10" location="'Los 1 techn. Daten'!E13" display="Los 1 High-End-Intensivbeatmung für Erwachsene mind. 15&quot; Display - Technische Daten"/>
    <hyperlink ref="B11" location="'Los 2 LV und LB'!E13" display="Los 2 High-End-Intensivbeatmungsgerät Neonatal mind. 15&quot; Display - Leistungsbeschreibung und -verzeichnis"/>
    <hyperlink ref="B12" location="'Los 2 techn. Daten'!E13" display="Los 2 High-End-Intensivbeatmungsgerät Neonatal mind. 15&quot; Display - Technische Daten"/>
    <hyperlink ref="B13" location="'Los 3 LV und LB'!E13" display="Los 3 Anästhesiearbeitsplatz - Leistungsbeschreibung und -verzeichnis"/>
    <hyperlink ref="B14" location="'Los 4 LV und LB'!E13" display="Los 4 High-End-Transportbeatmungsgeräte - Leistungsbeschreibung und -verzeichnis"/>
    <hyperlink ref="B7" location="'Anforderungen Los 1-3'!C8" display="Anforderungen Los 1-3"/>
    <hyperlink ref="B8" location="'Anforderungen Los 4'!C8" display="Anforderungen Los 4"/>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activeCell="A11" sqref="A11:B23"/>
    </sheetView>
  </sheetViews>
  <sheetFormatPr baseColWidth="10" defaultRowHeight="15" x14ac:dyDescent="0.25"/>
  <cols>
    <col min="1" max="1" width="121.140625" style="121" customWidth="1"/>
    <col min="2" max="5" width="11.42578125" style="121"/>
    <col min="6" max="6" width="11.7109375" style="121" bestFit="1" customWidth="1"/>
    <col min="7" max="16384" width="11.42578125" style="121"/>
  </cols>
  <sheetData>
    <row r="1" spans="1:6" s="58" customFormat="1" x14ac:dyDescent="0.25">
      <c r="A1" s="30" t="s">
        <v>227</v>
      </c>
    </row>
    <row r="2" spans="1:6" ht="23.25" x14ac:dyDescent="0.25">
      <c r="A2" s="280" t="s">
        <v>217</v>
      </c>
      <c r="B2" s="281"/>
      <c r="C2" s="281"/>
      <c r="D2" s="281"/>
      <c r="E2" s="281"/>
      <c r="F2" s="281"/>
    </row>
    <row r="3" spans="1:6" x14ac:dyDescent="0.25">
      <c r="A3" s="284" t="s">
        <v>65</v>
      </c>
      <c r="B3" s="285"/>
      <c r="C3" s="285"/>
      <c r="D3" s="285"/>
      <c r="E3" s="285"/>
      <c r="F3" s="285"/>
    </row>
    <row r="5" spans="1:6" x14ac:dyDescent="0.25">
      <c r="A5" s="10" t="s">
        <v>78</v>
      </c>
    </row>
    <row r="6" spans="1:6" x14ac:dyDescent="0.25">
      <c r="A6" s="11"/>
      <c r="B6" s="11"/>
      <c r="C6" s="11"/>
      <c r="D6" s="11"/>
      <c r="E6" s="11"/>
      <c r="F6" s="11"/>
    </row>
    <row r="7" spans="1:6" x14ac:dyDescent="0.25">
      <c r="A7" s="122" t="s">
        <v>66</v>
      </c>
      <c r="B7" s="123" t="s">
        <v>67</v>
      </c>
    </row>
    <row r="8" spans="1:6" x14ac:dyDescent="0.25">
      <c r="A8" s="7" t="s">
        <v>211</v>
      </c>
      <c r="B8" s="22" t="s">
        <v>210</v>
      </c>
    </row>
    <row r="10" spans="1:6" x14ac:dyDescent="0.25">
      <c r="A10" s="122" t="s">
        <v>68</v>
      </c>
      <c r="B10" s="123" t="s">
        <v>69</v>
      </c>
    </row>
    <row r="11" spans="1:6" ht="75" x14ac:dyDescent="0.25">
      <c r="A11" s="8" t="s">
        <v>236</v>
      </c>
      <c r="B11" s="12" t="s">
        <v>11</v>
      </c>
    </row>
    <row r="12" spans="1:6" ht="90" x14ac:dyDescent="0.25">
      <c r="A12" s="8" t="s">
        <v>77</v>
      </c>
      <c r="B12" s="12" t="s">
        <v>24</v>
      </c>
    </row>
    <row r="13" spans="1:6" ht="75" x14ac:dyDescent="0.25">
      <c r="A13" s="8" t="s">
        <v>235</v>
      </c>
      <c r="B13" s="12" t="s">
        <v>52</v>
      </c>
    </row>
    <row r="14" spans="1:6" ht="30" x14ac:dyDescent="0.25">
      <c r="A14" s="7" t="s">
        <v>79</v>
      </c>
      <c r="B14" s="12" t="s">
        <v>12</v>
      </c>
    </row>
    <row r="16" spans="1:6" x14ac:dyDescent="0.25">
      <c r="A16" s="122" t="s">
        <v>70</v>
      </c>
      <c r="B16" s="123" t="s">
        <v>71</v>
      </c>
    </row>
    <row r="17" spans="1:2" ht="90" x14ac:dyDescent="0.25">
      <c r="A17" s="8" t="s">
        <v>73</v>
      </c>
      <c r="B17" s="13" t="s">
        <v>63</v>
      </c>
    </row>
    <row r="18" spans="1:2" ht="45" x14ac:dyDescent="0.25">
      <c r="A18" s="8" t="s">
        <v>74</v>
      </c>
      <c r="B18" s="13" t="s">
        <v>64</v>
      </c>
    </row>
    <row r="19" spans="1:2" ht="30" x14ac:dyDescent="0.25">
      <c r="A19" s="7" t="s">
        <v>72</v>
      </c>
      <c r="B19" s="13" t="s">
        <v>19</v>
      </c>
    </row>
    <row r="21" spans="1:2" x14ac:dyDescent="0.25">
      <c r="A21" s="122" t="s">
        <v>394</v>
      </c>
      <c r="B21" s="123" t="s">
        <v>69</v>
      </c>
    </row>
    <row r="22" spans="1:2" x14ac:dyDescent="0.25">
      <c r="A22" s="8" t="s">
        <v>75</v>
      </c>
      <c r="B22" s="13" t="s">
        <v>24</v>
      </c>
    </row>
    <row r="23" spans="1:2" x14ac:dyDescent="0.25">
      <c r="A23" s="8" t="s">
        <v>76</v>
      </c>
      <c r="B23" s="13" t="s">
        <v>24</v>
      </c>
    </row>
  </sheetData>
  <sheetProtection password="E5AF" sheet="1" objects="1" scenarios="1"/>
  <mergeCells count="2">
    <mergeCell ref="A2:F2"/>
    <mergeCell ref="A3:F3"/>
  </mergeCells>
  <hyperlinks>
    <hyperlink ref="A1" location="Inhaltsverzeichnis!A1" display="Zurück zum Inhaltsverzeichnis"/>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6"/>
  <sheetViews>
    <sheetView zoomScaleNormal="100" workbookViewId="0">
      <pane ySplit="11" topLeftCell="A12" activePane="bottomLeft" state="frozen"/>
      <selection activeCell="E8" sqref="E8"/>
      <selection pane="bottomLeft" activeCell="C8" sqref="C8:G8"/>
    </sheetView>
  </sheetViews>
  <sheetFormatPr baseColWidth="10" defaultColWidth="11.42578125" defaultRowHeight="15" outlineLevelRow="1" x14ac:dyDescent="0.25"/>
  <cols>
    <col min="1" max="1" width="17.140625" style="53" customWidth="1"/>
    <col min="2" max="2" width="8.7109375" style="54" bestFit="1" customWidth="1"/>
    <col min="3" max="3" width="119.7109375" style="56" customWidth="1"/>
    <col min="4" max="4" width="16.7109375" style="57" customWidth="1"/>
    <col min="5" max="5" width="18.5703125" style="57" bestFit="1" customWidth="1"/>
    <col min="6" max="6" width="15.28515625" style="57" bestFit="1" customWidth="1"/>
    <col min="7" max="7" width="31.28515625" style="24" customWidth="1"/>
    <col min="8" max="8" width="6.28515625" style="36" hidden="1" customWidth="1"/>
    <col min="9" max="9" width="79.7109375" style="242" bestFit="1" customWidth="1"/>
    <col min="10" max="10" width="70.7109375" style="36" customWidth="1"/>
    <col min="11" max="16384" width="11.42578125" style="36"/>
  </cols>
  <sheetData>
    <row r="1" spans="1:9" s="35" customFormat="1" x14ac:dyDescent="0.25">
      <c r="A1" s="30" t="s">
        <v>227</v>
      </c>
      <c r="B1" s="31"/>
      <c r="C1" s="32"/>
      <c r="D1" s="33"/>
      <c r="E1" s="33"/>
      <c r="F1" s="33"/>
      <c r="G1" s="34"/>
      <c r="I1" s="242"/>
    </row>
    <row r="2" spans="1:9" ht="21" x14ac:dyDescent="0.25">
      <c r="A2" s="286" t="s">
        <v>224</v>
      </c>
      <c r="B2" s="287"/>
      <c r="C2" s="287"/>
      <c r="D2" s="287"/>
      <c r="E2" s="287"/>
      <c r="F2" s="287"/>
      <c r="G2" s="287"/>
    </row>
    <row r="3" spans="1:9" ht="21" x14ac:dyDescent="0.25">
      <c r="A3" s="286" t="s">
        <v>1460</v>
      </c>
      <c r="B3" s="287"/>
      <c r="C3" s="287"/>
      <c r="D3" s="287"/>
      <c r="E3" s="287"/>
      <c r="F3" s="287"/>
      <c r="G3" s="287"/>
    </row>
    <row r="4" spans="1:9" x14ac:dyDescent="0.25">
      <c r="A4" s="284" t="s">
        <v>21</v>
      </c>
      <c r="B4" s="285"/>
      <c r="C4" s="285"/>
      <c r="D4" s="285"/>
      <c r="E4" s="285"/>
      <c r="F4" s="285"/>
      <c r="G4" s="285"/>
    </row>
    <row r="5" spans="1:9" x14ac:dyDescent="0.25">
      <c r="A5" s="6" t="s">
        <v>22</v>
      </c>
      <c r="B5" s="292" t="str">
        <f>Inhaltsverzeichnis!B2</f>
        <v>Rahmenvertrag über Lieferung, Aufstellung und Inbetriebnahme von Narkose- und Beatmungssystemen</v>
      </c>
      <c r="C5" s="292"/>
      <c r="D5" s="292"/>
      <c r="E5" s="292"/>
      <c r="F5" s="292"/>
      <c r="G5" s="292"/>
    </row>
    <row r="6" spans="1:9" x14ac:dyDescent="0.25">
      <c r="A6" s="6" t="s">
        <v>23</v>
      </c>
      <c r="B6" s="292" t="str">
        <f>Inhaltsverzeichnis!B3</f>
        <v>2026_JDS_05</v>
      </c>
      <c r="C6" s="292"/>
      <c r="D6" s="292"/>
      <c r="E6" s="292"/>
      <c r="F6" s="292"/>
      <c r="G6" s="292"/>
    </row>
    <row r="7" spans="1:9" x14ac:dyDescent="0.25">
      <c r="A7" s="291"/>
      <c r="B7" s="291"/>
      <c r="C7" s="291"/>
      <c r="D7" s="291"/>
      <c r="E7" s="291"/>
      <c r="F7" s="291"/>
      <c r="G7" s="291"/>
      <c r="H7" s="2"/>
      <c r="I7" s="243"/>
    </row>
    <row r="8" spans="1:9" x14ac:dyDescent="0.25">
      <c r="A8" s="290" t="s">
        <v>238</v>
      </c>
      <c r="B8" s="290"/>
      <c r="C8" s="288"/>
      <c r="D8" s="289"/>
      <c r="E8" s="289"/>
      <c r="F8" s="289"/>
      <c r="G8" s="289"/>
    </row>
    <row r="9" spans="1:9" x14ac:dyDescent="0.25">
      <c r="A9" s="19"/>
      <c r="B9" s="14"/>
      <c r="C9" s="16"/>
      <c r="D9" s="3"/>
      <c r="E9" s="3"/>
      <c r="F9" s="3"/>
    </row>
    <row r="10" spans="1:9" x14ac:dyDescent="0.25">
      <c r="A10" s="37" t="s">
        <v>215</v>
      </c>
      <c r="B10" s="14"/>
      <c r="C10" s="15"/>
      <c r="D10" s="3"/>
      <c r="E10" s="3"/>
      <c r="F10" s="3"/>
    </row>
    <row r="11" spans="1:9" s="42" customFormat="1" ht="30" x14ac:dyDescent="0.25">
      <c r="A11" s="38" t="s">
        <v>2</v>
      </c>
      <c r="B11" s="39" t="s">
        <v>69</v>
      </c>
      <c r="C11" s="29" t="s">
        <v>1</v>
      </c>
      <c r="D11" s="39" t="s">
        <v>13</v>
      </c>
      <c r="E11" s="40" t="s">
        <v>10</v>
      </c>
      <c r="F11" s="39" t="s">
        <v>14</v>
      </c>
      <c r="G11" s="41" t="s">
        <v>16</v>
      </c>
      <c r="H11" s="182">
        <f>SUM(H12:H104)</f>
        <v>237</v>
      </c>
      <c r="I11" s="242"/>
    </row>
    <row r="12" spans="1:9" x14ac:dyDescent="0.25">
      <c r="A12" s="82" t="s">
        <v>26</v>
      </c>
      <c r="B12" s="81"/>
      <c r="C12" s="81" t="s">
        <v>93</v>
      </c>
      <c r="D12" s="81"/>
      <c r="E12" s="81"/>
      <c r="F12" s="81"/>
      <c r="G12" s="81"/>
    </row>
    <row r="13" spans="1:9" outlineLevel="1" x14ac:dyDescent="0.25">
      <c r="A13" s="62" t="s">
        <v>27</v>
      </c>
      <c r="B13" s="92" t="s">
        <v>11</v>
      </c>
      <c r="C13" s="98" t="s">
        <v>59</v>
      </c>
      <c r="D13" s="71" t="s">
        <v>0</v>
      </c>
      <c r="E13" s="66"/>
      <c r="F13" s="65" t="str">
        <f>IF(E13="ja","OK",IF(E13="","bitte befüllen","Ausschluss"))</f>
        <v>bitte befüllen</v>
      </c>
      <c r="G13" s="65" t="s">
        <v>15</v>
      </c>
    </row>
    <row r="14" spans="1:9" outlineLevel="1" x14ac:dyDescent="0.25">
      <c r="A14" s="62" t="s">
        <v>50</v>
      </c>
      <c r="B14" s="92" t="s">
        <v>11</v>
      </c>
      <c r="C14" s="98" t="s">
        <v>1164</v>
      </c>
      <c r="D14" s="71" t="s">
        <v>0</v>
      </c>
      <c r="E14" s="66"/>
      <c r="F14" s="65" t="str">
        <f>IF(E14="ja","OK",IF(E14="","bitte befüllen","Ausschluss"))</f>
        <v>bitte befüllen</v>
      </c>
      <c r="G14" s="65" t="s">
        <v>15</v>
      </c>
    </row>
    <row r="15" spans="1:9" outlineLevel="1" x14ac:dyDescent="0.25">
      <c r="A15" s="62" t="s">
        <v>28</v>
      </c>
      <c r="B15" s="63" t="s">
        <v>12</v>
      </c>
      <c r="C15" s="99" t="s">
        <v>90</v>
      </c>
      <c r="D15" s="65" t="s">
        <v>0</v>
      </c>
      <c r="E15" s="66"/>
      <c r="F15" s="65" t="str">
        <f>IF(E15="","bitte befüllen","OK")</f>
        <v>bitte befüllen</v>
      </c>
      <c r="G15" s="65" t="s">
        <v>0</v>
      </c>
    </row>
    <row r="16" spans="1:9" ht="30" outlineLevel="1" x14ac:dyDescent="0.25">
      <c r="A16" s="62" t="s">
        <v>30</v>
      </c>
      <c r="B16" s="92" t="s">
        <v>11</v>
      </c>
      <c r="C16" s="99" t="s">
        <v>29</v>
      </c>
      <c r="D16" s="71" t="s">
        <v>0</v>
      </c>
      <c r="E16" s="66"/>
      <c r="F16" s="65" t="str">
        <f>IF(E16="ja","OK",IF(E16="","bitte befüllen","Ausschluss"))</f>
        <v>bitte befüllen</v>
      </c>
      <c r="G16" s="65" t="s">
        <v>15</v>
      </c>
    </row>
    <row r="17" spans="1:10" ht="60" outlineLevel="1" x14ac:dyDescent="0.25">
      <c r="A17" s="222" t="s">
        <v>31</v>
      </c>
      <c r="B17" s="92" t="s">
        <v>11</v>
      </c>
      <c r="C17" s="99" t="s">
        <v>1251</v>
      </c>
      <c r="D17" s="71" t="s">
        <v>0</v>
      </c>
      <c r="E17" s="66"/>
      <c r="F17" s="65" t="str">
        <f>IF(E17="ja","OK",IF(E17="","bitte befüllen","Ausschluss"))</f>
        <v>bitte befüllen</v>
      </c>
      <c r="G17" s="65" t="s">
        <v>15</v>
      </c>
      <c r="I17" s="244"/>
    </row>
    <row r="18" spans="1:10" ht="45" outlineLevel="1" x14ac:dyDescent="0.25">
      <c r="A18" s="62" t="s">
        <v>32</v>
      </c>
      <c r="B18" s="92" t="s">
        <v>11</v>
      </c>
      <c r="C18" s="99" t="s">
        <v>53</v>
      </c>
      <c r="D18" s="71" t="s">
        <v>0</v>
      </c>
      <c r="E18" s="66"/>
      <c r="F18" s="65" t="str">
        <f>IF(E18="ja","OK",IF(E18="","bitte befüllen","Ausschluss"))</f>
        <v>bitte befüllen</v>
      </c>
      <c r="G18" s="65" t="s">
        <v>15</v>
      </c>
    </row>
    <row r="19" spans="1:10" ht="45" outlineLevel="1" x14ac:dyDescent="0.25">
      <c r="A19" s="207" t="s">
        <v>33</v>
      </c>
      <c r="B19" s="92" t="s">
        <v>11</v>
      </c>
      <c r="C19" s="99" t="s">
        <v>1160</v>
      </c>
      <c r="D19" s="71" t="s">
        <v>0</v>
      </c>
      <c r="E19" s="66"/>
      <c r="F19" s="65" t="str">
        <f>IF(E19="ja","OK",IF(E19="","bitte befüllen","Ausschluss"))</f>
        <v>bitte befüllen</v>
      </c>
      <c r="G19" s="65" t="s">
        <v>15</v>
      </c>
    </row>
    <row r="20" spans="1:10" outlineLevel="1" x14ac:dyDescent="0.25">
      <c r="A20" s="62" t="s">
        <v>237</v>
      </c>
      <c r="B20" s="92" t="s">
        <v>24</v>
      </c>
      <c r="C20" s="99" t="s">
        <v>1101</v>
      </c>
      <c r="D20" s="71" t="s">
        <v>257</v>
      </c>
      <c r="E20" s="66"/>
      <c r="F20" s="71" t="str">
        <f t="shared" ref="F20" si="0">IF(E20="ja",50,IF(E20="nein",0,"bitte befüllen"))</f>
        <v>bitte befüllen</v>
      </c>
      <c r="G20" s="71" t="s">
        <v>234</v>
      </c>
      <c r="H20" s="263">
        <v>50</v>
      </c>
    </row>
    <row r="21" spans="1:10" s="42" customFormat="1" ht="30" outlineLevel="1" x14ac:dyDescent="0.25">
      <c r="A21" s="62" t="s">
        <v>255</v>
      </c>
      <c r="B21" s="63" t="s">
        <v>11</v>
      </c>
      <c r="C21" s="64" t="s">
        <v>259</v>
      </c>
      <c r="D21" s="65" t="s">
        <v>0</v>
      </c>
      <c r="E21" s="66"/>
      <c r="F21" s="65" t="str">
        <f>IF(E21="","bitte befüllen","OK")</f>
        <v>bitte befüllen</v>
      </c>
      <c r="G21" s="65" t="s">
        <v>0</v>
      </c>
      <c r="I21" s="242"/>
    </row>
    <row r="22" spans="1:10" s="42" customFormat="1" ht="30" outlineLevel="1" x14ac:dyDescent="0.25">
      <c r="A22" s="62" t="s">
        <v>256</v>
      </c>
      <c r="B22" s="63" t="s">
        <v>11</v>
      </c>
      <c r="C22" s="73" t="s">
        <v>353</v>
      </c>
      <c r="D22" s="65" t="s">
        <v>0</v>
      </c>
      <c r="E22" s="66"/>
      <c r="F22" s="65" t="str">
        <f>IF(E22="","bitte befüllen","OK")</f>
        <v>bitte befüllen</v>
      </c>
      <c r="G22" s="65" t="s">
        <v>0</v>
      </c>
      <c r="I22" s="242"/>
    </row>
    <row r="23" spans="1:10" s="42" customFormat="1" ht="45" outlineLevel="1" x14ac:dyDescent="0.25">
      <c r="A23" s="62" t="s">
        <v>680</v>
      </c>
      <c r="B23" s="63" t="s">
        <v>11</v>
      </c>
      <c r="C23" s="64" t="s">
        <v>260</v>
      </c>
      <c r="D23" s="65" t="s">
        <v>0</v>
      </c>
      <c r="E23" s="66"/>
      <c r="F23" s="65" t="str">
        <f>IF(E23="","bitte befüllen","OK")</f>
        <v>bitte befüllen</v>
      </c>
      <c r="G23" s="65" t="s">
        <v>0</v>
      </c>
      <c r="I23" s="242"/>
    </row>
    <row r="24" spans="1:10" s="111" customFormat="1" x14ac:dyDescent="0.25">
      <c r="A24" s="82" t="s">
        <v>34</v>
      </c>
      <c r="B24" s="81"/>
      <c r="C24" s="81" t="s">
        <v>979</v>
      </c>
      <c r="D24" s="81"/>
      <c r="E24" s="81"/>
      <c r="F24" s="81"/>
      <c r="G24" s="81"/>
      <c r="H24" s="36"/>
      <c r="I24" s="245"/>
      <c r="J24" s="241"/>
    </row>
    <row r="25" spans="1:10" s="111" customFormat="1" ht="30" outlineLevel="1" x14ac:dyDescent="0.25">
      <c r="A25" s="222" t="s">
        <v>35</v>
      </c>
      <c r="B25" s="235" t="s">
        <v>24</v>
      </c>
      <c r="C25" s="240" t="s">
        <v>1252</v>
      </c>
      <c r="D25" s="101" t="s">
        <v>0</v>
      </c>
      <c r="E25" s="238"/>
      <c r="F25" s="101" t="str">
        <f t="shared" ref="F25" si="1">IF(E25="ja",50,IF(E25="nein",0,"bitte befüllen"))</f>
        <v>bitte befüllen</v>
      </c>
      <c r="G25" s="101" t="s">
        <v>234</v>
      </c>
      <c r="H25" s="263">
        <v>50</v>
      </c>
      <c r="I25" s="244"/>
      <c r="J25" s="241"/>
    </row>
    <row r="26" spans="1:10" s="120" customFormat="1" ht="30" outlineLevel="1" x14ac:dyDescent="0.25">
      <c r="A26" s="222" t="s">
        <v>36</v>
      </c>
      <c r="B26" s="94" t="s">
        <v>24</v>
      </c>
      <c r="C26" s="91" t="s">
        <v>1100</v>
      </c>
      <c r="D26" s="71" t="s">
        <v>0</v>
      </c>
      <c r="E26" s="66"/>
      <c r="F26" s="71" t="str">
        <f>IF(E26="ja",10,IF(E26="nein",0,"bitte befüllen"))</f>
        <v>bitte befüllen</v>
      </c>
      <c r="G26" s="71" t="s">
        <v>62</v>
      </c>
      <c r="H26" s="68">
        <v>10</v>
      </c>
      <c r="I26" s="246"/>
    </row>
    <row r="27" spans="1:10" x14ac:dyDescent="0.25">
      <c r="A27" s="82" t="s">
        <v>91</v>
      </c>
      <c r="B27" s="81"/>
      <c r="C27" s="81" t="s">
        <v>89</v>
      </c>
      <c r="D27" s="81"/>
      <c r="E27" s="81"/>
      <c r="F27" s="81"/>
      <c r="G27" s="81"/>
    </row>
    <row r="28" spans="1:10" ht="45" outlineLevel="1" x14ac:dyDescent="0.25">
      <c r="A28" s="62" t="s">
        <v>37</v>
      </c>
      <c r="B28" s="92" t="s">
        <v>11</v>
      </c>
      <c r="C28" s="99" t="s">
        <v>54</v>
      </c>
      <c r="D28" s="71" t="s">
        <v>0</v>
      </c>
      <c r="E28" s="66"/>
      <c r="F28" s="65" t="str">
        <f>IF(E28="ja","OK",IF(E28="","bitte befüllen","Ausschluss"))</f>
        <v>bitte befüllen</v>
      </c>
      <c r="G28" s="65" t="s">
        <v>15</v>
      </c>
    </row>
    <row r="29" spans="1:10" ht="30" outlineLevel="1" x14ac:dyDescent="0.25">
      <c r="A29" s="62" t="s">
        <v>81</v>
      </c>
      <c r="B29" s="92"/>
      <c r="C29" s="114" t="s">
        <v>25</v>
      </c>
      <c r="D29" s="65"/>
      <c r="E29" s="65"/>
      <c r="F29" s="65"/>
      <c r="G29" s="65"/>
    </row>
    <row r="30" spans="1:10" outlineLevel="1" x14ac:dyDescent="0.25">
      <c r="A30" s="62" t="s">
        <v>86</v>
      </c>
      <c r="B30" s="92" t="s">
        <v>11</v>
      </c>
      <c r="C30" s="100" t="s">
        <v>41</v>
      </c>
      <c r="D30" s="71" t="s">
        <v>0</v>
      </c>
      <c r="E30" s="66"/>
      <c r="F30" s="65" t="str">
        <f t="shared" ref="F30:F37" si="2">IF(E30="ja","OK",IF(E30="","bitte befüllen","Ausschluss"))</f>
        <v>bitte befüllen</v>
      </c>
      <c r="G30" s="65" t="s">
        <v>15</v>
      </c>
    </row>
    <row r="31" spans="1:10" outlineLevel="1" x14ac:dyDescent="0.25">
      <c r="A31" s="62" t="s">
        <v>87</v>
      </c>
      <c r="B31" s="92" t="s">
        <v>11</v>
      </c>
      <c r="C31" s="93" t="s">
        <v>42</v>
      </c>
      <c r="D31" s="71" t="s">
        <v>0</v>
      </c>
      <c r="E31" s="66"/>
      <c r="F31" s="65" t="str">
        <f t="shared" si="2"/>
        <v>bitte befüllen</v>
      </c>
      <c r="G31" s="65" t="s">
        <v>15</v>
      </c>
    </row>
    <row r="32" spans="1:10" outlineLevel="1" x14ac:dyDescent="0.25">
      <c r="A32" s="62" t="s">
        <v>1028</v>
      </c>
      <c r="B32" s="92" t="s">
        <v>11</v>
      </c>
      <c r="C32" s="93" t="s">
        <v>43</v>
      </c>
      <c r="D32" s="71" t="s">
        <v>0</v>
      </c>
      <c r="E32" s="66"/>
      <c r="F32" s="65" t="str">
        <f t="shared" si="2"/>
        <v>bitte befüllen</v>
      </c>
      <c r="G32" s="65" t="s">
        <v>15</v>
      </c>
    </row>
    <row r="33" spans="1:9" outlineLevel="1" x14ac:dyDescent="0.25">
      <c r="A33" s="62" t="s">
        <v>1029</v>
      </c>
      <c r="B33" s="92" t="s">
        <v>11</v>
      </c>
      <c r="C33" s="93" t="s">
        <v>44</v>
      </c>
      <c r="D33" s="71" t="s">
        <v>0</v>
      </c>
      <c r="E33" s="66"/>
      <c r="F33" s="65" t="str">
        <f t="shared" si="2"/>
        <v>bitte befüllen</v>
      </c>
      <c r="G33" s="65" t="s">
        <v>15</v>
      </c>
    </row>
    <row r="34" spans="1:9" outlineLevel="1" x14ac:dyDescent="0.25">
      <c r="A34" s="62" t="s">
        <v>1030</v>
      </c>
      <c r="B34" s="92" t="s">
        <v>11</v>
      </c>
      <c r="C34" s="93" t="s">
        <v>261</v>
      </c>
      <c r="D34" s="71" t="s">
        <v>0</v>
      </c>
      <c r="E34" s="66"/>
      <c r="F34" s="65" t="str">
        <f t="shared" si="2"/>
        <v>bitte befüllen</v>
      </c>
      <c r="G34" s="65" t="s">
        <v>15</v>
      </c>
    </row>
    <row r="35" spans="1:9" outlineLevel="1" x14ac:dyDescent="0.25">
      <c r="A35" s="62" t="s">
        <v>1031</v>
      </c>
      <c r="B35" s="92" t="s">
        <v>11</v>
      </c>
      <c r="C35" s="100" t="s">
        <v>922</v>
      </c>
      <c r="D35" s="71" t="s">
        <v>0</v>
      </c>
      <c r="E35" s="66"/>
      <c r="F35" s="65" t="str">
        <f t="shared" ref="F35:F36" si="3">IF(E35="ja","OK",IF(E35="","bitte befüllen","Ausschluss"))</f>
        <v>bitte befüllen</v>
      </c>
      <c r="G35" s="65" t="s">
        <v>15</v>
      </c>
    </row>
    <row r="36" spans="1:9" outlineLevel="1" x14ac:dyDescent="0.25">
      <c r="A36" s="62" t="s">
        <v>1032</v>
      </c>
      <c r="B36" s="92" t="s">
        <v>11</v>
      </c>
      <c r="C36" s="100" t="s">
        <v>924</v>
      </c>
      <c r="D36" s="71" t="s">
        <v>0</v>
      </c>
      <c r="E36" s="66"/>
      <c r="F36" s="65" t="str">
        <f t="shared" si="3"/>
        <v>bitte befüllen</v>
      </c>
      <c r="G36" s="65" t="s">
        <v>15</v>
      </c>
    </row>
    <row r="37" spans="1:9" outlineLevel="1" x14ac:dyDescent="0.25">
      <c r="A37" s="62" t="s">
        <v>1033</v>
      </c>
      <c r="B37" s="92" t="s">
        <v>11</v>
      </c>
      <c r="C37" s="93" t="s">
        <v>45</v>
      </c>
      <c r="D37" s="71" t="s">
        <v>0</v>
      </c>
      <c r="E37" s="66"/>
      <c r="F37" s="65" t="str">
        <f t="shared" si="2"/>
        <v>bitte befüllen</v>
      </c>
      <c r="G37" s="65" t="s">
        <v>15</v>
      </c>
    </row>
    <row r="38" spans="1:9" outlineLevel="1" x14ac:dyDescent="0.25">
      <c r="A38" s="62" t="s">
        <v>1034</v>
      </c>
      <c r="B38" s="92" t="s">
        <v>11</v>
      </c>
      <c r="C38" s="93" t="s">
        <v>921</v>
      </c>
      <c r="D38" s="71" t="s">
        <v>0</v>
      </c>
      <c r="E38" s="66"/>
      <c r="F38" s="65" t="str">
        <f t="shared" ref="F38:F41" si="4">IF(E38="ja","OK",IF(E38="","bitte befüllen","Ausschluss"))</f>
        <v>bitte befüllen</v>
      </c>
      <c r="G38" s="65" t="s">
        <v>15</v>
      </c>
    </row>
    <row r="39" spans="1:9" outlineLevel="1" x14ac:dyDescent="0.25">
      <c r="A39" s="62" t="s">
        <v>1035</v>
      </c>
      <c r="B39" s="92" t="s">
        <v>11</v>
      </c>
      <c r="C39" s="93" t="s">
        <v>17</v>
      </c>
      <c r="D39" s="71" t="s">
        <v>0</v>
      </c>
      <c r="E39" s="66"/>
      <c r="F39" s="65" t="str">
        <f t="shared" si="4"/>
        <v>bitte befüllen</v>
      </c>
      <c r="G39" s="65" t="s">
        <v>15</v>
      </c>
    </row>
    <row r="40" spans="1:9" outlineLevel="1" x14ac:dyDescent="0.25">
      <c r="A40" s="62" t="s">
        <v>1036</v>
      </c>
      <c r="B40" s="92" t="s">
        <v>11</v>
      </c>
      <c r="C40" s="93" t="s">
        <v>18</v>
      </c>
      <c r="D40" s="71" t="s">
        <v>0</v>
      </c>
      <c r="E40" s="66"/>
      <c r="F40" s="65" t="str">
        <f t="shared" si="4"/>
        <v>bitte befüllen</v>
      </c>
      <c r="G40" s="65" t="s">
        <v>15</v>
      </c>
    </row>
    <row r="41" spans="1:9" ht="30" outlineLevel="1" x14ac:dyDescent="0.25">
      <c r="A41" s="222" t="s">
        <v>1037</v>
      </c>
      <c r="B41" s="92" t="s">
        <v>11</v>
      </c>
      <c r="C41" s="99" t="s">
        <v>1253</v>
      </c>
      <c r="D41" s="71" t="s">
        <v>0</v>
      </c>
      <c r="E41" s="66"/>
      <c r="F41" s="65" t="str">
        <f t="shared" si="4"/>
        <v>bitte befüllen</v>
      </c>
      <c r="G41" s="65" t="s">
        <v>15</v>
      </c>
      <c r="I41" s="244"/>
    </row>
    <row r="42" spans="1:9" outlineLevel="1" x14ac:dyDescent="0.25">
      <c r="A42" s="62" t="s">
        <v>1038</v>
      </c>
      <c r="B42" s="63" t="s">
        <v>12</v>
      </c>
      <c r="C42" s="99" t="s">
        <v>231</v>
      </c>
      <c r="D42" s="65" t="s">
        <v>19</v>
      </c>
      <c r="E42" s="66"/>
      <c r="F42" s="65" t="str">
        <f>IF(E42="","bitte befüllen","OK")</f>
        <v>bitte befüllen</v>
      </c>
      <c r="G42" s="65" t="s">
        <v>20</v>
      </c>
    </row>
    <row r="43" spans="1:9" ht="45" outlineLevel="1" x14ac:dyDescent="0.25">
      <c r="A43" s="62" t="s">
        <v>1039</v>
      </c>
      <c r="B43" s="72" t="s">
        <v>11</v>
      </c>
      <c r="C43" s="70" t="s">
        <v>366</v>
      </c>
      <c r="D43" s="65" t="s">
        <v>0</v>
      </c>
      <c r="E43" s="66"/>
      <c r="F43" s="65" t="str">
        <f>IF(E43="ja","OK",IF(E43="","bitte befüllen","Ausschluss"))</f>
        <v>bitte befüllen</v>
      </c>
      <c r="G43" s="65" t="s">
        <v>15</v>
      </c>
      <c r="H43" s="68"/>
    </row>
    <row r="44" spans="1:9" x14ac:dyDescent="0.25">
      <c r="A44" s="82" t="s">
        <v>681</v>
      </c>
      <c r="B44" s="81"/>
      <c r="C44" s="82" t="s">
        <v>359</v>
      </c>
      <c r="D44" s="81"/>
      <c r="E44" s="81"/>
      <c r="F44" s="81"/>
      <c r="G44" s="81"/>
      <c r="H44" s="18"/>
    </row>
    <row r="45" spans="1:9" ht="60" x14ac:dyDescent="0.25">
      <c r="A45" s="82" t="s">
        <v>47</v>
      </c>
      <c r="B45" s="81"/>
      <c r="C45" s="81" t="s">
        <v>92</v>
      </c>
      <c r="D45" s="81"/>
      <c r="E45" s="81"/>
      <c r="F45" s="81"/>
      <c r="G45" s="81"/>
    </row>
    <row r="46" spans="1:9" ht="60" outlineLevel="1" x14ac:dyDescent="0.25">
      <c r="A46" s="222" t="s">
        <v>1040</v>
      </c>
      <c r="B46" s="92" t="s">
        <v>11</v>
      </c>
      <c r="C46" s="231" t="s">
        <v>1254</v>
      </c>
      <c r="D46" s="71" t="s">
        <v>0</v>
      </c>
      <c r="E46" s="66"/>
      <c r="F46" s="65" t="str">
        <f>IF(E46="ja","OK",IF(E46="","bitte befüllen","Ausschluss"))</f>
        <v>bitte befüllen</v>
      </c>
      <c r="G46" s="65" t="s">
        <v>15</v>
      </c>
      <c r="I46" s="244"/>
    </row>
    <row r="47" spans="1:9" ht="60" outlineLevel="1" x14ac:dyDescent="0.25">
      <c r="A47" s="62" t="s">
        <v>1041</v>
      </c>
      <c r="B47" s="92" t="s">
        <v>11</v>
      </c>
      <c r="C47" s="99" t="s">
        <v>55</v>
      </c>
      <c r="D47" s="71" t="s">
        <v>0</v>
      </c>
      <c r="E47" s="66"/>
      <c r="F47" s="65" t="str">
        <f>IF(E47="ja","OK",IF(E47="","bitte befüllen","Ausschluss"))</f>
        <v>bitte befüllen</v>
      </c>
      <c r="G47" s="65" t="s">
        <v>15</v>
      </c>
    </row>
    <row r="48" spans="1:9" ht="45" outlineLevel="1" x14ac:dyDescent="0.25">
      <c r="A48" s="62" t="s">
        <v>1042</v>
      </c>
      <c r="B48" s="92" t="s">
        <v>11</v>
      </c>
      <c r="C48" s="99" t="s">
        <v>56</v>
      </c>
      <c r="D48" s="71" t="s">
        <v>0</v>
      </c>
      <c r="E48" s="66"/>
      <c r="F48" s="65" t="str">
        <f>IF(E48="ja","OK",IF(E48="","bitte befüllen","Ausschluss"))</f>
        <v>bitte befüllen</v>
      </c>
      <c r="G48" s="65" t="s">
        <v>15</v>
      </c>
    </row>
    <row r="49" spans="1:9" ht="45" outlineLevel="1" x14ac:dyDescent="0.25">
      <c r="A49" s="62" t="s">
        <v>1043</v>
      </c>
      <c r="B49" s="92" t="s">
        <v>11</v>
      </c>
      <c r="C49" s="99" t="s">
        <v>57</v>
      </c>
      <c r="D49" s="71" t="s">
        <v>0</v>
      </c>
      <c r="E49" s="66"/>
      <c r="F49" s="65" t="str">
        <f>IF(E49="ja","OK",IF(E49="","bitte befüllen","Ausschluss"))</f>
        <v>bitte befüllen</v>
      </c>
      <c r="G49" s="65" t="s">
        <v>15</v>
      </c>
    </row>
    <row r="50" spans="1:9" ht="45" outlineLevel="1" x14ac:dyDescent="0.25">
      <c r="A50" s="62" t="s">
        <v>1044</v>
      </c>
      <c r="B50" s="92" t="s">
        <v>11</v>
      </c>
      <c r="C50" s="99" t="s">
        <v>58</v>
      </c>
      <c r="D50" s="71" t="s">
        <v>0</v>
      </c>
      <c r="E50" s="66"/>
      <c r="F50" s="65" t="str">
        <f>IF(E50="ja","OK",IF(E50="","bitte befüllen","Ausschluss"))</f>
        <v>bitte befüllen</v>
      </c>
      <c r="G50" s="101" t="s">
        <v>15</v>
      </c>
    </row>
    <row r="51" spans="1:9" ht="60" outlineLevel="1" x14ac:dyDescent="0.25">
      <c r="A51" s="222" t="s">
        <v>48</v>
      </c>
      <c r="B51" s="63" t="s">
        <v>11</v>
      </c>
      <c r="C51" s="91" t="s">
        <v>1255</v>
      </c>
      <c r="D51" s="65" t="s">
        <v>0</v>
      </c>
      <c r="E51" s="66"/>
      <c r="F51" s="65" t="str">
        <f t="shared" ref="F51" si="5">IF(E51="ja","OK",IF(E51="","bitte befüllen","Ausschluss"))</f>
        <v>bitte befüllen</v>
      </c>
      <c r="G51" s="65" t="s">
        <v>15</v>
      </c>
      <c r="H51" s="18"/>
      <c r="I51" s="244"/>
    </row>
    <row r="52" spans="1:9" ht="30" outlineLevel="1" x14ac:dyDescent="0.25">
      <c r="A52" s="158" t="s">
        <v>49</v>
      </c>
      <c r="B52" s="237" t="s">
        <v>24</v>
      </c>
      <c r="C52" s="90" t="s">
        <v>663</v>
      </c>
      <c r="D52" s="101" t="s">
        <v>0</v>
      </c>
      <c r="E52" s="238"/>
      <c r="F52" s="101" t="str">
        <f>IF(E52="ja",5,IF(E52="nein",0,"bitte befüllen"))</f>
        <v>bitte befüllen</v>
      </c>
      <c r="G52" s="210" t="s">
        <v>241</v>
      </c>
      <c r="H52" s="87">
        <v>5</v>
      </c>
      <c r="I52" s="247"/>
    </row>
    <row r="53" spans="1:9" ht="30" outlineLevel="1" x14ac:dyDescent="0.25">
      <c r="A53" s="158" t="s">
        <v>82</v>
      </c>
      <c r="B53" s="237" t="s">
        <v>24</v>
      </c>
      <c r="C53" s="236" t="s">
        <v>664</v>
      </c>
      <c r="D53" s="101" t="s">
        <v>0</v>
      </c>
      <c r="E53" s="238"/>
      <c r="F53" s="101" t="str">
        <f>IF(E53="ja",5,IF(E53="nein",0,"bitte befüllen"))</f>
        <v>bitte befüllen</v>
      </c>
      <c r="G53" s="210" t="s">
        <v>241</v>
      </c>
      <c r="H53" s="87">
        <v>5</v>
      </c>
      <c r="I53" s="247"/>
    </row>
    <row r="54" spans="1:9" s="46" customFormat="1" x14ac:dyDescent="0.25">
      <c r="A54" s="82" t="s">
        <v>83</v>
      </c>
      <c r="B54" s="81"/>
      <c r="C54" s="81" t="s">
        <v>88</v>
      </c>
      <c r="D54" s="81"/>
      <c r="E54" s="81"/>
      <c r="F54" s="81"/>
      <c r="G54" s="81"/>
      <c r="I54" s="242"/>
    </row>
    <row r="55" spans="1:9" ht="60" outlineLevel="1" x14ac:dyDescent="0.25">
      <c r="A55" s="62" t="s">
        <v>84</v>
      </c>
      <c r="B55" s="63" t="s">
        <v>11</v>
      </c>
      <c r="C55" s="99" t="s">
        <v>1069</v>
      </c>
      <c r="D55" s="71" t="s">
        <v>0</v>
      </c>
      <c r="E55" s="66"/>
      <c r="F55" s="65" t="str">
        <f t="shared" ref="F55:F57" si="6">IF(E55="ja","OK",IF(E55="","bitte befüllen","Ausschluss"))</f>
        <v>bitte befüllen</v>
      </c>
      <c r="G55" s="106" t="s">
        <v>15</v>
      </c>
    </row>
    <row r="56" spans="1:9" outlineLevel="1" x14ac:dyDescent="0.25">
      <c r="A56" s="207" t="s">
        <v>85</v>
      </c>
      <c r="B56" s="134" t="s">
        <v>24</v>
      </c>
      <c r="C56" s="231" t="s">
        <v>1070</v>
      </c>
      <c r="D56" s="101" t="s">
        <v>0</v>
      </c>
      <c r="E56" s="238"/>
      <c r="F56" s="101" t="str">
        <f>IF(E56="ja",5,IF(E56="nein",0,"bitte befüllen"))</f>
        <v>bitte befüllen</v>
      </c>
      <c r="G56" s="101" t="s">
        <v>241</v>
      </c>
      <c r="H56" s="87">
        <v>5</v>
      </c>
      <c r="I56" s="247"/>
    </row>
    <row r="57" spans="1:9" s="46" customFormat="1" ht="45" outlineLevel="1" x14ac:dyDescent="0.25">
      <c r="A57" s="207" t="s">
        <v>95</v>
      </c>
      <c r="B57" s="63" t="s">
        <v>11</v>
      </c>
      <c r="C57" s="98" t="s">
        <v>1256</v>
      </c>
      <c r="D57" s="65" t="s">
        <v>0</v>
      </c>
      <c r="E57" s="66"/>
      <c r="F57" s="65" t="str">
        <f t="shared" si="6"/>
        <v>bitte befüllen</v>
      </c>
      <c r="G57" s="106" t="s">
        <v>15</v>
      </c>
      <c r="I57" s="244"/>
    </row>
    <row r="58" spans="1:9" s="46" customFormat="1" ht="30" outlineLevel="1" x14ac:dyDescent="0.25">
      <c r="A58" s="207" t="s">
        <v>96</v>
      </c>
      <c r="B58" s="134" t="s">
        <v>24</v>
      </c>
      <c r="C58" s="88" t="s">
        <v>679</v>
      </c>
      <c r="D58" s="106" t="s">
        <v>0</v>
      </c>
      <c r="E58" s="238"/>
      <c r="F58" s="101" t="str">
        <f>IF(E58="ja",5,IF(E58="nein",0,"bitte befüllen"))</f>
        <v>bitte befüllen</v>
      </c>
      <c r="G58" s="101" t="s">
        <v>241</v>
      </c>
      <c r="H58" s="87">
        <v>5</v>
      </c>
      <c r="I58" s="247"/>
    </row>
    <row r="59" spans="1:9" x14ac:dyDescent="0.25">
      <c r="A59" s="82" t="s">
        <v>97</v>
      </c>
      <c r="B59" s="81"/>
      <c r="C59" s="82" t="s">
        <v>360</v>
      </c>
      <c r="D59" s="81"/>
      <c r="E59" s="81"/>
      <c r="F59" s="81"/>
      <c r="G59" s="81"/>
      <c r="H59" s="18"/>
    </row>
    <row r="60" spans="1:9" ht="30" outlineLevel="1" x14ac:dyDescent="0.25">
      <c r="A60" s="62" t="s">
        <v>98</v>
      </c>
      <c r="B60" s="69" t="s">
        <v>24</v>
      </c>
      <c r="C60" s="74" t="s">
        <v>361</v>
      </c>
      <c r="D60" s="71" t="s">
        <v>0</v>
      </c>
      <c r="E60" s="66"/>
      <c r="F60" s="71" t="str">
        <f>IF(E60="ja",5,IF(E60="nein",0,"bitte befüllen"))</f>
        <v>bitte befüllen</v>
      </c>
      <c r="G60" s="71" t="s">
        <v>241</v>
      </c>
      <c r="H60" s="68">
        <v>5</v>
      </c>
    </row>
    <row r="61" spans="1:9" outlineLevel="1" x14ac:dyDescent="0.25">
      <c r="A61" s="207" t="s">
        <v>99</v>
      </c>
      <c r="B61" s="124" t="s">
        <v>24</v>
      </c>
      <c r="C61" s="89" t="s">
        <v>1071</v>
      </c>
      <c r="D61" s="71" t="s">
        <v>0</v>
      </c>
      <c r="E61" s="66"/>
      <c r="F61" s="71" t="str">
        <f>IF(E61="ja",10,IF(E61="nein",0,"bitte befüllen"))</f>
        <v>bitte befüllen</v>
      </c>
      <c r="G61" s="71" t="s">
        <v>62</v>
      </c>
      <c r="H61" s="68">
        <v>10</v>
      </c>
    </row>
    <row r="62" spans="1:9" ht="30" outlineLevel="1" x14ac:dyDescent="0.25">
      <c r="A62" s="207" t="s">
        <v>100</v>
      </c>
      <c r="B62" s="124" t="s">
        <v>24</v>
      </c>
      <c r="C62" s="88" t="s">
        <v>362</v>
      </c>
      <c r="D62" s="71" t="s">
        <v>0</v>
      </c>
      <c r="E62" s="66"/>
      <c r="F62" s="71" t="str">
        <f>IF(E62="ja",1,IF(E62="nein",0,"bitte befüllen"))</f>
        <v>bitte befüllen</v>
      </c>
      <c r="G62" s="71" t="s">
        <v>369</v>
      </c>
      <c r="H62" s="68">
        <v>1</v>
      </c>
    </row>
    <row r="63" spans="1:9" ht="45" outlineLevel="1" x14ac:dyDescent="0.25">
      <c r="A63" s="207" t="s">
        <v>101</v>
      </c>
      <c r="B63" s="125" t="s">
        <v>24</v>
      </c>
      <c r="C63" s="90" t="s">
        <v>363</v>
      </c>
      <c r="D63" s="71" t="s">
        <v>0</v>
      </c>
      <c r="E63" s="66"/>
      <c r="F63" s="71" t="str">
        <f>IF(E63="ja",1,IF(E63="nein",0,"bitte befüllen"))</f>
        <v>bitte befüllen</v>
      </c>
      <c r="G63" s="71" t="s">
        <v>369</v>
      </c>
      <c r="H63" s="68">
        <v>1</v>
      </c>
    </row>
    <row r="64" spans="1:9" ht="30" outlineLevel="1" x14ac:dyDescent="0.25">
      <c r="A64" s="207" t="s">
        <v>102</v>
      </c>
      <c r="B64" s="125" t="s">
        <v>24</v>
      </c>
      <c r="C64" s="90" t="s">
        <v>364</v>
      </c>
      <c r="D64" s="71" t="s">
        <v>0</v>
      </c>
      <c r="E64" s="66"/>
      <c r="F64" s="71" t="str">
        <f>IF(E64="ja",10,IF(E64="nein",0,"bitte befüllen"))</f>
        <v>bitte befüllen</v>
      </c>
      <c r="G64" s="71" t="s">
        <v>62</v>
      </c>
      <c r="H64" s="68">
        <v>10</v>
      </c>
    </row>
    <row r="65" spans="1:9" s="46" customFormat="1" x14ac:dyDescent="0.25">
      <c r="A65" s="82" t="s">
        <v>103</v>
      </c>
      <c r="B65" s="81"/>
      <c r="C65" s="81" t="s">
        <v>94</v>
      </c>
      <c r="D65" s="81"/>
      <c r="E65" s="81"/>
      <c r="F65" s="81"/>
      <c r="G65" s="81"/>
      <c r="I65" s="242"/>
    </row>
    <row r="66" spans="1:9" outlineLevel="1" x14ac:dyDescent="0.25">
      <c r="A66" s="62" t="s">
        <v>104</v>
      </c>
      <c r="B66" s="103" t="s">
        <v>11</v>
      </c>
      <c r="C66" s="104" t="s">
        <v>1163</v>
      </c>
      <c r="D66" s="101" t="s">
        <v>0</v>
      </c>
      <c r="E66" s="105"/>
      <c r="F66" s="106" t="str">
        <f>IF(E66="ja","OK",IF(E66="","bitte befüllen","Ausschluss"))</f>
        <v>bitte befüllen</v>
      </c>
      <c r="G66" s="106" t="s">
        <v>15</v>
      </c>
    </row>
    <row r="67" spans="1:9" ht="45" outlineLevel="1" x14ac:dyDescent="0.25">
      <c r="A67" s="207" t="s">
        <v>106</v>
      </c>
      <c r="B67" s="103" t="s">
        <v>11</v>
      </c>
      <c r="C67" s="107" t="s">
        <v>60</v>
      </c>
      <c r="D67" s="101" t="s">
        <v>0</v>
      </c>
      <c r="E67" s="66"/>
      <c r="F67" s="106" t="str">
        <f>IF(E67="ja","OK",IF(E67="","bitte befüllen","Ausschluss"))</f>
        <v>bitte befüllen</v>
      </c>
      <c r="G67" s="106" t="s">
        <v>15</v>
      </c>
    </row>
    <row r="68" spans="1:9" s="46" customFormat="1" ht="30" outlineLevel="1" x14ac:dyDescent="0.25">
      <c r="A68" s="207" t="s">
        <v>107</v>
      </c>
      <c r="B68" s="92" t="s">
        <v>11</v>
      </c>
      <c r="C68" s="107" t="s">
        <v>1027</v>
      </c>
      <c r="D68" s="65" t="s">
        <v>0</v>
      </c>
      <c r="E68" s="66"/>
      <c r="F68" s="65" t="str">
        <f>IF(E68="ja","OK",IF(E68="","bitte befüllen","Ausschluss"))</f>
        <v>bitte befüllen</v>
      </c>
      <c r="G68" s="65" t="s">
        <v>15</v>
      </c>
      <c r="I68" s="242"/>
    </row>
    <row r="69" spans="1:9" s="46" customFormat="1" outlineLevel="1" x14ac:dyDescent="0.25">
      <c r="A69" s="207" t="s">
        <v>1045</v>
      </c>
      <c r="B69" s="228" t="s">
        <v>11</v>
      </c>
      <c r="C69" s="233" t="s">
        <v>1165</v>
      </c>
      <c r="D69" s="210" t="s">
        <v>0</v>
      </c>
      <c r="E69" s="211"/>
      <c r="F69" s="210" t="str">
        <f>IF(E69="ja","OK",IF(E69="","bitte befüllen","Ausschluss"))</f>
        <v>bitte befüllen</v>
      </c>
      <c r="G69" s="210" t="s">
        <v>15</v>
      </c>
      <c r="I69" s="242"/>
    </row>
    <row r="70" spans="1:9" s="46" customFormat="1" x14ac:dyDescent="0.25">
      <c r="A70" s="82" t="s">
        <v>683</v>
      </c>
      <c r="B70" s="81"/>
      <c r="C70" s="81" t="s">
        <v>1016</v>
      </c>
      <c r="D70" s="81"/>
      <c r="E70" s="81"/>
      <c r="F70" s="81"/>
      <c r="G70" s="81"/>
      <c r="I70" s="242"/>
    </row>
    <row r="71" spans="1:9" ht="60" outlineLevel="1" x14ac:dyDescent="0.25">
      <c r="A71" s="112" t="s">
        <v>684</v>
      </c>
      <c r="B71" s="92" t="s">
        <v>11</v>
      </c>
      <c r="C71" s="100" t="s">
        <v>209</v>
      </c>
      <c r="D71" s="65" t="s">
        <v>0</v>
      </c>
      <c r="E71" s="66"/>
      <c r="F71" s="65" t="str">
        <f>IF(E71="ja","OK",IF(E71="","bitte befüllen","Ausschluss"))</f>
        <v>bitte befüllen</v>
      </c>
      <c r="G71" s="65" t="s">
        <v>15</v>
      </c>
    </row>
    <row r="72" spans="1:9" s="46" customFormat="1" ht="30" outlineLevel="1" x14ac:dyDescent="0.25">
      <c r="A72" s="112" t="s">
        <v>685</v>
      </c>
      <c r="B72" s="92" t="s">
        <v>12</v>
      </c>
      <c r="C72" s="102" t="s">
        <v>682</v>
      </c>
      <c r="D72" s="65" t="s">
        <v>19</v>
      </c>
      <c r="E72" s="66"/>
      <c r="F72" s="65" t="str">
        <f>IF(E72="","bitte befüllen","OK")</f>
        <v>bitte befüllen</v>
      </c>
      <c r="G72" s="65" t="s">
        <v>20</v>
      </c>
      <c r="I72" s="242"/>
    </row>
    <row r="73" spans="1:9" s="46" customFormat="1" outlineLevel="1" x14ac:dyDescent="0.25">
      <c r="A73" s="112" t="s">
        <v>686</v>
      </c>
      <c r="B73" s="108"/>
      <c r="C73" s="109" t="s">
        <v>4</v>
      </c>
      <c r="D73" s="110"/>
      <c r="E73" s="110"/>
      <c r="F73" s="110"/>
      <c r="G73" s="65"/>
      <c r="I73" s="242"/>
    </row>
    <row r="74" spans="1:9" s="46" customFormat="1" outlineLevel="1" x14ac:dyDescent="0.25">
      <c r="A74" s="62" t="s">
        <v>1257</v>
      </c>
      <c r="B74" s="92" t="s">
        <v>12</v>
      </c>
      <c r="C74" s="102" t="s">
        <v>3</v>
      </c>
      <c r="D74" s="65" t="s">
        <v>19</v>
      </c>
      <c r="E74" s="66"/>
      <c r="F74" s="65" t="str">
        <f>IF(E74="","bitte befüllen","OK")</f>
        <v>bitte befüllen</v>
      </c>
      <c r="G74" s="65" t="s">
        <v>20</v>
      </c>
      <c r="I74" s="242"/>
    </row>
    <row r="75" spans="1:9" s="46" customFormat="1" outlineLevel="1" x14ac:dyDescent="0.25">
      <c r="A75" s="207" t="s">
        <v>1258</v>
      </c>
      <c r="B75" s="92" t="s">
        <v>12</v>
      </c>
      <c r="C75" s="102" t="s">
        <v>5</v>
      </c>
      <c r="D75" s="65" t="s">
        <v>19</v>
      </c>
      <c r="E75" s="66"/>
      <c r="F75" s="65" t="str">
        <f>IF(E75="","bitte befüllen","OK")</f>
        <v>bitte befüllen</v>
      </c>
      <c r="G75" s="65" t="s">
        <v>20</v>
      </c>
      <c r="I75" s="242"/>
    </row>
    <row r="76" spans="1:9" s="46" customFormat="1" outlineLevel="1" x14ac:dyDescent="0.25">
      <c r="A76" s="207" t="s">
        <v>1259</v>
      </c>
      <c r="B76" s="92" t="s">
        <v>12</v>
      </c>
      <c r="C76" s="102" t="s">
        <v>6</v>
      </c>
      <c r="D76" s="65" t="s">
        <v>19</v>
      </c>
      <c r="E76" s="66"/>
      <c r="F76" s="65" t="str">
        <f>IF(E76="","bitte befüllen","OK")</f>
        <v>bitte befüllen</v>
      </c>
      <c r="G76" s="65" t="s">
        <v>20</v>
      </c>
      <c r="I76" s="242"/>
    </row>
    <row r="77" spans="1:9" s="46" customFormat="1" outlineLevel="1" x14ac:dyDescent="0.25">
      <c r="A77" s="207" t="s">
        <v>1260</v>
      </c>
      <c r="B77" s="92" t="s">
        <v>12</v>
      </c>
      <c r="C77" s="102" t="s">
        <v>7</v>
      </c>
      <c r="D77" s="65" t="s">
        <v>19</v>
      </c>
      <c r="E77" s="66"/>
      <c r="F77" s="65" t="str">
        <f>IF(E77="","bitte befüllen","OK")</f>
        <v>bitte befüllen</v>
      </c>
      <c r="G77" s="65" t="s">
        <v>20</v>
      </c>
      <c r="I77" s="242"/>
    </row>
    <row r="78" spans="1:9" s="46" customFormat="1" outlineLevel="1" x14ac:dyDescent="0.25">
      <c r="A78" s="112" t="s">
        <v>687</v>
      </c>
      <c r="B78" s="108"/>
      <c r="C78" s="109" t="s">
        <v>8</v>
      </c>
      <c r="D78" s="110"/>
      <c r="E78" s="110"/>
      <c r="F78" s="110"/>
      <c r="G78" s="65"/>
      <c r="I78" s="242"/>
    </row>
    <row r="79" spans="1:9" s="46" customFormat="1" outlineLevel="1" x14ac:dyDescent="0.25">
      <c r="A79" s="62" t="s">
        <v>1046</v>
      </c>
      <c r="B79" s="92" t="s">
        <v>12</v>
      </c>
      <c r="C79" s="102" t="s">
        <v>3</v>
      </c>
      <c r="D79" s="65" t="s">
        <v>19</v>
      </c>
      <c r="E79" s="66"/>
      <c r="F79" s="65" t="str">
        <f>IF(E79="","bitte befüllen","OK")</f>
        <v>bitte befüllen</v>
      </c>
      <c r="G79" s="65" t="s">
        <v>20</v>
      </c>
      <c r="I79" s="242"/>
    </row>
    <row r="80" spans="1:9" s="46" customFormat="1" outlineLevel="1" x14ac:dyDescent="0.25">
      <c r="A80" s="207" t="s">
        <v>1047</v>
      </c>
      <c r="B80" s="92" t="s">
        <v>12</v>
      </c>
      <c r="C80" s="102" t="s">
        <v>5</v>
      </c>
      <c r="D80" s="65" t="s">
        <v>19</v>
      </c>
      <c r="E80" s="66"/>
      <c r="F80" s="65" t="str">
        <f>IF(E80="","bitte befüllen","OK")</f>
        <v>bitte befüllen</v>
      </c>
      <c r="G80" s="65" t="s">
        <v>20</v>
      </c>
      <c r="I80" s="242"/>
    </row>
    <row r="81" spans="1:9" s="46" customFormat="1" outlineLevel="1" x14ac:dyDescent="0.25">
      <c r="A81" s="207" t="s">
        <v>1048</v>
      </c>
      <c r="B81" s="92" t="s">
        <v>12</v>
      </c>
      <c r="C81" s="102" t="s">
        <v>6</v>
      </c>
      <c r="D81" s="65" t="s">
        <v>19</v>
      </c>
      <c r="E81" s="66"/>
      <c r="F81" s="65" t="str">
        <f>IF(E81="","bitte befüllen","OK")</f>
        <v>bitte befüllen</v>
      </c>
      <c r="G81" s="65" t="s">
        <v>20</v>
      </c>
      <c r="I81" s="242"/>
    </row>
    <row r="82" spans="1:9" s="46" customFormat="1" outlineLevel="1" x14ac:dyDescent="0.25">
      <c r="A82" s="207" t="s">
        <v>1049</v>
      </c>
      <c r="B82" s="92" t="s">
        <v>12</v>
      </c>
      <c r="C82" s="102" t="s">
        <v>7</v>
      </c>
      <c r="D82" s="65" t="s">
        <v>19</v>
      </c>
      <c r="E82" s="66"/>
      <c r="F82" s="65" t="str">
        <f>IF(E82="","bitte befüllen","OK")</f>
        <v>bitte befüllen</v>
      </c>
      <c r="G82" s="65" t="s">
        <v>20</v>
      </c>
      <c r="I82" s="242"/>
    </row>
    <row r="83" spans="1:9" s="46" customFormat="1" outlineLevel="1" x14ac:dyDescent="0.25">
      <c r="A83" s="112" t="s">
        <v>688</v>
      </c>
      <c r="B83" s="108"/>
      <c r="C83" s="109" t="s">
        <v>9</v>
      </c>
      <c r="D83" s="110"/>
      <c r="E83" s="110"/>
      <c r="F83" s="110"/>
      <c r="G83" s="65"/>
      <c r="I83" s="242"/>
    </row>
    <row r="84" spans="1:9" s="46" customFormat="1" outlineLevel="1" x14ac:dyDescent="0.25">
      <c r="A84" s="62" t="s">
        <v>1050</v>
      </c>
      <c r="B84" s="92" t="s">
        <v>12</v>
      </c>
      <c r="C84" s="102" t="s">
        <v>3</v>
      </c>
      <c r="D84" s="65" t="s">
        <v>19</v>
      </c>
      <c r="E84" s="66"/>
      <c r="F84" s="65" t="str">
        <f>IF(E84="","bitte befüllen","OK")</f>
        <v>bitte befüllen</v>
      </c>
      <c r="G84" s="65" t="s">
        <v>20</v>
      </c>
      <c r="I84" s="242"/>
    </row>
    <row r="85" spans="1:9" s="46" customFormat="1" outlineLevel="1" x14ac:dyDescent="0.25">
      <c r="A85" s="207" t="s">
        <v>1051</v>
      </c>
      <c r="B85" s="92" t="s">
        <v>12</v>
      </c>
      <c r="C85" s="102" t="s">
        <v>5</v>
      </c>
      <c r="D85" s="65" t="s">
        <v>19</v>
      </c>
      <c r="E85" s="66"/>
      <c r="F85" s="65" t="str">
        <f>IF(E85="","bitte befüllen","OK")</f>
        <v>bitte befüllen</v>
      </c>
      <c r="G85" s="65" t="s">
        <v>20</v>
      </c>
      <c r="I85" s="242"/>
    </row>
    <row r="86" spans="1:9" s="46" customFormat="1" outlineLevel="1" x14ac:dyDescent="0.25">
      <c r="A86" s="207" t="s">
        <v>1052</v>
      </c>
      <c r="B86" s="92" t="s">
        <v>12</v>
      </c>
      <c r="C86" s="102" t="s">
        <v>6</v>
      </c>
      <c r="D86" s="65" t="s">
        <v>19</v>
      </c>
      <c r="E86" s="66"/>
      <c r="F86" s="65" t="str">
        <f>IF(E86="","bitte befüllen","OK")</f>
        <v>bitte befüllen</v>
      </c>
      <c r="G86" s="65" t="s">
        <v>20</v>
      </c>
      <c r="I86" s="242"/>
    </row>
    <row r="87" spans="1:9" s="46" customFormat="1" outlineLevel="1" x14ac:dyDescent="0.25">
      <c r="A87" s="207" t="s">
        <v>1053</v>
      </c>
      <c r="B87" s="92" t="s">
        <v>12</v>
      </c>
      <c r="C87" s="102" t="s">
        <v>7</v>
      </c>
      <c r="D87" s="65" t="s">
        <v>19</v>
      </c>
      <c r="E87" s="66"/>
      <c r="F87" s="65" t="str">
        <f>IF(E87="","bitte befüllen","OK")</f>
        <v>bitte befüllen</v>
      </c>
      <c r="G87" s="65" t="s">
        <v>20</v>
      </c>
      <c r="I87" s="242"/>
    </row>
    <row r="88" spans="1:9" s="46" customFormat="1" x14ac:dyDescent="0.25">
      <c r="A88" s="82" t="s">
        <v>1054</v>
      </c>
      <c r="B88" s="81"/>
      <c r="C88" s="81" t="s">
        <v>105</v>
      </c>
      <c r="D88" s="81"/>
      <c r="E88" s="81"/>
      <c r="F88" s="81"/>
      <c r="G88" s="81"/>
      <c r="I88" s="242"/>
    </row>
    <row r="89" spans="1:9" s="46" customFormat="1" outlineLevel="1" x14ac:dyDescent="0.25">
      <c r="A89" s="62" t="s">
        <v>1055</v>
      </c>
      <c r="B89" s="92" t="s">
        <v>52</v>
      </c>
      <c r="C89" s="102" t="s">
        <v>689</v>
      </c>
      <c r="D89" s="65" t="s">
        <v>0</v>
      </c>
      <c r="E89" s="66"/>
      <c r="F89" s="65" t="str">
        <f>IF(E89="ja","OK",IF(E89="","bitte befüllen","Ausschluss"))</f>
        <v>bitte befüllen</v>
      </c>
      <c r="G89" s="65" t="s">
        <v>15</v>
      </c>
      <c r="I89" s="242"/>
    </row>
    <row r="90" spans="1:9" s="46" customFormat="1" outlineLevel="1" x14ac:dyDescent="0.25">
      <c r="A90" s="62" t="s">
        <v>1056</v>
      </c>
      <c r="B90" s="92" t="s">
        <v>11</v>
      </c>
      <c r="C90" s="102" t="s">
        <v>230</v>
      </c>
      <c r="D90" s="65" t="s">
        <v>0</v>
      </c>
      <c r="E90" s="66"/>
      <c r="F90" s="65" t="str">
        <f>IF(E90="ja","OK",IF(E90="","bitte befüllen","Ausschluss"))</f>
        <v>bitte befüllen</v>
      </c>
      <c r="G90" s="65" t="s">
        <v>15</v>
      </c>
      <c r="I90" s="242"/>
    </row>
    <row r="91" spans="1:9" s="46" customFormat="1" ht="30" outlineLevel="1" x14ac:dyDescent="0.25">
      <c r="A91" s="62" t="s">
        <v>1057</v>
      </c>
      <c r="B91" s="92" t="s">
        <v>11</v>
      </c>
      <c r="C91" s="102" t="s">
        <v>690</v>
      </c>
      <c r="D91" s="65" t="s">
        <v>0</v>
      </c>
      <c r="E91" s="66"/>
      <c r="F91" s="65" t="str">
        <f>IF(E91="ja","OK",IF(E91="","bitte befüllen","Ausschluss"))</f>
        <v>bitte befüllen</v>
      </c>
      <c r="G91" s="65" t="s">
        <v>15</v>
      </c>
      <c r="I91" s="242"/>
    </row>
    <row r="92" spans="1:9" s="46" customFormat="1" outlineLevel="1" x14ac:dyDescent="0.25">
      <c r="A92" s="62" t="s">
        <v>1058</v>
      </c>
      <c r="B92" s="92"/>
      <c r="C92" s="109" t="s">
        <v>1103</v>
      </c>
      <c r="D92" s="65"/>
      <c r="E92" s="66"/>
      <c r="F92" s="65"/>
      <c r="G92" s="65"/>
      <c r="I92" s="242"/>
    </row>
    <row r="93" spans="1:9" s="46" customFormat="1" ht="30" outlineLevel="1" x14ac:dyDescent="0.25">
      <c r="A93" s="62" t="s">
        <v>1102</v>
      </c>
      <c r="B93" s="92" t="s">
        <v>11</v>
      </c>
      <c r="C93" s="102" t="s">
        <v>1104</v>
      </c>
      <c r="D93" s="65" t="s">
        <v>0</v>
      </c>
      <c r="E93" s="66"/>
      <c r="F93" s="65" t="str">
        <f>IF(E93="ja","OK",IF(E93="","bitte befüllen","Ausschluss"))</f>
        <v>bitte befüllen</v>
      </c>
      <c r="G93" s="65" t="s">
        <v>15</v>
      </c>
      <c r="I93" s="242"/>
    </row>
    <row r="94" spans="1:9" s="46" customFormat="1" ht="225" outlineLevel="1" x14ac:dyDescent="0.25">
      <c r="A94" s="222" t="s">
        <v>1107</v>
      </c>
      <c r="B94" s="92" t="s">
        <v>11</v>
      </c>
      <c r="C94" s="102" t="s">
        <v>1261</v>
      </c>
      <c r="D94" s="65" t="s">
        <v>0</v>
      </c>
      <c r="E94" s="66"/>
      <c r="F94" s="65" t="str">
        <f>IF(E94="ja","OK",IF(E94="","bitte befüllen","Ausschluss"))</f>
        <v>bitte befüllen</v>
      </c>
      <c r="G94" s="65" t="s">
        <v>15</v>
      </c>
      <c r="I94" s="244"/>
    </row>
    <row r="95" spans="1:9" s="46" customFormat="1" ht="135" outlineLevel="1" x14ac:dyDescent="0.25">
      <c r="A95" s="222" t="s">
        <v>1108</v>
      </c>
      <c r="B95" s="92" t="s">
        <v>11</v>
      </c>
      <c r="C95" s="102" t="s">
        <v>1262</v>
      </c>
      <c r="D95" s="65" t="s">
        <v>0</v>
      </c>
      <c r="E95" s="66"/>
      <c r="F95" s="65" t="str">
        <f>IF(E95="ja","OK",IF(E95="","bitte befüllen","Ausschluss"))</f>
        <v>bitte befüllen</v>
      </c>
      <c r="G95" s="65" t="s">
        <v>15</v>
      </c>
      <c r="I95" s="244"/>
    </row>
    <row r="96" spans="1:9" s="46" customFormat="1" outlineLevel="1" x14ac:dyDescent="0.25">
      <c r="A96" s="62" t="s">
        <v>1059</v>
      </c>
      <c r="B96" s="92" t="s">
        <v>24</v>
      </c>
      <c r="C96" s="102" t="s">
        <v>206</v>
      </c>
      <c r="D96" s="65" t="s">
        <v>0</v>
      </c>
      <c r="E96" s="66"/>
      <c r="F96" s="65" t="str">
        <f>IF(E96="ja",20,IF(E96="nein",0,"bitte befüllen"))</f>
        <v>bitte befüllen</v>
      </c>
      <c r="G96" s="65" t="s">
        <v>38</v>
      </c>
      <c r="H96" s="113">
        <v>20</v>
      </c>
      <c r="I96" s="242"/>
    </row>
    <row r="97" spans="1:9" s="46" customFormat="1" outlineLevel="1" x14ac:dyDescent="0.25">
      <c r="A97" s="62" t="s">
        <v>1060</v>
      </c>
      <c r="B97" s="92" t="s">
        <v>24</v>
      </c>
      <c r="C97" s="102" t="s">
        <v>1110</v>
      </c>
      <c r="D97" s="65" t="s">
        <v>0</v>
      </c>
      <c r="E97" s="66"/>
      <c r="F97" s="65" t="str">
        <f>IF(E97="ja",20,IF(E97="nein",0,"bitte befüllen"))</f>
        <v>bitte befüllen</v>
      </c>
      <c r="G97" s="65" t="s">
        <v>38</v>
      </c>
      <c r="H97" s="113">
        <v>20</v>
      </c>
      <c r="I97" s="242"/>
    </row>
    <row r="98" spans="1:9" s="46" customFormat="1" outlineLevel="1" x14ac:dyDescent="0.25">
      <c r="A98" s="62" t="s">
        <v>1061</v>
      </c>
      <c r="B98" s="92" t="s">
        <v>11</v>
      </c>
      <c r="C98" s="107" t="s">
        <v>1105</v>
      </c>
      <c r="D98" s="65" t="s">
        <v>0</v>
      </c>
      <c r="E98" s="66"/>
      <c r="F98" s="65" t="str">
        <f>IF(E98="ja","OK",IF(E98="","bitte befüllen","Ausschluss"))</f>
        <v>bitte befüllen</v>
      </c>
      <c r="G98" s="65" t="s">
        <v>15</v>
      </c>
      <c r="H98" s="113"/>
      <c r="I98" s="242"/>
    </row>
    <row r="99" spans="1:9" s="46" customFormat="1" outlineLevel="1" x14ac:dyDescent="0.25">
      <c r="A99" s="62" t="s">
        <v>1062</v>
      </c>
      <c r="B99" s="92" t="s">
        <v>12</v>
      </c>
      <c r="C99" s="102" t="s">
        <v>46</v>
      </c>
      <c r="D99" s="65" t="s">
        <v>19</v>
      </c>
      <c r="E99" s="66"/>
      <c r="F99" s="65" t="str">
        <f>IF(E99="","bitte befüllen","OK")</f>
        <v>bitte befüllen</v>
      </c>
      <c r="G99" s="65" t="s">
        <v>20</v>
      </c>
      <c r="I99" s="242"/>
    </row>
    <row r="100" spans="1:9" s="46" customFormat="1" outlineLevel="1" x14ac:dyDescent="0.25">
      <c r="A100" s="62" t="s">
        <v>1063</v>
      </c>
      <c r="B100" s="92" t="s">
        <v>24</v>
      </c>
      <c r="C100" s="102" t="s">
        <v>61</v>
      </c>
      <c r="D100" s="65" t="s">
        <v>0</v>
      </c>
      <c r="E100" s="66"/>
      <c r="F100" s="65" t="str">
        <f>IF(E100="ja",20,IF(E100="nein",0,"bitte befüllen"))</f>
        <v>bitte befüllen</v>
      </c>
      <c r="G100" s="65" t="s">
        <v>38</v>
      </c>
      <c r="H100" s="113">
        <v>20</v>
      </c>
      <c r="I100" s="242"/>
    </row>
    <row r="101" spans="1:9" s="46" customFormat="1" outlineLevel="1" x14ac:dyDescent="0.25">
      <c r="A101" s="62" t="s">
        <v>1064</v>
      </c>
      <c r="B101" s="92" t="s">
        <v>24</v>
      </c>
      <c r="C101" s="107" t="s">
        <v>51</v>
      </c>
      <c r="D101" s="65" t="s">
        <v>0</v>
      </c>
      <c r="E101" s="66"/>
      <c r="F101" s="65" t="str">
        <f>IF(E101="ja",20,IF(E101="nein",0,"bitte befüllen"))</f>
        <v>bitte befüllen</v>
      </c>
      <c r="G101" s="65" t="s">
        <v>38</v>
      </c>
      <c r="H101" s="113">
        <v>20</v>
      </c>
      <c r="I101" s="242"/>
    </row>
    <row r="102" spans="1:9" s="46" customFormat="1" outlineLevel="1" x14ac:dyDescent="0.25">
      <c r="A102" s="62" t="s">
        <v>1065</v>
      </c>
      <c r="B102" s="92" t="s">
        <v>11</v>
      </c>
      <c r="C102" s="107" t="s">
        <v>1106</v>
      </c>
      <c r="D102" s="65" t="s">
        <v>0</v>
      </c>
      <c r="E102" s="66"/>
      <c r="F102" s="65" t="str">
        <f>IF(E102="ja","OK",IF(E102="","bitte befüllen","Ausschluss"))</f>
        <v>bitte befüllen</v>
      </c>
      <c r="G102" s="65" t="s">
        <v>15</v>
      </c>
      <c r="H102" s="113"/>
      <c r="I102" s="242"/>
    </row>
    <row r="103" spans="1:9" s="46" customFormat="1" outlineLevel="1" x14ac:dyDescent="0.25">
      <c r="A103" s="62" t="s">
        <v>1066</v>
      </c>
      <c r="B103" s="92" t="s">
        <v>12</v>
      </c>
      <c r="C103" s="98" t="s">
        <v>39</v>
      </c>
      <c r="D103" s="65" t="s">
        <v>19</v>
      </c>
      <c r="E103" s="66"/>
      <c r="F103" s="65" t="str">
        <f>IF(E103="","bitte befüllen","OK")</f>
        <v>bitte befüllen</v>
      </c>
      <c r="G103" s="65" t="s">
        <v>20</v>
      </c>
      <c r="I103" s="242"/>
    </row>
    <row r="104" spans="1:9" s="46" customFormat="1" ht="30" outlineLevel="1" x14ac:dyDescent="0.25">
      <c r="A104" s="62" t="s">
        <v>1109</v>
      </c>
      <c r="B104" s="92" t="s">
        <v>12</v>
      </c>
      <c r="C104" s="99" t="s">
        <v>40</v>
      </c>
      <c r="D104" s="65" t="s">
        <v>19</v>
      </c>
      <c r="E104" s="66"/>
      <c r="F104" s="65" t="str">
        <f>IF(E104="","bitte befüllen","OK")</f>
        <v>bitte befüllen</v>
      </c>
      <c r="G104" s="65" t="s">
        <v>20</v>
      </c>
      <c r="I104" s="242"/>
    </row>
    <row r="105" spans="1:9" s="47" customFormat="1" ht="15.75" thickBot="1" x14ac:dyDescent="0.3">
      <c r="A105" s="75"/>
      <c r="B105" s="76"/>
      <c r="C105" s="77"/>
      <c r="D105" s="78"/>
      <c r="E105" s="78" t="str">
        <f>IFERROR(VLOOKUP("Ausschluss",F12:F104,1,FALSE),IFERROR(VLOOKUP("bitte befüllen",F12:F104,1,FALSE),"OK"))</f>
        <v>bitte befüllen</v>
      </c>
      <c r="F105" s="78">
        <f>SUM(F12:F104)</f>
        <v>0</v>
      </c>
      <c r="G105" s="79"/>
      <c r="I105" s="244"/>
    </row>
    <row r="106" spans="1:9" ht="15.75" thickTop="1" x14ac:dyDescent="0.25">
      <c r="A106" s="48"/>
      <c r="B106" s="21"/>
      <c r="C106" s="28"/>
      <c r="D106" s="17"/>
      <c r="E106" s="17"/>
      <c r="F106" s="17"/>
      <c r="G106" s="20"/>
    </row>
    <row r="107" spans="1:9" x14ac:dyDescent="0.25">
      <c r="A107" s="49"/>
      <c r="B107" s="50"/>
      <c r="C107" s="51"/>
      <c r="D107" s="17"/>
      <c r="E107" s="17"/>
      <c r="F107" s="17"/>
      <c r="G107" s="20"/>
    </row>
    <row r="108" spans="1:9" x14ac:dyDescent="0.25">
      <c r="A108" s="48"/>
      <c r="B108" s="21"/>
      <c r="C108" s="28"/>
      <c r="D108" s="17"/>
      <c r="E108" s="17"/>
      <c r="F108" s="17"/>
      <c r="G108" s="20"/>
    </row>
    <row r="109" spans="1:9" x14ac:dyDescent="0.25">
      <c r="A109" s="48"/>
      <c r="B109" s="21"/>
      <c r="C109" s="28"/>
      <c r="D109" s="17"/>
      <c r="E109" s="17"/>
      <c r="F109" s="17"/>
      <c r="G109" s="20"/>
    </row>
    <row r="110" spans="1:9" x14ac:dyDescent="0.25">
      <c r="A110" s="48"/>
      <c r="B110" s="21"/>
      <c r="C110" s="28"/>
      <c r="D110" s="17"/>
      <c r="E110" s="17"/>
      <c r="F110" s="17"/>
      <c r="G110" s="20"/>
    </row>
    <row r="111" spans="1:9" x14ac:dyDescent="0.25">
      <c r="A111" s="48"/>
      <c r="B111" s="21"/>
      <c r="C111" s="28"/>
      <c r="D111" s="17"/>
      <c r="E111" s="17"/>
      <c r="F111" s="17"/>
      <c r="G111" s="20"/>
    </row>
    <row r="112" spans="1:9" x14ac:dyDescent="0.25">
      <c r="A112" s="48"/>
      <c r="B112" s="21"/>
      <c r="C112" s="28"/>
      <c r="D112" s="17"/>
      <c r="E112" s="17"/>
      <c r="F112" s="17"/>
      <c r="G112" s="20"/>
    </row>
    <row r="113" spans="1:7" x14ac:dyDescent="0.25">
      <c r="A113" s="48"/>
      <c r="B113" s="21"/>
      <c r="C113" s="28"/>
      <c r="D113" s="17"/>
      <c r="E113" s="17"/>
      <c r="F113" s="17"/>
      <c r="G113" s="20"/>
    </row>
    <row r="114" spans="1:7" x14ac:dyDescent="0.25">
      <c r="A114" s="48"/>
      <c r="B114" s="21"/>
      <c r="C114" s="28"/>
      <c r="D114" s="17"/>
      <c r="E114" s="17"/>
      <c r="F114" s="17"/>
      <c r="G114" s="20"/>
    </row>
    <row r="115" spans="1:7" x14ac:dyDescent="0.25">
      <c r="A115" s="48"/>
      <c r="B115" s="21"/>
      <c r="C115" s="28"/>
      <c r="D115" s="17"/>
      <c r="E115" s="17"/>
      <c r="F115" s="17"/>
      <c r="G115" s="20"/>
    </row>
    <row r="116" spans="1:7" x14ac:dyDescent="0.25">
      <c r="A116" s="48"/>
      <c r="B116" s="21"/>
      <c r="C116" s="28"/>
      <c r="D116" s="17"/>
      <c r="E116" s="17"/>
      <c r="F116" s="17"/>
      <c r="G116" s="20"/>
    </row>
    <row r="117" spans="1:7" x14ac:dyDescent="0.25">
      <c r="A117" s="48"/>
      <c r="B117" s="21"/>
      <c r="C117" s="28"/>
      <c r="D117" s="17"/>
      <c r="E117" s="17"/>
      <c r="F117" s="17"/>
      <c r="G117" s="20"/>
    </row>
    <row r="118" spans="1:7" x14ac:dyDescent="0.25">
      <c r="A118" s="48"/>
      <c r="B118" s="21"/>
      <c r="C118" s="28"/>
      <c r="D118" s="17"/>
      <c r="E118" s="17"/>
      <c r="F118" s="17"/>
      <c r="G118" s="20"/>
    </row>
    <row r="119" spans="1:7" x14ac:dyDescent="0.25">
      <c r="A119" s="48"/>
      <c r="B119" s="21"/>
      <c r="C119" s="28"/>
      <c r="D119" s="17"/>
      <c r="E119" s="17"/>
      <c r="F119" s="17"/>
      <c r="G119" s="20"/>
    </row>
    <row r="120" spans="1:7" x14ac:dyDescent="0.25">
      <c r="A120" s="48"/>
      <c r="B120" s="21"/>
      <c r="C120" s="28"/>
      <c r="D120" s="17"/>
      <c r="E120" s="17"/>
      <c r="F120" s="17"/>
      <c r="G120" s="20"/>
    </row>
    <row r="121" spans="1:7" x14ac:dyDescent="0.25">
      <c r="A121" s="48"/>
      <c r="B121" s="21"/>
      <c r="C121" s="28"/>
      <c r="D121" s="17"/>
      <c r="E121" s="17"/>
      <c r="F121" s="17"/>
      <c r="G121" s="20"/>
    </row>
    <row r="122" spans="1:7" x14ac:dyDescent="0.25">
      <c r="A122" s="48"/>
      <c r="B122" s="21"/>
      <c r="C122" s="28"/>
      <c r="D122" s="17"/>
      <c r="E122" s="17"/>
      <c r="F122" s="17"/>
      <c r="G122" s="20"/>
    </row>
    <row r="123" spans="1:7" x14ac:dyDescent="0.25">
      <c r="A123" s="48"/>
      <c r="B123" s="21"/>
      <c r="C123" s="28"/>
      <c r="D123" s="17"/>
      <c r="E123" s="17"/>
      <c r="F123" s="17"/>
      <c r="G123" s="20"/>
    </row>
    <row r="124" spans="1:7" x14ac:dyDescent="0.25">
      <c r="A124" s="48"/>
      <c r="B124" s="21"/>
      <c r="C124" s="28"/>
      <c r="D124" s="17"/>
      <c r="E124" s="17"/>
      <c r="F124" s="17"/>
      <c r="G124" s="20"/>
    </row>
    <row r="125" spans="1:7" x14ac:dyDescent="0.25">
      <c r="A125" s="48"/>
      <c r="B125" s="21"/>
      <c r="C125" s="28"/>
      <c r="D125" s="17"/>
      <c r="E125" s="17"/>
      <c r="F125" s="17"/>
      <c r="G125" s="20"/>
    </row>
    <row r="126" spans="1:7" x14ac:dyDescent="0.25">
      <c r="A126" s="48"/>
      <c r="B126" s="21"/>
      <c r="C126" s="28"/>
      <c r="D126" s="17"/>
      <c r="E126" s="17"/>
      <c r="F126" s="17"/>
      <c r="G126" s="20"/>
    </row>
    <row r="127" spans="1:7" x14ac:dyDescent="0.25">
      <c r="A127" s="48"/>
      <c r="B127" s="21"/>
      <c r="C127" s="28"/>
      <c r="D127" s="17"/>
      <c r="E127" s="17"/>
      <c r="F127" s="17"/>
      <c r="G127" s="20"/>
    </row>
    <row r="128" spans="1:7" x14ac:dyDescent="0.25">
      <c r="A128" s="48"/>
      <c r="B128" s="21"/>
      <c r="C128" s="28"/>
      <c r="D128" s="17"/>
      <c r="E128" s="17"/>
      <c r="F128" s="17"/>
      <c r="G128" s="20"/>
    </row>
    <row r="129" spans="1:7" x14ac:dyDescent="0.25">
      <c r="A129" s="48"/>
      <c r="B129" s="21"/>
      <c r="C129" s="28"/>
      <c r="D129" s="17"/>
      <c r="E129" s="17"/>
      <c r="F129" s="17"/>
      <c r="G129" s="20"/>
    </row>
    <row r="130" spans="1:7" x14ac:dyDescent="0.25">
      <c r="A130" s="48"/>
      <c r="B130" s="21"/>
      <c r="C130" s="28"/>
      <c r="D130" s="17"/>
      <c r="E130" s="17"/>
      <c r="F130" s="17"/>
      <c r="G130" s="20"/>
    </row>
    <row r="131" spans="1:7" x14ac:dyDescent="0.25">
      <c r="A131" s="48"/>
      <c r="B131" s="21"/>
      <c r="C131" s="28"/>
      <c r="D131" s="17"/>
      <c r="E131" s="17"/>
      <c r="F131" s="17"/>
      <c r="G131" s="20"/>
    </row>
    <row r="132" spans="1:7" x14ac:dyDescent="0.25">
      <c r="A132" s="48"/>
      <c r="B132" s="21"/>
      <c r="C132" s="28"/>
      <c r="D132" s="17"/>
      <c r="E132" s="17"/>
      <c r="F132" s="17"/>
      <c r="G132" s="20"/>
    </row>
    <row r="133" spans="1:7" x14ac:dyDescent="0.25">
      <c r="A133" s="48"/>
      <c r="B133" s="21"/>
      <c r="C133" s="28"/>
      <c r="D133" s="17"/>
      <c r="E133" s="17"/>
      <c r="F133" s="17"/>
      <c r="G133" s="20"/>
    </row>
    <row r="134" spans="1:7" x14ac:dyDescent="0.25">
      <c r="A134" s="48"/>
      <c r="B134" s="21"/>
      <c r="C134" s="28"/>
      <c r="D134" s="17"/>
      <c r="E134" s="17"/>
      <c r="F134" s="17"/>
      <c r="G134" s="20"/>
    </row>
    <row r="135" spans="1:7" x14ac:dyDescent="0.25">
      <c r="A135" s="48"/>
      <c r="B135" s="21"/>
      <c r="C135" s="28"/>
      <c r="D135" s="17"/>
      <c r="E135" s="17"/>
      <c r="F135" s="17"/>
      <c r="G135" s="20"/>
    </row>
    <row r="136" spans="1:7" x14ac:dyDescent="0.25">
      <c r="A136" s="48"/>
      <c r="B136" s="21"/>
      <c r="C136" s="28"/>
      <c r="D136" s="17"/>
      <c r="E136" s="17"/>
      <c r="F136" s="17"/>
      <c r="G136" s="20"/>
    </row>
    <row r="137" spans="1:7" x14ac:dyDescent="0.25">
      <c r="A137" s="48"/>
      <c r="B137" s="21"/>
      <c r="C137" s="28"/>
      <c r="D137" s="17"/>
      <c r="E137" s="17"/>
      <c r="F137" s="17"/>
      <c r="G137" s="20"/>
    </row>
    <row r="138" spans="1:7" x14ac:dyDescent="0.25">
      <c r="A138" s="48"/>
      <c r="B138" s="21"/>
      <c r="C138" s="28"/>
      <c r="D138" s="17"/>
      <c r="E138" s="17"/>
      <c r="F138" s="17"/>
      <c r="G138" s="20"/>
    </row>
    <row r="139" spans="1:7" x14ac:dyDescent="0.25">
      <c r="A139" s="48"/>
      <c r="B139" s="21"/>
      <c r="C139" s="28"/>
      <c r="D139" s="17"/>
      <c r="E139" s="17"/>
      <c r="F139" s="17"/>
      <c r="G139" s="20"/>
    </row>
    <row r="140" spans="1:7" x14ac:dyDescent="0.25">
      <c r="A140" s="48"/>
      <c r="B140" s="21"/>
      <c r="C140" s="28"/>
      <c r="D140" s="17"/>
      <c r="E140" s="17"/>
      <c r="F140" s="17"/>
      <c r="G140" s="20"/>
    </row>
    <row r="141" spans="1:7" x14ac:dyDescent="0.25">
      <c r="A141" s="48"/>
      <c r="B141" s="21"/>
      <c r="C141" s="28"/>
      <c r="D141" s="17"/>
      <c r="E141" s="17"/>
      <c r="F141" s="17"/>
      <c r="G141" s="20"/>
    </row>
    <row r="142" spans="1:7" x14ac:dyDescent="0.25">
      <c r="A142" s="48"/>
      <c r="B142" s="21"/>
      <c r="C142" s="28"/>
      <c r="D142" s="17"/>
      <c r="E142" s="17"/>
      <c r="F142" s="17"/>
      <c r="G142" s="20"/>
    </row>
    <row r="143" spans="1:7" x14ac:dyDescent="0.25">
      <c r="A143" s="48"/>
      <c r="B143" s="21"/>
      <c r="C143" s="28"/>
      <c r="D143" s="17"/>
      <c r="E143" s="17"/>
      <c r="F143" s="17"/>
      <c r="G143" s="20"/>
    </row>
    <row r="144" spans="1:7" x14ac:dyDescent="0.25">
      <c r="A144" s="48"/>
      <c r="B144" s="21"/>
      <c r="C144" s="28"/>
      <c r="D144" s="17"/>
      <c r="E144" s="17"/>
      <c r="F144" s="17"/>
      <c r="G144" s="20"/>
    </row>
    <row r="145" spans="1:7" x14ac:dyDescent="0.25">
      <c r="A145" s="48"/>
      <c r="B145" s="21"/>
      <c r="C145" s="28"/>
      <c r="D145" s="17"/>
      <c r="E145" s="17"/>
      <c r="F145" s="17"/>
      <c r="G145" s="20"/>
    </row>
    <row r="146" spans="1:7" x14ac:dyDescent="0.25">
      <c r="A146" s="48"/>
      <c r="B146" s="21"/>
      <c r="C146" s="28"/>
      <c r="D146" s="17"/>
      <c r="E146" s="17"/>
      <c r="F146" s="17"/>
      <c r="G146" s="20"/>
    </row>
    <row r="147" spans="1:7" x14ac:dyDescent="0.25">
      <c r="A147" s="48"/>
      <c r="B147" s="21"/>
      <c r="C147" s="28"/>
      <c r="D147" s="17"/>
      <c r="E147" s="17"/>
      <c r="F147" s="17"/>
      <c r="G147" s="20"/>
    </row>
    <row r="148" spans="1:7" x14ac:dyDescent="0.25">
      <c r="A148" s="48"/>
      <c r="B148" s="21"/>
      <c r="C148" s="28"/>
      <c r="D148" s="17"/>
      <c r="E148" s="17"/>
      <c r="F148" s="17"/>
      <c r="G148" s="20"/>
    </row>
    <row r="149" spans="1:7" x14ac:dyDescent="0.25">
      <c r="A149" s="48"/>
      <c r="B149" s="21"/>
      <c r="C149" s="28"/>
      <c r="D149" s="17"/>
      <c r="E149" s="17"/>
      <c r="F149" s="17"/>
      <c r="G149" s="20"/>
    </row>
    <row r="150" spans="1:7" x14ac:dyDescent="0.25">
      <c r="A150" s="48"/>
      <c r="B150" s="21"/>
      <c r="C150" s="28"/>
      <c r="D150" s="17"/>
      <c r="E150" s="17"/>
      <c r="F150" s="17"/>
      <c r="G150" s="20"/>
    </row>
    <row r="151" spans="1:7" x14ac:dyDescent="0.25">
      <c r="A151" s="48"/>
      <c r="B151" s="21"/>
      <c r="C151" s="28"/>
      <c r="D151" s="17"/>
      <c r="E151" s="17"/>
      <c r="F151" s="17"/>
      <c r="G151" s="20"/>
    </row>
    <row r="152" spans="1:7" x14ac:dyDescent="0.25">
      <c r="A152" s="48"/>
      <c r="B152" s="21"/>
      <c r="C152" s="28"/>
      <c r="D152" s="17"/>
      <c r="E152" s="17"/>
      <c r="F152" s="17"/>
      <c r="G152" s="20"/>
    </row>
    <row r="153" spans="1:7" x14ac:dyDescent="0.25">
      <c r="A153" s="48"/>
      <c r="B153" s="21"/>
      <c r="C153" s="28"/>
      <c r="D153" s="17"/>
      <c r="E153" s="17"/>
      <c r="F153" s="17"/>
      <c r="G153" s="20"/>
    </row>
    <row r="154" spans="1:7" x14ac:dyDescent="0.25">
      <c r="A154" s="52"/>
      <c r="B154" s="14"/>
      <c r="C154" s="11"/>
      <c r="D154" s="23"/>
      <c r="E154" s="23"/>
      <c r="F154" s="23"/>
    </row>
    <row r="155" spans="1:7" x14ac:dyDescent="0.25">
      <c r="A155" s="52"/>
      <c r="B155" s="14"/>
      <c r="C155" s="11"/>
      <c r="D155" s="23"/>
      <c r="E155" s="23"/>
      <c r="F155" s="23"/>
    </row>
    <row r="156" spans="1:7" x14ac:dyDescent="0.25">
      <c r="A156" s="52"/>
      <c r="B156" s="14"/>
      <c r="C156" s="11"/>
      <c r="D156" s="23"/>
      <c r="E156" s="23"/>
      <c r="F156" s="23"/>
    </row>
    <row r="157" spans="1:7" x14ac:dyDescent="0.25">
      <c r="A157" s="52"/>
      <c r="B157" s="14"/>
      <c r="C157" s="11"/>
      <c r="D157" s="23"/>
      <c r="E157" s="23"/>
      <c r="F157" s="23"/>
    </row>
    <row r="158" spans="1:7" x14ac:dyDescent="0.25">
      <c r="A158" s="52"/>
      <c r="B158" s="14"/>
      <c r="C158" s="11"/>
      <c r="D158" s="23"/>
      <c r="E158" s="23"/>
      <c r="F158" s="23"/>
    </row>
    <row r="159" spans="1:7" x14ac:dyDescent="0.25">
      <c r="C159" s="45"/>
      <c r="D159" s="24"/>
      <c r="E159" s="24"/>
      <c r="F159" s="24"/>
    </row>
    <row r="160" spans="1:7" x14ac:dyDescent="0.25">
      <c r="C160" s="45"/>
      <c r="D160" s="24"/>
      <c r="E160" s="24"/>
      <c r="F160" s="24"/>
    </row>
    <row r="161" spans="3:6" x14ac:dyDescent="0.25">
      <c r="C161" s="45"/>
      <c r="D161" s="24"/>
      <c r="E161" s="24"/>
      <c r="F161" s="24"/>
    </row>
    <row r="162" spans="3:6" x14ac:dyDescent="0.25">
      <c r="C162" s="45"/>
      <c r="D162" s="24"/>
      <c r="E162" s="24"/>
      <c r="F162" s="24"/>
    </row>
    <row r="163" spans="3:6" x14ac:dyDescent="0.25">
      <c r="C163" s="45"/>
      <c r="D163" s="24"/>
      <c r="E163" s="24"/>
      <c r="F163" s="24"/>
    </row>
    <row r="164" spans="3:6" x14ac:dyDescent="0.25">
      <c r="C164" s="45"/>
      <c r="D164" s="24"/>
      <c r="E164" s="24"/>
      <c r="F164" s="24"/>
    </row>
    <row r="165" spans="3:6" x14ac:dyDescent="0.25">
      <c r="C165" s="45"/>
      <c r="D165" s="24"/>
      <c r="E165" s="24"/>
      <c r="F165" s="24"/>
    </row>
    <row r="166" spans="3:6" x14ac:dyDescent="0.25">
      <c r="C166" s="45"/>
      <c r="D166" s="24"/>
      <c r="E166" s="24"/>
      <c r="F166" s="24"/>
    </row>
    <row r="167" spans="3:6" x14ac:dyDescent="0.25">
      <c r="C167" s="45"/>
      <c r="D167" s="24"/>
      <c r="E167" s="24"/>
      <c r="F167" s="24"/>
    </row>
    <row r="168" spans="3:6" x14ac:dyDescent="0.25">
      <c r="C168" s="45"/>
      <c r="D168" s="24"/>
      <c r="E168" s="24"/>
      <c r="F168" s="24"/>
    </row>
    <row r="169" spans="3:6" x14ac:dyDescent="0.25">
      <c r="C169" s="45"/>
      <c r="D169" s="24"/>
      <c r="E169" s="24"/>
      <c r="F169" s="24"/>
    </row>
    <row r="170" spans="3:6" x14ac:dyDescent="0.25">
      <c r="C170" s="45"/>
      <c r="D170" s="24"/>
      <c r="E170" s="24"/>
      <c r="F170" s="24"/>
    </row>
    <row r="171" spans="3:6" x14ac:dyDescent="0.25">
      <c r="C171" s="45"/>
      <c r="D171" s="24"/>
      <c r="E171" s="24"/>
      <c r="F171" s="24"/>
    </row>
    <row r="172" spans="3:6" x14ac:dyDescent="0.25">
      <c r="C172" s="45"/>
      <c r="D172" s="24"/>
      <c r="E172" s="24"/>
      <c r="F172" s="24"/>
    </row>
    <row r="173" spans="3:6" x14ac:dyDescent="0.25">
      <c r="C173" s="45"/>
      <c r="D173" s="24"/>
      <c r="E173" s="24"/>
      <c r="F173" s="24"/>
    </row>
    <row r="174" spans="3:6" x14ac:dyDescent="0.25">
      <c r="C174" s="45"/>
      <c r="D174" s="24"/>
      <c r="E174" s="24"/>
      <c r="F174" s="24"/>
    </row>
    <row r="175" spans="3:6" x14ac:dyDescent="0.25">
      <c r="C175" s="45"/>
      <c r="D175" s="24"/>
      <c r="E175" s="24"/>
      <c r="F175" s="24"/>
    </row>
    <row r="176" spans="3:6" x14ac:dyDescent="0.25">
      <c r="C176" s="45"/>
      <c r="D176" s="24"/>
      <c r="E176" s="24"/>
      <c r="F176" s="24"/>
    </row>
    <row r="177" spans="3:6" x14ac:dyDescent="0.25">
      <c r="C177" s="45"/>
      <c r="D177" s="24"/>
      <c r="E177" s="24"/>
      <c r="F177" s="24"/>
    </row>
    <row r="178" spans="3:6" x14ac:dyDescent="0.25">
      <c r="C178" s="45"/>
      <c r="D178" s="24"/>
      <c r="E178" s="24"/>
      <c r="F178" s="24"/>
    </row>
    <row r="179" spans="3:6" x14ac:dyDescent="0.25">
      <c r="C179" s="45"/>
      <c r="D179" s="24"/>
      <c r="E179" s="24"/>
      <c r="F179" s="24"/>
    </row>
    <row r="180" spans="3:6" x14ac:dyDescent="0.25">
      <c r="C180" s="45"/>
      <c r="D180" s="24"/>
      <c r="E180" s="24"/>
      <c r="F180" s="24"/>
    </row>
    <row r="181" spans="3:6" x14ac:dyDescent="0.25">
      <c r="C181" s="45"/>
      <c r="D181" s="24"/>
      <c r="E181" s="24"/>
      <c r="F181" s="24"/>
    </row>
    <row r="182" spans="3:6" x14ac:dyDescent="0.25">
      <c r="C182" s="45"/>
      <c r="D182" s="24"/>
      <c r="E182" s="24"/>
      <c r="F182" s="24"/>
    </row>
    <row r="183" spans="3:6" x14ac:dyDescent="0.25">
      <c r="C183" s="45"/>
      <c r="D183" s="24"/>
      <c r="E183" s="24"/>
      <c r="F183" s="24"/>
    </row>
    <row r="184" spans="3:6" x14ac:dyDescent="0.25">
      <c r="C184" s="45"/>
      <c r="D184" s="24"/>
      <c r="E184" s="24"/>
      <c r="F184" s="24"/>
    </row>
    <row r="185" spans="3:6" x14ac:dyDescent="0.25">
      <c r="C185" s="45"/>
      <c r="D185" s="24"/>
      <c r="E185" s="24"/>
      <c r="F185" s="24"/>
    </row>
    <row r="186" spans="3:6" x14ac:dyDescent="0.25">
      <c r="C186" s="45"/>
      <c r="D186" s="24"/>
      <c r="E186" s="24"/>
      <c r="F186" s="24"/>
    </row>
    <row r="187" spans="3:6" x14ac:dyDescent="0.25">
      <c r="C187" s="45"/>
      <c r="D187" s="24"/>
      <c r="E187" s="24"/>
      <c r="F187" s="24"/>
    </row>
    <row r="188" spans="3:6" x14ac:dyDescent="0.25">
      <c r="C188" s="45"/>
      <c r="D188" s="24"/>
      <c r="E188" s="24"/>
      <c r="F188" s="24"/>
    </row>
    <row r="189" spans="3:6" x14ac:dyDescent="0.25">
      <c r="C189" s="45"/>
      <c r="D189" s="24"/>
      <c r="E189" s="24"/>
      <c r="F189" s="24"/>
    </row>
    <row r="190" spans="3:6" x14ac:dyDescent="0.25">
      <c r="C190" s="45"/>
      <c r="D190" s="24"/>
      <c r="E190" s="24"/>
      <c r="F190" s="24"/>
    </row>
    <row r="191" spans="3:6" x14ac:dyDescent="0.25">
      <c r="C191" s="45"/>
      <c r="D191" s="24"/>
      <c r="E191" s="24"/>
      <c r="F191" s="24"/>
    </row>
    <row r="192" spans="3:6" x14ac:dyDescent="0.25">
      <c r="C192" s="45"/>
      <c r="D192" s="24"/>
      <c r="E192" s="24"/>
      <c r="F192" s="24"/>
    </row>
    <row r="193" spans="3:6" x14ac:dyDescent="0.25">
      <c r="C193" s="45"/>
      <c r="D193" s="24"/>
      <c r="E193" s="24"/>
      <c r="F193" s="24"/>
    </row>
    <row r="194" spans="3:6" x14ac:dyDescent="0.25">
      <c r="C194" s="45"/>
      <c r="D194" s="24"/>
      <c r="E194" s="24"/>
      <c r="F194" s="24"/>
    </row>
    <row r="195" spans="3:6" x14ac:dyDescent="0.25">
      <c r="C195" s="45"/>
      <c r="D195" s="24"/>
      <c r="E195" s="24"/>
      <c r="F195" s="24"/>
    </row>
    <row r="196" spans="3:6" x14ac:dyDescent="0.25">
      <c r="C196" s="45"/>
      <c r="D196" s="24"/>
      <c r="E196" s="24"/>
      <c r="F196" s="55"/>
    </row>
    <row r="197" spans="3:6" x14ac:dyDescent="0.25">
      <c r="C197" s="45"/>
      <c r="D197" s="24"/>
      <c r="E197" s="24"/>
      <c r="F197" s="55"/>
    </row>
    <row r="198" spans="3:6" x14ac:dyDescent="0.25">
      <c r="C198" s="45"/>
      <c r="D198" s="55"/>
      <c r="E198" s="55"/>
      <c r="F198" s="55"/>
    </row>
    <row r="199" spans="3:6" x14ac:dyDescent="0.25">
      <c r="C199" s="45"/>
      <c r="D199" s="55"/>
      <c r="E199" s="55"/>
      <c r="F199" s="55"/>
    </row>
    <row r="200" spans="3:6" x14ac:dyDescent="0.25">
      <c r="C200" s="45"/>
      <c r="D200" s="55"/>
      <c r="E200" s="55"/>
      <c r="F200" s="55"/>
    </row>
    <row r="201" spans="3:6" x14ac:dyDescent="0.25">
      <c r="C201" s="45"/>
      <c r="D201" s="55"/>
      <c r="E201" s="55"/>
      <c r="F201" s="55"/>
    </row>
    <row r="202" spans="3:6" x14ac:dyDescent="0.25">
      <c r="C202" s="45"/>
      <c r="D202" s="55"/>
      <c r="E202" s="55"/>
      <c r="F202" s="55"/>
    </row>
    <row r="203" spans="3:6" x14ac:dyDescent="0.25">
      <c r="C203" s="45"/>
      <c r="D203" s="55"/>
      <c r="E203" s="55"/>
      <c r="F203" s="55"/>
    </row>
    <row r="204" spans="3:6" x14ac:dyDescent="0.25">
      <c r="C204" s="45"/>
      <c r="D204" s="55"/>
      <c r="E204" s="55"/>
      <c r="F204" s="55"/>
    </row>
    <row r="205" spans="3:6" x14ac:dyDescent="0.25">
      <c r="C205" s="45"/>
      <c r="D205" s="55"/>
      <c r="E205" s="55"/>
      <c r="F205" s="55"/>
    </row>
    <row r="206" spans="3:6" x14ac:dyDescent="0.25">
      <c r="C206" s="45"/>
      <c r="D206" s="55"/>
      <c r="E206" s="55"/>
      <c r="F206" s="55"/>
    </row>
    <row r="207" spans="3:6" x14ac:dyDescent="0.25">
      <c r="C207" s="45"/>
      <c r="D207" s="55"/>
      <c r="E207" s="55"/>
      <c r="F207" s="55"/>
    </row>
    <row r="208" spans="3:6" x14ac:dyDescent="0.25">
      <c r="C208" s="45"/>
      <c r="D208" s="55"/>
      <c r="E208" s="55"/>
      <c r="F208" s="55"/>
    </row>
    <row r="209" spans="3:6" x14ac:dyDescent="0.25">
      <c r="C209" s="45"/>
      <c r="D209" s="55"/>
      <c r="E209" s="55"/>
      <c r="F209" s="55"/>
    </row>
    <row r="210" spans="3:6" x14ac:dyDescent="0.25">
      <c r="C210" s="45"/>
      <c r="D210" s="55"/>
      <c r="E210" s="55"/>
      <c r="F210" s="55"/>
    </row>
    <row r="211" spans="3:6" x14ac:dyDescent="0.25">
      <c r="C211" s="45"/>
      <c r="D211" s="55"/>
      <c r="E211" s="55"/>
      <c r="F211" s="55"/>
    </row>
    <row r="212" spans="3:6" x14ac:dyDescent="0.25">
      <c r="C212" s="45"/>
      <c r="D212" s="55"/>
      <c r="E212" s="55"/>
      <c r="F212" s="55"/>
    </row>
    <row r="213" spans="3:6" x14ac:dyDescent="0.25">
      <c r="C213" s="45"/>
      <c r="D213" s="55"/>
      <c r="E213" s="55"/>
      <c r="F213" s="55"/>
    </row>
    <row r="214" spans="3:6" x14ac:dyDescent="0.25">
      <c r="C214" s="45"/>
      <c r="D214" s="55"/>
      <c r="E214" s="55"/>
      <c r="F214" s="55"/>
    </row>
    <row r="215" spans="3:6" x14ac:dyDescent="0.25">
      <c r="C215" s="45"/>
      <c r="D215" s="55"/>
      <c r="E215" s="55"/>
      <c r="F215" s="55"/>
    </row>
    <row r="216" spans="3:6" x14ac:dyDescent="0.25">
      <c r="C216" s="45"/>
      <c r="D216" s="55"/>
      <c r="E216" s="55"/>
      <c r="F216" s="55"/>
    </row>
    <row r="217" spans="3:6" x14ac:dyDescent="0.25">
      <c r="C217" s="45"/>
      <c r="D217" s="55"/>
      <c r="E217" s="55"/>
      <c r="F217" s="55"/>
    </row>
    <row r="218" spans="3:6" x14ac:dyDescent="0.25">
      <c r="C218" s="45"/>
      <c r="D218" s="55"/>
      <c r="E218" s="55"/>
      <c r="F218" s="55"/>
    </row>
    <row r="219" spans="3:6" x14ac:dyDescent="0.25">
      <c r="C219" s="45"/>
      <c r="D219" s="55"/>
      <c r="E219" s="55"/>
      <c r="F219" s="55"/>
    </row>
    <row r="220" spans="3:6" x14ac:dyDescent="0.25">
      <c r="C220" s="45"/>
      <c r="D220" s="55"/>
      <c r="E220" s="55"/>
      <c r="F220" s="55"/>
    </row>
    <row r="221" spans="3:6" x14ac:dyDescent="0.25">
      <c r="C221" s="45"/>
      <c r="D221" s="55"/>
      <c r="E221" s="55"/>
      <c r="F221" s="55"/>
    </row>
    <row r="222" spans="3:6" x14ac:dyDescent="0.25">
      <c r="C222" s="45"/>
      <c r="D222" s="55"/>
      <c r="E222" s="55"/>
      <c r="F222" s="55"/>
    </row>
    <row r="223" spans="3:6" x14ac:dyDescent="0.25">
      <c r="C223" s="45"/>
      <c r="D223" s="55"/>
      <c r="E223" s="55"/>
      <c r="F223" s="55"/>
    </row>
    <row r="224" spans="3:6" x14ac:dyDescent="0.25">
      <c r="C224" s="45"/>
      <c r="D224" s="55"/>
      <c r="E224" s="55"/>
      <c r="F224" s="55"/>
    </row>
    <row r="225" spans="3:6" x14ac:dyDescent="0.25">
      <c r="C225" s="45"/>
      <c r="D225" s="55"/>
      <c r="E225" s="55"/>
      <c r="F225" s="55"/>
    </row>
    <row r="226" spans="3:6" x14ac:dyDescent="0.25">
      <c r="C226" s="45"/>
      <c r="D226" s="55"/>
      <c r="E226" s="55"/>
      <c r="F226" s="55"/>
    </row>
    <row r="227" spans="3:6" x14ac:dyDescent="0.25">
      <c r="C227" s="45"/>
      <c r="D227" s="55"/>
      <c r="E227" s="55"/>
      <c r="F227" s="55"/>
    </row>
    <row r="228" spans="3:6" x14ac:dyDescent="0.25">
      <c r="C228" s="45"/>
      <c r="D228" s="55"/>
      <c r="E228" s="55"/>
      <c r="F228" s="55"/>
    </row>
    <row r="229" spans="3:6" x14ac:dyDescent="0.25">
      <c r="C229" s="45"/>
      <c r="D229" s="55"/>
      <c r="E229" s="55"/>
      <c r="F229" s="55"/>
    </row>
    <row r="230" spans="3:6" x14ac:dyDescent="0.25">
      <c r="C230" s="45"/>
      <c r="D230" s="55"/>
      <c r="E230" s="55"/>
      <c r="F230" s="55"/>
    </row>
    <row r="231" spans="3:6" x14ac:dyDescent="0.25">
      <c r="C231" s="45"/>
      <c r="D231" s="55"/>
      <c r="E231" s="55"/>
      <c r="F231" s="55"/>
    </row>
    <row r="232" spans="3:6" x14ac:dyDescent="0.25">
      <c r="C232" s="45"/>
      <c r="D232" s="55"/>
      <c r="E232" s="55"/>
      <c r="F232" s="55"/>
    </row>
    <row r="233" spans="3:6" x14ac:dyDescent="0.25">
      <c r="C233" s="45"/>
      <c r="D233" s="55"/>
      <c r="E233" s="55"/>
      <c r="F233" s="55"/>
    </row>
    <row r="234" spans="3:6" x14ac:dyDescent="0.25">
      <c r="C234" s="45"/>
      <c r="D234" s="55"/>
      <c r="E234" s="55"/>
      <c r="F234" s="55"/>
    </row>
    <row r="235" spans="3:6" x14ac:dyDescent="0.25">
      <c r="C235" s="45"/>
      <c r="D235" s="55"/>
      <c r="E235" s="55"/>
      <c r="F235" s="55"/>
    </row>
    <row r="236" spans="3:6" x14ac:dyDescent="0.25">
      <c r="C236" s="45"/>
      <c r="D236" s="55"/>
      <c r="E236" s="55"/>
      <c r="F236" s="55"/>
    </row>
    <row r="237" spans="3:6" x14ac:dyDescent="0.25">
      <c r="C237" s="45"/>
      <c r="D237" s="55"/>
      <c r="E237" s="55"/>
      <c r="F237" s="55"/>
    </row>
    <row r="238" spans="3:6" x14ac:dyDescent="0.25">
      <c r="C238" s="45"/>
      <c r="D238" s="55"/>
      <c r="E238" s="55"/>
      <c r="F238" s="55"/>
    </row>
    <row r="239" spans="3:6" x14ac:dyDescent="0.25">
      <c r="C239" s="45"/>
      <c r="D239" s="55"/>
      <c r="E239" s="55"/>
      <c r="F239" s="24"/>
    </row>
    <row r="240" spans="3:6" x14ac:dyDescent="0.25">
      <c r="C240" s="45"/>
      <c r="D240" s="55"/>
      <c r="E240" s="55"/>
      <c r="F240" s="24"/>
    </row>
    <row r="241" spans="3:6" x14ac:dyDescent="0.25">
      <c r="C241" s="45"/>
      <c r="D241" s="24"/>
      <c r="E241" s="24"/>
      <c r="F241" s="24"/>
    </row>
    <row r="242" spans="3:6" x14ac:dyDescent="0.25">
      <c r="C242" s="45"/>
      <c r="D242" s="24"/>
      <c r="E242" s="24"/>
      <c r="F242" s="24"/>
    </row>
    <row r="243" spans="3:6" x14ac:dyDescent="0.25">
      <c r="C243" s="45"/>
      <c r="D243" s="24"/>
      <c r="E243" s="24"/>
      <c r="F243" s="24"/>
    </row>
    <row r="244" spans="3:6" x14ac:dyDescent="0.25">
      <c r="C244" s="45"/>
      <c r="D244" s="24"/>
      <c r="E244" s="24"/>
      <c r="F244" s="24"/>
    </row>
    <row r="245" spans="3:6" x14ac:dyDescent="0.25">
      <c r="C245" s="45"/>
      <c r="D245" s="24"/>
      <c r="E245" s="24"/>
      <c r="F245" s="24"/>
    </row>
    <row r="246" spans="3:6" x14ac:dyDescent="0.25">
      <c r="C246" s="45"/>
      <c r="D246" s="24"/>
      <c r="E246" s="24"/>
      <c r="F246" s="24"/>
    </row>
    <row r="247" spans="3:6" x14ac:dyDescent="0.25">
      <c r="C247" s="45"/>
      <c r="D247" s="24"/>
      <c r="E247" s="24"/>
      <c r="F247" s="24"/>
    </row>
    <row r="248" spans="3:6" x14ac:dyDescent="0.25">
      <c r="C248" s="45"/>
      <c r="D248" s="24"/>
      <c r="E248" s="24"/>
      <c r="F248" s="24"/>
    </row>
    <row r="249" spans="3:6" x14ac:dyDescent="0.25">
      <c r="C249" s="45"/>
      <c r="D249" s="24"/>
      <c r="E249" s="24"/>
      <c r="F249" s="24"/>
    </row>
    <row r="250" spans="3:6" x14ac:dyDescent="0.25">
      <c r="C250" s="45"/>
      <c r="D250" s="24"/>
      <c r="E250" s="24"/>
      <c r="F250" s="24"/>
    </row>
    <row r="251" spans="3:6" x14ac:dyDescent="0.25">
      <c r="C251" s="45"/>
      <c r="D251" s="24"/>
      <c r="E251" s="24"/>
      <c r="F251" s="24"/>
    </row>
    <row r="252" spans="3:6" x14ac:dyDescent="0.25">
      <c r="C252" s="45"/>
      <c r="D252" s="24"/>
      <c r="E252" s="24"/>
      <c r="F252" s="24"/>
    </row>
    <row r="253" spans="3:6" x14ac:dyDescent="0.25">
      <c r="C253" s="45"/>
      <c r="D253" s="24"/>
      <c r="E253" s="24"/>
      <c r="F253" s="24"/>
    </row>
    <row r="254" spans="3:6" x14ac:dyDescent="0.25">
      <c r="C254" s="45"/>
      <c r="D254" s="24"/>
      <c r="E254" s="24"/>
      <c r="F254" s="24"/>
    </row>
    <row r="255" spans="3:6" x14ac:dyDescent="0.25">
      <c r="C255" s="45"/>
      <c r="D255" s="24"/>
      <c r="E255" s="24"/>
      <c r="F255" s="24"/>
    </row>
    <row r="256" spans="3:6" x14ac:dyDescent="0.25">
      <c r="C256" s="45"/>
      <c r="D256" s="24"/>
      <c r="E256" s="24"/>
      <c r="F256" s="24"/>
    </row>
    <row r="257" spans="3:6" x14ac:dyDescent="0.25">
      <c r="C257" s="45"/>
      <c r="D257" s="24"/>
      <c r="E257" s="24"/>
      <c r="F257" s="24"/>
    </row>
    <row r="258" spans="3:6" x14ac:dyDescent="0.25">
      <c r="C258" s="45"/>
      <c r="D258" s="24"/>
      <c r="E258" s="24"/>
      <c r="F258" s="24"/>
    </row>
    <row r="259" spans="3:6" x14ac:dyDescent="0.25">
      <c r="C259" s="45"/>
      <c r="D259" s="24"/>
      <c r="E259" s="24"/>
      <c r="F259" s="24"/>
    </row>
    <row r="260" spans="3:6" x14ac:dyDescent="0.25">
      <c r="C260" s="45"/>
      <c r="D260" s="24"/>
      <c r="E260" s="24"/>
      <c r="F260" s="24"/>
    </row>
    <row r="261" spans="3:6" x14ac:dyDescent="0.25">
      <c r="C261" s="45"/>
      <c r="D261" s="24"/>
      <c r="E261" s="24"/>
      <c r="F261" s="24"/>
    </row>
    <row r="262" spans="3:6" x14ac:dyDescent="0.25">
      <c r="C262" s="45"/>
      <c r="D262" s="24"/>
      <c r="E262" s="24"/>
      <c r="F262" s="24"/>
    </row>
    <row r="263" spans="3:6" x14ac:dyDescent="0.25">
      <c r="C263" s="45"/>
      <c r="D263" s="24"/>
      <c r="E263" s="24"/>
      <c r="F263" s="24"/>
    </row>
    <row r="264" spans="3:6" x14ac:dyDescent="0.25">
      <c r="C264" s="45"/>
      <c r="D264" s="24"/>
      <c r="E264" s="24"/>
      <c r="F264" s="24"/>
    </row>
    <row r="265" spans="3:6" x14ac:dyDescent="0.25">
      <c r="C265" s="45"/>
      <c r="D265" s="24"/>
      <c r="E265" s="24"/>
      <c r="F265" s="24"/>
    </row>
    <row r="266" spans="3:6" x14ac:dyDescent="0.25">
      <c r="C266" s="45"/>
      <c r="D266" s="24"/>
      <c r="E266" s="24"/>
      <c r="F266" s="24"/>
    </row>
    <row r="267" spans="3:6" x14ac:dyDescent="0.25">
      <c r="C267" s="45"/>
      <c r="D267" s="24"/>
      <c r="E267" s="24"/>
      <c r="F267" s="24"/>
    </row>
    <row r="268" spans="3:6" x14ac:dyDescent="0.25">
      <c r="C268" s="45"/>
      <c r="D268" s="24"/>
      <c r="E268" s="24"/>
      <c r="F268" s="24"/>
    </row>
    <row r="269" spans="3:6" x14ac:dyDescent="0.25">
      <c r="C269" s="45"/>
      <c r="D269" s="24"/>
      <c r="E269" s="24"/>
      <c r="F269" s="24"/>
    </row>
    <row r="270" spans="3:6" x14ac:dyDescent="0.25">
      <c r="C270" s="45"/>
      <c r="D270" s="24"/>
      <c r="E270" s="24"/>
      <c r="F270" s="24"/>
    </row>
    <row r="271" spans="3:6" x14ac:dyDescent="0.25">
      <c r="C271" s="45"/>
      <c r="D271" s="24"/>
      <c r="E271" s="24"/>
      <c r="F271" s="24"/>
    </row>
    <row r="272" spans="3:6" x14ac:dyDescent="0.25">
      <c r="C272" s="45"/>
      <c r="D272" s="24"/>
      <c r="E272" s="24"/>
      <c r="F272" s="24"/>
    </row>
    <row r="273" spans="3:6" x14ac:dyDescent="0.25">
      <c r="C273" s="45"/>
      <c r="D273" s="24"/>
      <c r="E273" s="24"/>
      <c r="F273" s="24"/>
    </row>
    <row r="274" spans="3:6" x14ac:dyDescent="0.25">
      <c r="C274" s="45"/>
      <c r="D274" s="24"/>
      <c r="E274" s="24"/>
      <c r="F274" s="24"/>
    </row>
    <row r="275" spans="3:6" x14ac:dyDescent="0.25">
      <c r="C275" s="45"/>
      <c r="D275" s="24"/>
      <c r="E275" s="24"/>
      <c r="F275" s="24"/>
    </row>
    <row r="276" spans="3:6" x14ac:dyDescent="0.25">
      <c r="C276" s="45"/>
      <c r="D276" s="24"/>
      <c r="E276" s="24"/>
      <c r="F276" s="24"/>
    </row>
    <row r="277" spans="3:6" x14ac:dyDescent="0.25">
      <c r="C277" s="45"/>
      <c r="D277" s="24"/>
      <c r="E277" s="24"/>
      <c r="F277" s="24"/>
    </row>
    <row r="278" spans="3:6" x14ac:dyDescent="0.25">
      <c r="C278" s="45"/>
      <c r="D278" s="24"/>
      <c r="E278" s="24"/>
      <c r="F278" s="24"/>
    </row>
    <row r="279" spans="3:6" x14ac:dyDescent="0.25">
      <c r="C279" s="45"/>
      <c r="D279" s="24"/>
      <c r="E279" s="24"/>
      <c r="F279" s="24"/>
    </row>
    <row r="280" spans="3:6" x14ac:dyDescent="0.25">
      <c r="C280" s="45"/>
      <c r="D280" s="24"/>
      <c r="E280" s="24"/>
      <c r="F280" s="24"/>
    </row>
    <row r="281" spans="3:6" x14ac:dyDescent="0.25">
      <c r="C281" s="45"/>
      <c r="D281" s="24"/>
      <c r="E281" s="24"/>
      <c r="F281" s="24"/>
    </row>
    <row r="282" spans="3:6" x14ac:dyDescent="0.25">
      <c r="C282" s="45"/>
      <c r="D282" s="24"/>
      <c r="E282" s="24"/>
      <c r="F282" s="24"/>
    </row>
    <row r="283" spans="3:6" x14ac:dyDescent="0.25">
      <c r="C283" s="45"/>
      <c r="D283" s="24"/>
      <c r="E283" s="24"/>
      <c r="F283" s="24"/>
    </row>
    <row r="284" spans="3:6" x14ac:dyDescent="0.25">
      <c r="C284" s="45"/>
      <c r="D284" s="24"/>
      <c r="E284" s="24"/>
      <c r="F284" s="24"/>
    </row>
    <row r="285" spans="3:6" x14ac:dyDescent="0.25">
      <c r="C285" s="45"/>
      <c r="D285" s="24"/>
      <c r="E285" s="24"/>
      <c r="F285" s="24"/>
    </row>
    <row r="286" spans="3:6" x14ac:dyDescent="0.25">
      <c r="C286" s="45"/>
      <c r="D286" s="24"/>
      <c r="E286" s="24"/>
      <c r="F286" s="24"/>
    </row>
    <row r="287" spans="3:6" x14ac:dyDescent="0.25">
      <c r="C287" s="45"/>
      <c r="D287" s="24"/>
      <c r="E287" s="24"/>
      <c r="F287" s="24"/>
    </row>
    <row r="288" spans="3:6" x14ac:dyDescent="0.25">
      <c r="C288" s="45"/>
      <c r="D288" s="24"/>
      <c r="E288" s="24"/>
      <c r="F288" s="24"/>
    </row>
    <row r="289" spans="3:6" x14ac:dyDescent="0.25">
      <c r="C289" s="45"/>
      <c r="D289" s="24"/>
      <c r="E289" s="24"/>
      <c r="F289" s="24"/>
    </row>
    <row r="290" spans="3:6" x14ac:dyDescent="0.25">
      <c r="C290" s="45"/>
      <c r="D290" s="24"/>
      <c r="E290" s="24"/>
      <c r="F290" s="24"/>
    </row>
    <row r="291" spans="3:6" x14ac:dyDescent="0.25">
      <c r="C291" s="45"/>
      <c r="D291" s="24"/>
      <c r="E291" s="24"/>
      <c r="F291" s="24"/>
    </row>
    <row r="292" spans="3:6" x14ac:dyDescent="0.25">
      <c r="C292" s="45"/>
      <c r="D292" s="24"/>
      <c r="E292" s="24"/>
      <c r="F292" s="24"/>
    </row>
    <row r="293" spans="3:6" x14ac:dyDescent="0.25">
      <c r="C293" s="45"/>
      <c r="D293" s="24"/>
      <c r="E293" s="24"/>
      <c r="F293" s="24"/>
    </row>
    <row r="294" spans="3:6" x14ac:dyDescent="0.25">
      <c r="C294" s="45"/>
      <c r="D294" s="24"/>
      <c r="E294" s="24"/>
      <c r="F294" s="24"/>
    </row>
    <row r="295" spans="3:6" x14ac:dyDescent="0.25">
      <c r="C295" s="45"/>
      <c r="D295" s="24"/>
      <c r="E295" s="24"/>
      <c r="F295" s="24"/>
    </row>
    <row r="296" spans="3:6" x14ac:dyDescent="0.25">
      <c r="C296" s="45"/>
      <c r="D296" s="24"/>
      <c r="E296" s="24"/>
      <c r="F296" s="24"/>
    </row>
    <row r="297" spans="3:6" x14ac:dyDescent="0.25">
      <c r="C297" s="45"/>
      <c r="D297" s="24"/>
      <c r="E297" s="24"/>
      <c r="F297" s="24"/>
    </row>
    <row r="298" spans="3:6" x14ac:dyDescent="0.25">
      <c r="C298" s="45"/>
      <c r="D298" s="24"/>
      <c r="E298" s="24"/>
      <c r="F298" s="24"/>
    </row>
    <row r="299" spans="3:6" x14ac:dyDescent="0.25">
      <c r="C299" s="45"/>
      <c r="D299" s="24"/>
      <c r="E299" s="24"/>
      <c r="F299" s="24"/>
    </row>
    <row r="300" spans="3:6" x14ac:dyDescent="0.25">
      <c r="C300" s="45"/>
      <c r="D300" s="24"/>
      <c r="E300" s="24"/>
      <c r="F300" s="24"/>
    </row>
    <row r="301" spans="3:6" x14ac:dyDescent="0.25">
      <c r="C301" s="45"/>
      <c r="D301" s="24"/>
      <c r="E301" s="24"/>
      <c r="F301" s="24"/>
    </row>
    <row r="302" spans="3:6" x14ac:dyDescent="0.25">
      <c r="C302" s="45"/>
      <c r="D302" s="24"/>
      <c r="E302" s="24"/>
      <c r="F302" s="24"/>
    </row>
    <row r="303" spans="3:6" x14ac:dyDescent="0.25">
      <c r="C303" s="45"/>
      <c r="D303" s="24"/>
      <c r="E303" s="24"/>
      <c r="F303" s="24"/>
    </row>
    <row r="304" spans="3:6" x14ac:dyDescent="0.25">
      <c r="C304" s="45"/>
      <c r="D304" s="24"/>
      <c r="E304" s="24"/>
      <c r="F304" s="24"/>
    </row>
    <row r="305" spans="3:6" x14ac:dyDescent="0.25">
      <c r="C305" s="45"/>
      <c r="D305" s="24"/>
      <c r="E305" s="24"/>
      <c r="F305" s="24"/>
    </row>
    <row r="306" spans="3:6" x14ac:dyDescent="0.25">
      <c r="C306" s="45"/>
      <c r="D306" s="24"/>
      <c r="E306" s="24"/>
      <c r="F306" s="24"/>
    </row>
    <row r="307" spans="3:6" x14ac:dyDescent="0.25">
      <c r="C307" s="45"/>
      <c r="D307" s="24"/>
      <c r="E307" s="24"/>
      <c r="F307" s="24"/>
    </row>
    <row r="308" spans="3:6" x14ac:dyDescent="0.25">
      <c r="C308" s="45"/>
      <c r="D308" s="24"/>
      <c r="E308" s="24"/>
      <c r="F308" s="24"/>
    </row>
    <row r="309" spans="3:6" x14ac:dyDescent="0.25">
      <c r="C309" s="45"/>
      <c r="D309" s="24"/>
      <c r="E309" s="24"/>
      <c r="F309" s="24"/>
    </row>
    <row r="310" spans="3:6" x14ac:dyDescent="0.25">
      <c r="C310" s="45"/>
      <c r="D310" s="24"/>
      <c r="E310" s="24"/>
      <c r="F310" s="24"/>
    </row>
    <row r="311" spans="3:6" x14ac:dyDescent="0.25">
      <c r="C311" s="45"/>
      <c r="D311" s="24"/>
      <c r="E311" s="24"/>
      <c r="F311" s="24"/>
    </row>
    <row r="312" spans="3:6" x14ac:dyDescent="0.25">
      <c r="C312" s="45"/>
      <c r="D312" s="24"/>
      <c r="E312" s="24"/>
      <c r="F312" s="24"/>
    </row>
    <row r="313" spans="3:6" x14ac:dyDescent="0.25">
      <c r="C313" s="45"/>
      <c r="D313" s="24"/>
      <c r="E313" s="24"/>
      <c r="F313" s="24"/>
    </row>
    <row r="314" spans="3:6" x14ac:dyDescent="0.25">
      <c r="C314" s="45"/>
      <c r="D314" s="24"/>
      <c r="E314" s="24"/>
      <c r="F314" s="24"/>
    </row>
    <row r="315" spans="3:6" x14ac:dyDescent="0.25">
      <c r="C315" s="45"/>
      <c r="D315" s="24"/>
      <c r="E315" s="24"/>
      <c r="F315" s="24"/>
    </row>
    <row r="316" spans="3:6" x14ac:dyDescent="0.25">
      <c r="C316" s="45"/>
      <c r="D316" s="24"/>
      <c r="E316" s="24"/>
      <c r="F316" s="24"/>
    </row>
    <row r="317" spans="3:6" x14ac:dyDescent="0.25">
      <c r="C317" s="45"/>
      <c r="D317" s="24"/>
      <c r="E317" s="24"/>
      <c r="F317" s="24"/>
    </row>
    <row r="318" spans="3:6" x14ac:dyDescent="0.25">
      <c r="C318" s="45"/>
      <c r="D318" s="24"/>
      <c r="E318" s="24"/>
      <c r="F318" s="24"/>
    </row>
    <row r="319" spans="3:6" x14ac:dyDescent="0.25">
      <c r="C319" s="45"/>
      <c r="D319" s="24"/>
      <c r="E319" s="24"/>
      <c r="F319" s="24"/>
    </row>
    <row r="320" spans="3:6" x14ac:dyDescent="0.25">
      <c r="C320" s="45"/>
      <c r="D320" s="24"/>
      <c r="E320" s="24"/>
      <c r="F320" s="24"/>
    </row>
    <row r="321" spans="3:6" x14ac:dyDescent="0.25">
      <c r="C321" s="45"/>
      <c r="D321" s="24"/>
      <c r="E321" s="24"/>
      <c r="F321" s="24"/>
    </row>
    <row r="322" spans="3:6" x14ac:dyDescent="0.25">
      <c r="C322" s="45"/>
      <c r="D322" s="24"/>
      <c r="E322" s="24"/>
      <c r="F322" s="24"/>
    </row>
    <row r="323" spans="3:6" x14ac:dyDescent="0.25">
      <c r="C323" s="45"/>
      <c r="D323" s="24"/>
      <c r="E323" s="24"/>
      <c r="F323" s="24"/>
    </row>
    <row r="324" spans="3:6" x14ac:dyDescent="0.25">
      <c r="C324" s="45"/>
      <c r="D324" s="24"/>
      <c r="E324" s="24"/>
      <c r="F324" s="24"/>
    </row>
    <row r="325" spans="3:6" x14ac:dyDescent="0.25">
      <c r="C325" s="45"/>
      <c r="D325" s="24"/>
      <c r="E325" s="24"/>
      <c r="F325" s="24"/>
    </row>
    <row r="326" spans="3:6" x14ac:dyDescent="0.25">
      <c r="C326" s="45"/>
      <c r="D326" s="24"/>
      <c r="E326" s="24"/>
      <c r="F326" s="24"/>
    </row>
    <row r="327" spans="3:6" x14ac:dyDescent="0.25">
      <c r="C327" s="45"/>
      <c r="D327" s="24"/>
      <c r="E327" s="24"/>
      <c r="F327" s="24"/>
    </row>
    <row r="328" spans="3:6" x14ac:dyDescent="0.25">
      <c r="C328" s="45"/>
      <c r="D328" s="24"/>
      <c r="E328" s="24"/>
      <c r="F328" s="24"/>
    </row>
    <row r="329" spans="3:6" x14ac:dyDescent="0.25">
      <c r="C329" s="45"/>
      <c r="D329" s="24"/>
      <c r="E329" s="24"/>
      <c r="F329" s="24"/>
    </row>
    <row r="330" spans="3:6" x14ac:dyDescent="0.25">
      <c r="C330" s="45"/>
      <c r="D330" s="24"/>
      <c r="E330" s="24"/>
      <c r="F330" s="24"/>
    </row>
    <row r="331" spans="3:6" x14ac:dyDescent="0.25">
      <c r="C331" s="45"/>
      <c r="D331" s="24"/>
      <c r="E331" s="24"/>
      <c r="F331" s="24"/>
    </row>
    <row r="332" spans="3:6" x14ac:dyDescent="0.25">
      <c r="C332" s="45"/>
      <c r="D332" s="24"/>
      <c r="E332" s="24"/>
      <c r="F332" s="24"/>
    </row>
    <row r="333" spans="3:6" x14ac:dyDescent="0.25">
      <c r="C333" s="45"/>
      <c r="D333" s="24"/>
      <c r="E333" s="24"/>
      <c r="F333" s="24"/>
    </row>
    <row r="334" spans="3:6" x14ac:dyDescent="0.25">
      <c r="C334" s="45"/>
      <c r="D334" s="24"/>
      <c r="E334" s="24"/>
      <c r="F334" s="24"/>
    </row>
    <row r="335" spans="3:6" x14ac:dyDescent="0.25">
      <c r="C335" s="45"/>
      <c r="D335" s="24"/>
      <c r="E335" s="24"/>
      <c r="F335" s="24"/>
    </row>
    <row r="336" spans="3:6" x14ac:dyDescent="0.25">
      <c r="C336" s="45"/>
      <c r="D336" s="24"/>
      <c r="E336" s="24"/>
      <c r="F336" s="24"/>
    </row>
    <row r="337" spans="3:6" x14ac:dyDescent="0.25">
      <c r="C337" s="45"/>
      <c r="D337" s="24"/>
      <c r="E337" s="24"/>
      <c r="F337" s="24"/>
    </row>
    <row r="338" spans="3:6" x14ac:dyDescent="0.25">
      <c r="C338" s="45"/>
      <c r="D338" s="24"/>
      <c r="E338" s="24"/>
      <c r="F338" s="24"/>
    </row>
    <row r="339" spans="3:6" x14ac:dyDescent="0.25">
      <c r="C339" s="45"/>
      <c r="D339" s="24"/>
      <c r="E339" s="24"/>
      <c r="F339" s="24"/>
    </row>
    <row r="340" spans="3:6" x14ac:dyDescent="0.25">
      <c r="C340" s="45"/>
      <c r="D340" s="24"/>
      <c r="E340" s="24"/>
      <c r="F340" s="24"/>
    </row>
    <row r="341" spans="3:6" x14ac:dyDescent="0.25">
      <c r="C341" s="45"/>
      <c r="D341" s="24"/>
      <c r="E341" s="24"/>
      <c r="F341" s="24"/>
    </row>
    <row r="342" spans="3:6" x14ac:dyDescent="0.25">
      <c r="C342" s="45"/>
      <c r="D342" s="24"/>
      <c r="E342" s="24"/>
      <c r="F342" s="24"/>
    </row>
    <row r="343" spans="3:6" x14ac:dyDescent="0.25">
      <c r="C343" s="45"/>
      <c r="D343" s="24"/>
      <c r="E343" s="24"/>
      <c r="F343" s="24"/>
    </row>
    <row r="344" spans="3:6" x14ac:dyDescent="0.25">
      <c r="C344" s="45"/>
      <c r="D344" s="24"/>
      <c r="E344" s="24"/>
      <c r="F344" s="24"/>
    </row>
    <row r="345" spans="3:6" x14ac:dyDescent="0.25">
      <c r="C345" s="45"/>
      <c r="D345" s="24"/>
      <c r="E345" s="24"/>
      <c r="F345" s="24"/>
    </row>
    <row r="346" spans="3:6" x14ac:dyDescent="0.25">
      <c r="C346" s="45"/>
      <c r="D346" s="24"/>
      <c r="E346" s="24"/>
      <c r="F346" s="24"/>
    </row>
    <row r="347" spans="3:6" x14ac:dyDescent="0.25">
      <c r="C347" s="45"/>
      <c r="D347" s="24"/>
      <c r="E347" s="24"/>
      <c r="F347" s="24"/>
    </row>
    <row r="348" spans="3:6" x14ac:dyDescent="0.25">
      <c r="C348" s="45"/>
      <c r="D348" s="24"/>
      <c r="E348" s="24"/>
      <c r="F348" s="24"/>
    </row>
    <row r="349" spans="3:6" x14ac:dyDescent="0.25">
      <c r="C349" s="45"/>
      <c r="D349" s="24"/>
      <c r="E349" s="24"/>
      <c r="F349" s="24"/>
    </row>
    <row r="350" spans="3:6" x14ac:dyDescent="0.25">
      <c r="C350" s="45"/>
      <c r="D350" s="24"/>
      <c r="E350" s="24"/>
      <c r="F350" s="24"/>
    </row>
    <row r="351" spans="3:6" x14ac:dyDescent="0.25">
      <c r="C351" s="45"/>
      <c r="D351" s="24"/>
      <c r="E351" s="24"/>
      <c r="F351" s="24"/>
    </row>
    <row r="352" spans="3:6" x14ac:dyDescent="0.25">
      <c r="C352" s="45"/>
      <c r="D352" s="24"/>
      <c r="E352" s="24"/>
      <c r="F352" s="24"/>
    </row>
    <row r="353" spans="3:6" x14ac:dyDescent="0.25">
      <c r="C353" s="45"/>
      <c r="D353" s="24"/>
      <c r="E353" s="24"/>
      <c r="F353" s="24"/>
    </row>
    <row r="354" spans="3:6" x14ac:dyDescent="0.25">
      <c r="C354" s="45"/>
      <c r="D354" s="24"/>
      <c r="E354" s="24"/>
      <c r="F354" s="24"/>
    </row>
    <row r="355" spans="3:6" x14ac:dyDescent="0.25">
      <c r="C355" s="45"/>
      <c r="D355" s="24"/>
      <c r="E355" s="24"/>
      <c r="F355" s="24"/>
    </row>
    <row r="356" spans="3:6" x14ac:dyDescent="0.25">
      <c r="C356" s="45"/>
      <c r="D356" s="24"/>
      <c r="E356" s="24"/>
      <c r="F356" s="24"/>
    </row>
    <row r="357" spans="3:6" x14ac:dyDescent="0.25">
      <c r="C357" s="45"/>
      <c r="D357" s="24"/>
      <c r="E357" s="24"/>
      <c r="F357" s="24"/>
    </row>
    <row r="358" spans="3:6" x14ac:dyDescent="0.25">
      <c r="C358" s="45"/>
      <c r="D358" s="24"/>
      <c r="E358" s="24"/>
      <c r="F358" s="24"/>
    </row>
    <row r="359" spans="3:6" x14ac:dyDescent="0.25">
      <c r="C359" s="45"/>
      <c r="D359" s="24"/>
      <c r="E359" s="24"/>
      <c r="F359" s="24"/>
    </row>
    <row r="360" spans="3:6" x14ac:dyDescent="0.25">
      <c r="C360" s="45"/>
      <c r="D360" s="24"/>
      <c r="E360" s="24"/>
      <c r="F360" s="24"/>
    </row>
    <row r="361" spans="3:6" x14ac:dyDescent="0.25">
      <c r="C361" s="45"/>
      <c r="D361" s="24"/>
      <c r="E361" s="24"/>
      <c r="F361" s="24"/>
    </row>
    <row r="362" spans="3:6" x14ac:dyDescent="0.25">
      <c r="C362" s="45"/>
      <c r="D362" s="24"/>
      <c r="E362" s="24"/>
      <c r="F362" s="24"/>
    </row>
    <row r="363" spans="3:6" x14ac:dyDescent="0.25">
      <c r="C363" s="45"/>
      <c r="D363" s="24"/>
      <c r="E363" s="24"/>
      <c r="F363" s="24"/>
    </row>
    <row r="364" spans="3:6" x14ac:dyDescent="0.25">
      <c r="C364" s="45"/>
      <c r="D364" s="24"/>
      <c r="E364" s="24"/>
      <c r="F364" s="24"/>
    </row>
    <row r="365" spans="3:6" x14ac:dyDescent="0.25">
      <c r="C365" s="45"/>
      <c r="D365" s="24"/>
      <c r="E365" s="24"/>
      <c r="F365" s="24"/>
    </row>
    <row r="366" spans="3:6" x14ac:dyDescent="0.25">
      <c r="C366" s="45"/>
      <c r="D366" s="24"/>
      <c r="E366" s="24"/>
      <c r="F366" s="24"/>
    </row>
    <row r="367" spans="3:6" x14ac:dyDescent="0.25">
      <c r="C367" s="45"/>
      <c r="D367" s="24"/>
      <c r="E367" s="24"/>
      <c r="F367" s="24"/>
    </row>
    <row r="368" spans="3:6" x14ac:dyDescent="0.25">
      <c r="C368" s="45"/>
      <c r="D368" s="24"/>
      <c r="E368" s="24"/>
      <c r="F368" s="24"/>
    </row>
    <row r="369" spans="3:6" x14ac:dyDescent="0.25">
      <c r="C369" s="45"/>
      <c r="D369" s="24"/>
      <c r="E369" s="24"/>
      <c r="F369" s="24"/>
    </row>
    <row r="370" spans="3:6" x14ac:dyDescent="0.25">
      <c r="C370" s="45"/>
      <c r="D370" s="24"/>
      <c r="E370" s="24"/>
      <c r="F370" s="24"/>
    </row>
    <row r="371" spans="3:6" x14ac:dyDescent="0.25">
      <c r="C371" s="45"/>
      <c r="D371" s="24"/>
      <c r="E371" s="24"/>
      <c r="F371" s="24"/>
    </row>
    <row r="372" spans="3:6" x14ac:dyDescent="0.25">
      <c r="C372" s="45"/>
      <c r="D372" s="24"/>
      <c r="E372" s="24"/>
      <c r="F372" s="24"/>
    </row>
    <row r="373" spans="3:6" x14ac:dyDescent="0.25">
      <c r="C373" s="45"/>
      <c r="D373" s="24"/>
      <c r="E373" s="24"/>
      <c r="F373" s="24"/>
    </row>
    <row r="374" spans="3:6" x14ac:dyDescent="0.25">
      <c r="C374" s="45"/>
      <c r="D374" s="24"/>
      <c r="E374" s="24"/>
      <c r="F374" s="24"/>
    </row>
    <row r="375" spans="3:6" x14ac:dyDescent="0.25">
      <c r="C375" s="45"/>
      <c r="D375" s="24"/>
      <c r="E375" s="24"/>
      <c r="F375" s="24"/>
    </row>
    <row r="376" spans="3:6" x14ac:dyDescent="0.25">
      <c r="C376" s="45"/>
      <c r="D376" s="24"/>
      <c r="E376" s="24"/>
      <c r="F376" s="24"/>
    </row>
    <row r="377" spans="3:6" x14ac:dyDescent="0.25">
      <c r="C377" s="45"/>
      <c r="D377" s="24"/>
      <c r="E377" s="24"/>
      <c r="F377" s="24"/>
    </row>
    <row r="378" spans="3:6" x14ac:dyDescent="0.25">
      <c r="C378" s="45"/>
      <c r="D378" s="24"/>
      <c r="E378" s="24"/>
      <c r="F378" s="24"/>
    </row>
    <row r="379" spans="3:6" x14ac:dyDescent="0.25">
      <c r="C379" s="45"/>
      <c r="D379" s="24"/>
      <c r="E379" s="24"/>
      <c r="F379" s="24"/>
    </row>
    <row r="380" spans="3:6" x14ac:dyDescent="0.25">
      <c r="C380" s="45"/>
      <c r="D380" s="24"/>
      <c r="E380" s="24"/>
      <c r="F380" s="24"/>
    </row>
    <row r="381" spans="3:6" x14ac:dyDescent="0.25">
      <c r="C381" s="45"/>
      <c r="D381" s="24"/>
      <c r="E381" s="24"/>
      <c r="F381" s="24"/>
    </row>
    <row r="382" spans="3:6" x14ac:dyDescent="0.25">
      <c r="C382" s="45"/>
      <c r="D382" s="24"/>
      <c r="E382" s="24"/>
      <c r="F382" s="24"/>
    </row>
    <row r="383" spans="3:6" x14ac:dyDescent="0.25">
      <c r="C383" s="45"/>
      <c r="D383" s="24"/>
      <c r="E383" s="24"/>
      <c r="F383" s="24"/>
    </row>
    <row r="384" spans="3:6" x14ac:dyDescent="0.25">
      <c r="C384" s="45"/>
      <c r="D384" s="24"/>
      <c r="E384" s="24"/>
      <c r="F384" s="24"/>
    </row>
    <row r="385" spans="3:6" x14ac:dyDescent="0.25">
      <c r="C385" s="45"/>
      <c r="D385" s="24"/>
      <c r="E385" s="24"/>
      <c r="F385" s="24"/>
    </row>
    <row r="386" spans="3:6" x14ac:dyDescent="0.25">
      <c r="C386" s="45"/>
      <c r="D386" s="24"/>
      <c r="E386" s="24"/>
      <c r="F386" s="24"/>
    </row>
    <row r="387" spans="3:6" x14ac:dyDescent="0.25">
      <c r="C387" s="45"/>
      <c r="D387" s="24"/>
      <c r="E387" s="24"/>
      <c r="F387" s="24"/>
    </row>
    <row r="388" spans="3:6" x14ac:dyDescent="0.25">
      <c r="C388" s="45"/>
      <c r="D388" s="24"/>
      <c r="E388" s="24"/>
      <c r="F388" s="24"/>
    </row>
    <row r="389" spans="3:6" x14ac:dyDescent="0.25">
      <c r="C389" s="45"/>
      <c r="D389" s="24"/>
      <c r="E389" s="24"/>
      <c r="F389" s="24"/>
    </row>
    <row r="390" spans="3:6" x14ac:dyDescent="0.25">
      <c r="C390" s="45"/>
      <c r="D390" s="24"/>
      <c r="E390" s="24"/>
      <c r="F390" s="24"/>
    </row>
    <row r="391" spans="3:6" x14ac:dyDescent="0.25">
      <c r="C391" s="45"/>
      <c r="D391" s="24"/>
      <c r="E391" s="24"/>
      <c r="F391" s="24"/>
    </row>
    <row r="392" spans="3:6" x14ac:dyDescent="0.25">
      <c r="C392" s="45"/>
      <c r="D392" s="24"/>
      <c r="E392" s="24"/>
      <c r="F392" s="24"/>
    </row>
    <row r="393" spans="3:6" x14ac:dyDescent="0.25">
      <c r="C393" s="45"/>
      <c r="D393" s="24"/>
      <c r="E393" s="24"/>
      <c r="F393" s="24"/>
    </row>
    <row r="394" spans="3:6" x14ac:dyDescent="0.25">
      <c r="C394" s="45"/>
      <c r="D394" s="24"/>
      <c r="E394" s="24"/>
      <c r="F394" s="24"/>
    </row>
    <row r="395" spans="3:6" x14ac:dyDescent="0.25">
      <c r="C395" s="45"/>
      <c r="D395" s="24"/>
      <c r="E395" s="24"/>
      <c r="F395" s="24"/>
    </row>
    <row r="396" spans="3:6" x14ac:dyDescent="0.25">
      <c r="C396" s="45"/>
      <c r="D396" s="24"/>
      <c r="E396" s="24"/>
      <c r="F396" s="24"/>
    </row>
    <row r="397" spans="3:6" x14ac:dyDescent="0.25">
      <c r="C397" s="45"/>
      <c r="D397" s="24"/>
      <c r="E397" s="24"/>
      <c r="F397" s="24"/>
    </row>
    <row r="398" spans="3:6" x14ac:dyDescent="0.25">
      <c r="C398" s="45"/>
      <c r="D398" s="24"/>
      <c r="E398" s="24"/>
      <c r="F398" s="24"/>
    </row>
    <row r="399" spans="3:6" x14ac:dyDescent="0.25">
      <c r="C399" s="45"/>
      <c r="D399" s="24"/>
      <c r="E399" s="24"/>
      <c r="F399" s="24"/>
    </row>
    <row r="400" spans="3:6" x14ac:dyDescent="0.25">
      <c r="C400" s="45"/>
      <c r="D400" s="24"/>
      <c r="E400" s="24"/>
      <c r="F400" s="24"/>
    </row>
    <row r="401" spans="3:6" x14ac:dyDescent="0.25">
      <c r="C401" s="45"/>
      <c r="D401" s="24"/>
      <c r="E401" s="24"/>
      <c r="F401" s="24"/>
    </row>
    <row r="402" spans="3:6" x14ac:dyDescent="0.25">
      <c r="C402" s="45"/>
      <c r="D402" s="24"/>
      <c r="E402" s="24"/>
      <c r="F402" s="24"/>
    </row>
    <row r="403" spans="3:6" x14ac:dyDescent="0.25">
      <c r="C403" s="45"/>
      <c r="D403" s="24"/>
      <c r="E403" s="24"/>
      <c r="F403" s="24"/>
    </row>
    <row r="404" spans="3:6" x14ac:dyDescent="0.25">
      <c r="C404" s="45"/>
      <c r="D404" s="24"/>
      <c r="E404" s="24"/>
      <c r="F404" s="24"/>
    </row>
    <row r="405" spans="3:6" x14ac:dyDescent="0.25">
      <c r="C405" s="45"/>
      <c r="D405" s="24"/>
      <c r="E405" s="24"/>
      <c r="F405" s="24"/>
    </row>
    <row r="406" spans="3:6" x14ac:dyDescent="0.25">
      <c r="C406" s="45"/>
      <c r="D406" s="24"/>
      <c r="E406" s="24"/>
      <c r="F406" s="24"/>
    </row>
    <row r="407" spans="3:6" x14ac:dyDescent="0.25">
      <c r="C407" s="45"/>
      <c r="D407" s="24"/>
      <c r="E407" s="24"/>
      <c r="F407" s="24"/>
    </row>
    <row r="408" spans="3:6" x14ac:dyDescent="0.25">
      <c r="C408" s="45"/>
      <c r="D408" s="24"/>
      <c r="E408" s="24"/>
      <c r="F408" s="24"/>
    </row>
    <row r="409" spans="3:6" x14ac:dyDescent="0.25">
      <c r="C409" s="45"/>
      <c r="D409" s="24"/>
      <c r="E409" s="24"/>
      <c r="F409" s="24"/>
    </row>
    <row r="410" spans="3:6" x14ac:dyDescent="0.25">
      <c r="C410" s="45"/>
      <c r="D410" s="24"/>
      <c r="E410" s="24"/>
      <c r="F410" s="24"/>
    </row>
    <row r="411" spans="3:6" x14ac:dyDescent="0.25">
      <c r="C411" s="45"/>
      <c r="D411" s="24"/>
      <c r="E411" s="24"/>
      <c r="F411" s="24"/>
    </row>
    <row r="412" spans="3:6" x14ac:dyDescent="0.25">
      <c r="C412" s="45"/>
      <c r="D412" s="24"/>
      <c r="E412" s="24"/>
      <c r="F412" s="24"/>
    </row>
    <row r="413" spans="3:6" x14ac:dyDescent="0.25">
      <c r="C413" s="45"/>
      <c r="D413" s="24"/>
      <c r="E413" s="24"/>
      <c r="F413" s="24"/>
    </row>
    <row r="414" spans="3:6" x14ac:dyDescent="0.25">
      <c r="C414" s="45"/>
      <c r="D414" s="24"/>
      <c r="E414" s="24"/>
      <c r="F414" s="24"/>
    </row>
    <row r="415" spans="3:6" x14ac:dyDescent="0.25">
      <c r="C415" s="45"/>
      <c r="D415" s="24"/>
      <c r="E415" s="24"/>
      <c r="F415" s="24"/>
    </row>
    <row r="416" spans="3:6" x14ac:dyDescent="0.25">
      <c r="C416" s="45"/>
      <c r="D416" s="24"/>
      <c r="E416" s="24"/>
      <c r="F416" s="24"/>
    </row>
    <row r="417" spans="3:6" x14ac:dyDescent="0.25">
      <c r="C417" s="45"/>
      <c r="D417" s="24"/>
      <c r="E417" s="24"/>
      <c r="F417" s="24"/>
    </row>
    <row r="418" spans="3:6" x14ac:dyDescent="0.25">
      <c r="C418" s="45"/>
      <c r="D418" s="24"/>
      <c r="E418" s="24"/>
      <c r="F418" s="24"/>
    </row>
    <row r="419" spans="3:6" x14ac:dyDescent="0.25">
      <c r="C419" s="45"/>
      <c r="D419" s="24"/>
      <c r="E419" s="24"/>
      <c r="F419" s="24"/>
    </row>
    <row r="420" spans="3:6" x14ac:dyDescent="0.25">
      <c r="C420" s="45"/>
      <c r="D420" s="24"/>
      <c r="E420" s="24"/>
      <c r="F420" s="24"/>
    </row>
    <row r="421" spans="3:6" x14ac:dyDescent="0.25">
      <c r="C421" s="45"/>
      <c r="D421" s="24"/>
      <c r="E421" s="24"/>
      <c r="F421" s="24"/>
    </row>
    <row r="422" spans="3:6" x14ac:dyDescent="0.25">
      <c r="C422" s="45"/>
      <c r="D422" s="24"/>
      <c r="E422" s="24"/>
      <c r="F422" s="24"/>
    </row>
    <row r="423" spans="3:6" x14ac:dyDescent="0.25">
      <c r="C423" s="45"/>
      <c r="D423" s="24"/>
      <c r="E423" s="24"/>
      <c r="F423" s="24"/>
    </row>
    <row r="424" spans="3:6" x14ac:dyDescent="0.25">
      <c r="C424" s="45"/>
      <c r="D424" s="24"/>
      <c r="E424" s="24"/>
      <c r="F424" s="24"/>
    </row>
    <row r="425" spans="3:6" x14ac:dyDescent="0.25">
      <c r="C425" s="45"/>
      <c r="D425" s="24"/>
      <c r="E425" s="24"/>
      <c r="F425" s="24"/>
    </row>
    <row r="426" spans="3:6" x14ac:dyDescent="0.25">
      <c r="C426" s="45"/>
      <c r="D426" s="24"/>
      <c r="E426" s="24"/>
      <c r="F426" s="24"/>
    </row>
    <row r="427" spans="3:6" x14ac:dyDescent="0.25">
      <c r="C427" s="45"/>
      <c r="D427" s="24"/>
      <c r="E427" s="24"/>
      <c r="F427" s="24"/>
    </row>
    <row r="428" spans="3:6" x14ac:dyDescent="0.25">
      <c r="C428" s="45"/>
      <c r="D428" s="24"/>
      <c r="E428" s="24"/>
      <c r="F428" s="24"/>
    </row>
    <row r="429" spans="3:6" x14ac:dyDescent="0.25">
      <c r="C429" s="45"/>
      <c r="D429" s="24"/>
      <c r="E429" s="24"/>
      <c r="F429" s="24"/>
    </row>
    <row r="430" spans="3:6" x14ac:dyDescent="0.25">
      <c r="C430" s="45"/>
      <c r="D430" s="24"/>
      <c r="E430" s="24"/>
      <c r="F430" s="24"/>
    </row>
    <row r="431" spans="3:6" x14ac:dyDescent="0.25">
      <c r="C431" s="45"/>
      <c r="D431" s="24"/>
      <c r="E431" s="24"/>
      <c r="F431" s="24"/>
    </row>
    <row r="432" spans="3:6" x14ac:dyDescent="0.25">
      <c r="C432" s="45"/>
      <c r="D432" s="24"/>
      <c r="E432" s="24"/>
      <c r="F432" s="24"/>
    </row>
    <row r="433" spans="3:6" x14ac:dyDescent="0.25">
      <c r="C433" s="45"/>
      <c r="D433" s="24"/>
      <c r="E433" s="24"/>
      <c r="F433" s="24"/>
    </row>
    <row r="434" spans="3:6" x14ac:dyDescent="0.25">
      <c r="C434" s="45"/>
      <c r="D434" s="24"/>
      <c r="E434" s="24"/>
      <c r="F434" s="24"/>
    </row>
    <row r="435" spans="3:6" x14ac:dyDescent="0.25">
      <c r="C435" s="45"/>
      <c r="D435" s="24"/>
      <c r="E435" s="24"/>
      <c r="F435" s="24"/>
    </row>
    <row r="436" spans="3:6" x14ac:dyDescent="0.25">
      <c r="C436" s="45"/>
      <c r="D436" s="24"/>
      <c r="E436" s="24"/>
      <c r="F436" s="24"/>
    </row>
    <row r="437" spans="3:6" x14ac:dyDescent="0.25">
      <c r="C437" s="45"/>
      <c r="D437" s="24"/>
      <c r="E437" s="24"/>
      <c r="F437" s="24"/>
    </row>
    <row r="438" spans="3:6" x14ac:dyDescent="0.25">
      <c r="C438" s="45"/>
      <c r="D438" s="24"/>
      <c r="E438" s="24"/>
      <c r="F438" s="24"/>
    </row>
    <row r="439" spans="3:6" x14ac:dyDescent="0.25">
      <c r="C439" s="45"/>
      <c r="D439" s="24"/>
      <c r="E439" s="24"/>
      <c r="F439" s="24"/>
    </row>
    <row r="440" spans="3:6" x14ac:dyDescent="0.25">
      <c r="C440" s="45"/>
      <c r="D440" s="24"/>
      <c r="E440" s="24"/>
      <c r="F440" s="24"/>
    </row>
    <row r="441" spans="3:6" x14ac:dyDescent="0.25">
      <c r="C441" s="45"/>
      <c r="D441" s="24"/>
      <c r="E441" s="24"/>
      <c r="F441" s="24"/>
    </row>
    <row r="442" spans="3:6" x14ac:dyDescent="0.25">
      <c r="C442" s="45"/>
      <c r="D442" s="24"/>
      <c r="E442" s="24"/>
      <c r="F442" s="24"/>
    </row>
    <row r="443" spans="3:6" x14ac:dyDescent="0.25">
      <c r="C443" s="45"/>
      <c r="D443" s="24"/>
      <c r="E443" s="24"/>
      <c r="F443" s="24"/>
    </row>
    <row r="444" spans="3:6" x14ac:dyDescent="0.25">
      <c r="C444" s="45"/>
      <c r="D444" s="24"/>
      <c r="E444" s="24"/>
      <c r="F444" s="24"/>
    </row>
    <row r="445" spans="3:6" x14ac:dyDescent="0.25">
      <c r="C445" s="45"/>
      <c r="D445" s="24"/>
      <c r="E445" s="24"/>
      <c r="F445" s="24"/>
    </row>
    <row r="446" spans="3:6" x14ac:dyDescent="0.25">
      <c r="C446" s="45"/>
      <c r="D446" s="24"/>
      <c r="E446" s="24"/>
      <c r="F446" s="24"/>
    </row>
  </sheetData>
  <sheetProtection password="E5AF" sheet="1" objects="1" scenarios="1" autoFilter="0"/>
  <autoFilter ref="A11:H105"/>
  <mergeCells count="8">
    <mergeCell ref="A2:G2"/>
    <mergeCell ref="A3:G3"/>
    <mergeCell ref="A4:G4"/>
    <mergeCell ref="C8:G8"/>
    <mergeCell ref="A8:B8"/>
    <mergeCell ref="A7:G7"/>
    <mergeCell ref="B5:G5"/>
    <mergeCell ref="B6:G6"/>
  </mergeCells>
  <phoneticPr fontId="32" type="noConversion"/>
  <conditionalFormatting sqref="E105">
    <cfRule type="cellIs" dxfId="37" priority="25" operator="equal">
      <formula>"Ausschluss"</formula>
    </cfRule>
  </conditionalFormatting>
  <conditionalFormatting sqref="F12:F104">
    <cfRule type="cellIs" dxfId="36" priority="1" operator="equal">
      <formula>"OK"</formula>
    </cfRule>
    <cfRule type="cellIs" dxfId="35" priority="2" operator="equal">
      <formula>"Ausschluss"</formula>
    </cfRule>
  </conditionalFormatting>
  <dataValidations count="1">
    <dataValidation type="list" allowBlank="1" showInputMessage="1" showErrorMessage="1" sqref="E100:E102 E66:E69 E13:E19 E43 E28 E89:E98 E30:E41 E21:E26 E45:E53 E55:E58 E60:E64 E71">
      <formula1>"ja,nein"</formula1>
    </dataValidation>
  </dataValidation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6"/>
  <sheetViews>
    <sheetView zoomScaleNormal="100" workbookViewId="0">
      <pane ySplit="11" topLeftCell="A12" activePane="bottomLeft" state="frozen"/>
      <selection activeCell="E8" sqref="E8"/>
      <selection pane="bottomLeft" activeCell="C21" sqref="C21"/>
    </sheetView>
  </sheetViews>
  <sheetFormatPr baseColWidth="10" defaultColWidth="11.42578125" defaultRowHeight="15" outlineLevelRow="1" x14ac:dyDescent="0.25"/>
  <cols>
    <col min="1" max="1" width="17.140625" style="202" customWidth="1"/>
    <col min="2" max="2" width="8.7109375" style="203" bestFit="1" customWidth="1"/>
    <col min="3" max="3" width="119.7109375" style="204" customWidth="1"/>
    <col min="4" max="4" width="16.7109375" style="205" customWidth="1"/>
    <col min="5" max="5" width="18.5703125" style="205" bestFit="1" customWidth="1"/>
    <col min="6" max="6" width="15.28515625" style="205" bestFit="1" customWidth="1"/>
    <col min="7" max="7" width="31.28515625" style="184" customWidth="1"/>
    <col min="8" max="8" width="6.28515625" style="195" hidden="1" customWidth="1"/>
    <col min="9" max="9" width="79.7109375" style="242" bestFit="1" customWidth="1"/>
    <col min="10" max="10" width="70.7109375" style="195" customWidth="1"/>
    <col min="11" max="16384" width="11.42578125" style="195"/>
  </cols>
  <sheetData>
    <row r="1" spans="1:9" s="35" customFormat="1" x14ac:dyDescent="0.25">
      <c r="A1" s="194" t="s">
        <v>227</v>
      </c>
      <c r="B1" s="31"/>
      <c r="C1" s="32"/>
      <c r="D1" s="33"/>
      <c r="E1" s="33"/>
      <c r="F1" s="33"/>
      <c r="G1" s="34"/>
      <c r="I1" s="242"/>
    </row>
    <row r="2" spans="1:9" ht="21" x14ac:dyDescent="0.25">
      <c r="A2" s="286" t="s">
        <v>224</v>
      </c>
      <c r="B2" s="287"/>
      <c r="C2" s="287"/>
      <c r="D2" s="287"/>
      <c r="E2" s="287"/>
      <c r="F2" s="287"/>
      <c r="G2" s="287"/>
    </row>
    <row r="3" spans="1:9" ht="21" customHeight="1" x14ac:dyDescent="0.25">
      <c r="A3" s="286" t="s">
        <v>1461</v>
      </c>
      <c r="B3" s="287"/>
      <c r="C3" s="287"/>
      <c r="D3" s="287"/>
      <c r="E3" s="287"/>
      <c r="F3" s="287"/>
      <c r="G3" s="287"/>
    </row>
    <row r="4" spans="1:9" x14ac:dyDescent="0.25">
      <c r="A4" s="284" t="s">
        <v>21</v>
      </c>
      <c r="B4" s="285"/>
      <c r="C4" s="285"/>
      <c r="D4" s="285"/>
      <c r="E4" s="285"/>
      <c r="F4" s="285"/>
      <c r="G4" s="285"/>
    </row>
    <row r="5" spans="1:9" x14ac:dyDescent="0.25">
      <c r="A5" s="173" t="s">
        <v>22</v>
      </c>
      <c r="B5" s="292" t="str">
        <f>Inhaltsverzeichnis!B2</f>
        <v>Rahmenvertrag über Lieferung, Aufstellung und Inbetriebnahme von Narkose- und Beatmungssystemen</v>
      </c>
      <c r="C5" s="292"/>
      <c r="D5" s="292"/>
      <c r="E5" s="292"/>
      <c r="F5" s="292"/>
      <c r="G5" s="292"/>
    </row>
    <row r="6" spans="1:9" x14ac:dyDescent="0.25">
      <c r="A6" s="173" t="s">
        <v>23</v>
      </c>
      <c r="B6" s="292" t="str">
        <f>Inhaltsverzeichnis!B3</f>
        <v>2026_JDS_05</v>
      </c>
      <c r="C6" s="292"/>
      <c r="D6" s="292"/>
      <c r="E6" s="292"/>
      <c r="F6" s="292"/>
      <c r="G6" s="292"/>
    </row>
    <row r="7" spans="1:9" x14ac:dyDescent="0.25">
      <c r="A7" s="291"/>
      <c r="B7" s="291"/>
      <c r="C7" s="291"/>
      <c r="D7" s="291"/>
      <c r="E7" s="291"/>
      <c r="F7" s="291"/>
      <c r="G7" s="291"/>
      <c r="H7" s="2"/>
      <c r="I7" s="243"/>
    </row>
    <row r="8" spans="1:9" x14ac:dyDescent="0.25">
      <c r="A8" s="290" t="s">
        <v>238</v>
      </c>
      <c r="B8" s="290"/>
      <c r="C8" s="288"/>
      <c r="D8" s="289"/>
      <c r="E8" s="289"/>
      <c r="F8" s="289"/>
      <c r="G8" s="289"/>
    </row>
    <row r="9" spans="1:9" x14ac:dyDescent="0.25">
      <c r="A9" s="181"/>
      <c r="B9" s="176"/>
      <c r="C9" s="178"/>
      <c r="D9" s="171"/>
      <c r="E9" s="171"/>
      <c r="F9" s="171"/>
    </row>
    <row r="10" spans="1:9" x14ac:dyDescent="0.25">
      <c r="A10" s="196" t="s">
        <v>215</v>
      </c>
      <c r="B10" s="176"/>
      <c r="C10" s="177"/>
      <c r="D10" s="171"/>
      <c r="E10" s="171"/>
      <c r="F10" s="171"/>
    </row>
    <row r="11" spans="1:9" s="197" customFormat="1" ht="30" x14ac:dyDescent="0.25">
      <c r="A11" s="38" t="s">
        <v>2</v>
      </c>
      <c r="B11" s="39" t="s">
        <v>69</v>
      </c>
      <c r="C11" s="267" t="s">
        <v>1</v>
      </c>
      <c r="D11" s="39" t="s">
        <v>13</v>
      </c>
      <c r="E11" s="40" t="s">
        <v>10</v>
      </c>
      <c r="F11" s="39" t="s">
        <v>14</v>
      </c>
      <c r="G11" s="41" t="s">
        <v>16</v>
      </c>
      <c r="H11" s="182">
        <f>SUM(H12:H104)</f>
        <v>237</v>
      </c>
      <c r="I11" s="242"/>
    </row>
    <row r="12" spans="1:9" x14ac:dyDescent="0.25">
      <c r="A12" s="221" t="s">
        <v>26</v>
      </c>
      <c r="B12" s="220"/>
      <c r="C12" s="220" t="s">
        <v>93</v>
      </c>
      <c r="D12" s="220"/>
      <c r="E12" s="220"/>
      <c r="F12" s="220"/>
      <c r="G12" s="220"/>
    </row>
    <row r="13" spans="1:9" outlineLevel="1" x14ac:dyDescent="0.25">
      <c r="A13" s="207" t="s">
        <v>27</v>
      </c>
      <c r="B13" s="228" t="s">
        <v>11</v>
      </c>
      <c r="C13" s="233" t="s">
        <v>59</v>
      </c>
      <c r="D13" s="214" t="s">
        <v>0</v>
      </c>
      <c r="E13" s="211"/>
      <c r="F13" s="210" t="str">
        <f>IF(E13="ja","OK",IF(E13="","bitte befüllen","Ausschluss"))</f>
        <v>bitte befüllen</v>
      </c>
      <c r="G13" s="210" t="s">
        <v>15</v>
      </c>
    </row>
    <row r="14" spans="1:9" outlineLevel="1" x14ac:dyDescent="0.25">
      <c r="A14" s="207" t="s">
        <v>50</v>
      </c>
      <c r="B14" s="228" t="s">
        <v>11</v>
      </c>
      <c r="C14" s="233" t="s">
        <v>1164</v>
      </c>
      <c r="D14" s="214" t="s">
        <v>0</v>
      </c>
      <c r="E14" s="211"/>
      <c r="F14" s="210" t="str">
        <f>IF(E14="ja","OK",IF(E14="","bitte befüllen","Ausschluss"))</f>
        <v>bitte befüllen</v>
      </c>
      <c r="G14" s="210" t="s">
        <v>15</v>
      </c>
    </row>
    <row r="15" spans="1:9" outlineLevel="1" x14ac:dyDescent="0.25">
      <c r="A15" s="207" t="s">
        <v>28</v>
      </c>
      <c r="B15" s="208" t="s">
        <v>12</v>
      </c>
      <c r="C15" s="99" t="s">
        <v>90</v>
      </c>
      <c r="D15" s="210" t="s">
        <v>0</v>
      </c>
      <c r="E15" s="211"/>
      <c r="F15" s="210" t="str">
        <f>IF(E15="","bitte befüllen","OK")</f>
        <v>bitte befüllen</v>
      </c>
      <c r="G15" s="210" t="s">
        <v>0</v>
      </c>
    </row>
    <row r="16" spans="1:9" ht="30" outlineLevel="1" x14ac:dyDescent="0.25">
      <c r="A16" s="207" t="s">
        <v>30</v>
      </c>
      <c r="B16" s="228" t="s">
        <v>11</v>
      </c>
      <c r="C16" s="99" t="s">
        <v>29</v>
      </c>
      <c r="D16" s="214" t="s">
        <v>0</v>
      </c>
      <c r="E16" s="211"/>
      <c r="F16" s="210" t="str">
        <f>IF(E16="ja","OK",IF(E16="","bitte befüllen","Ausschluss"))</f>
        <v>bitte befüllen</v>
      </c>
      <c r="G16" s="210" t="s">
        <v>15</v>
      </c>
    </row>
    <row r="17" spans="1:10" ht="60" outlineLevel="1" x14ac:dyDescent="0.25">
      <c r="A17" s="222" t="s">
        <v>31</v>
      </c>
      <c r="B17" s="228" t="s">
        <v>11</v>
      </c>
      <c r="C17" s="99" t="s">
        <v>1251</v>
      </c>
      <c r="D17" s="214" t="s">
        <v>0</v>
      </c>
      <c r="E17" s="211"/>
      <c r="F17" s="210" t="str">
        <f>IF(E17="ja","OK",IF(E17="","bitte befüllen","Ausschluss"))</f>
        <v>bitte befüllen</v>
      </c>
      <c r="G17" s="210" t="s">
        <v>15</v>
      </c>
      <c r="I17" s="244"/>
    </row>
    <row r="18" spans="1:10" ht="45" outlineLevel="1" x14ac:dyDescent="0.25">
      <c r="A18" s="207" t="s">
        <v>32</v>
      </c>
      <c r="B18" s="228" t="s">
        <v>11</v>
      </c>
      <c r="C18" s="99" t="s">
        <v>53</v>
      </c>
      <c r="D18" s="214" t="s">
        <v>0</v>
      </c>
      <c r="E18" s="211"/>
      <c r="F18" s="210" t="str">
        <f>IF(E18="ja","OK",IF(E18="","bitte befüllen","Ausschluss"))</f>
        <v>bitte befüllen</v>
      </c>
      <c r="G18" s="210" t="s">
        <v>15</v>
      </c>
    </row>
    <row r="19" spans="1:10" ht="45" outlineLevel="1" x14ac:dyDescent="0.25">
      <c r="A19" s="207" t="s">
        <v>33</v>
      </c>
      <c r="B19" s="228" t="s">
        <v>11</v>
      </c>
      <c r="C19" s="99" t="s">
        <v>1160</v>
      </c>
      <c r="D19" s="214" t="s">
        <v>0</v>
      </c>
      <c r="E19" s="211"/>
      <c r="F19" s="210" t="str">
        <f>IF(E19="ja","OK",IF(E19="","bitte befüllen","Ausschluss"))</f>
        <v>bitte befüllen</v>
      </c>
      <c r="G19" s="210" t="s">
        <v>15</v>
      </c>
    </row>
    <row r="20" spans="1:10" outlineLevel="1" x14ac:dyDescent="0.25">
      <c r="A20" s="207" t="s">
        <v>237</v>
      </c>
      <c r="B20" s="228" t="s">
        <v>24</v>
      </c>
      <c r="C20" s="99" t="s">
        <v>1101</v>
      </c>
      <c r="D20" s="214" t="s">
        <v>257</v>
      </c>
      <c r="E20" s="211"/>
      <c r="F20" s="214" t="str">
        <f t="shared" ref="F20" si="0">IF(E20="ja",50,IF(E20="nein",0,"bitte befüllen"))</f>
        <v>bitte befüllen</v>
      </c>
      <c r="G20" s="214" t="s">
        <v>234</v>
      </c>
      <c r="H20" s="263">
        <v>50</v>
      </c>
    </row>
    <row r="21" spans="1:10" s="197" customFormat="1" ht="30" outlineLevel="1" x14ac:dyDescent="0.25">
      <c r="A21" s="207" t="s">
        <v>255</v>
      </c>
      <c r="B21" s="208" t="s">
        <v>11</v>
      </c>
      <c r="C21" s="209" t="s">
        <v>259</v>
      </c>
      <c r="D21" s="210" t="s">
        <v>0</v>
      </c>
      <c r="E21" s="211"/>
      <c r="F21" s="210" t="str">
        <f>IF(E21="","bitte befüllen","OK")</f>
        <v>bitte befüllen</v>
      </c>
      <c r="G21" s="210" t="s">
        <v>0</v>
      </c>
      <c r="I21" s="242"/>
    </row>
    <row r="22" spans="1:10" s="197" customFormat="1" ht="30" outlineLevel="1" x14ac:dyDescent="0.25">
      <c r="A22" s="207" t="s">
        <v>256</v>
      </c>
      <c r="B22" s="208" t="s">
        <v>11</v>
      </c>
      <c r="C22" s="234" t="s">
        <v>353</v>
      </c>
      <c r="D22" s="210" t="s">
        <v>0</v>
      </c>
      <c r="E22" s="211"/>
      <c r="F22" s="210" t="str">
        <f>IF(E22="","bitte befüllen","OK")</f>
        <v>bitte befüllen</v>
      </c>
      <c r="G22" s="210" t="s">
        <v>0</v>
      </c>
      <c r="I22" s="242"/>
    </row>
    <row r="23" spans="1:10" s="197" customFormat="1" ht="45" outlineLevel="1" x14ac:dyDescent="0.25">
      <c r="A23" s="207" t="s">
        <v>680</v>
      </c>
      <c r="B23" s="208" t="s">
        <v>11</v>
      </c>
      <c r="C23" s="209" t="s">
        <v>260</v>
      </c>
      <c r="D23" s="210" t="s">
        <v>0</v>
      </c>
      <c r="E23" s="211"/>
      <c r="F23" s="210" t="str">
        <f>IF(E23="","bitte befüllen","OK")</f>
        <v>bitte befüllen</v>
      </c>
      <c r="G23" s="210" t="s">
        <v>0</v>
      </c>
      <c r="I23" s="242"/>
    </row>
    <row r="24" spans="1:10" s="111" customFormat="1" x14ac:dyDescent="0.25">
      <c r="A24" s="221" t="s">
        <v>34</v>
      </c>
      <c r="B24" s="220"/>
      <c r="C24" s="220" t="s">
        <v>979</v>
      </c>
      <c r="D24" s="220"/>
      <c r="E24" s="220"/>
      <c r="F24" s="220"/>
      <c r="G24" s="220"/>
      <c r="H24" s="195"/>
      <c r="I24" s="245"/>
      <c r="J24" s="241"/>
    </row>
    <row r="25" spans="1:10" s="111" customFormat="1" ht="30" outlineLevel="1" x14ac:dyDescent="0.25">
      <c r="A25" s="222" t="s">
        <v>35</v>
      </c>
      <c r="B25" s="235" t="s">
        <v>24</v>
      </c>
      <c r="C25" s="240" t="s">
        <v>1252</v>
      </c>
      <c r="D25" s="101" t="s">
        <v>0</v>
      </c>
      <c r="E25" s="238"/>
      <c r="F25" s="101" t="str">
        <f t="shared" ref="F25" si="1">IF(E25="ja",50,IF(E25="nein",0,"bitte befüllen"))</f>
        <v>bitte befüllen</v>
      </c>
      <c r="G25" s="101" t="s">
        <v>234</v>
      </c>
      <c r="H25" s="263">
        <v>50</v>
      </c>
      <c r="I25" s="244"/>
      <c r="J25" s="241"/>
    </row>
    <row r="26" spans="1:10" s="120" customFormat="1" ht="30" outlineLevel="1" x14ac:dyDescent="0.25">
      <c r="A26" s="222" t="s">
        <v>36</v>
      </c>
      <c r="B26" s="94" t="s">
        <v>24</v>
      </c>
      <c r="C26" s="91" t="s">
        <v>1100</v>
      </c>
      <c r="D26" s="214" t="s">
        <v>0</v>
      </c>
      <c r="E26" s="211"/>
      <c r="F26" s="214" t="str">
        <f>IF(E26="ja",10,IF(E26="nein",0,"bitte befüllen"))</f>
        <v>bitte befüllen</v>
      </c>
      <c r="G26" s="214" t="s">
        <v>62</v>
      </c>
      <c r="H26" s="68">
        <v>10</v>
      </c>
      <c r="I26" s="246"/>
    </row>
    <row r="27" spans="1:10" x14ac:dyDescent="0.25">
      <c r="A27" s="221" t="s">
        <v>91</v>
      </c>
      <c r="B27" s="220"/>
      <c r="C27" s="220" t="s">
        <v>89</v>
      </c>
      <c r="D27" s="220"/>
      <c r="E27" s="220"/>
      <c r="F27" s="220"/>
      <c r="G27" s="220"/>
    </row>
    <row r="28" spans="1:10" ht="45" outlineLevel="1" x14ac:dyDescent="0.25">
      <c r="A28" s="207" t="s">
        <v>37</v>
      </c>
      <c r="B28" s="228" t="s">
        <v>11</v>
      </c>
      <c r="C28" s="99" t="s">
        <v>54</v>
      </c>
      <c r="D28" s="214" t="s">
        <v>0</v>
      </c>
      <c r="E28" s="211"/>
      <c r="F28" s="210" t="str">
        <f>IF(E28="ja","OK",IF(E28="","bitte befüllen","Ausschluss"))</f>
        <v>bitte befüllen</v>
      </c>
      <c r="G28" s="210" t="s">
        <v>15</v>
      </c>
    </row>
    <row r="29" spans="1:10" ht="30" outlineLevel="1" x14ac:dyDescent="0.25">
      <c r="A29" s="207" t="s">
        <v>81</v>
      </c>
      <c r="B29" s="228"/>
      <c r="C29" s="114" t="s">
        <v>25</v>
      </c>
      <c r="D29" s="210"/>
      <c r="E29" s="210"/>
      <c r="F29" s="210"/>
      <c r="G29" s="210"/>
    </row>
    <row r="30" spans="1:10" outlineLevel="1" x14ac:dyDescent="0.25">
      <c r="A30" s="207" t="s">
        <v>86</v>
      </c>
      <c r="B30" s="228" t="s">
        <v>11</v>
      </c>
      <c r="C30" s="100" t="s">
        <v>41</v>
      </c>
      <c r="D30" s="214" t="s">
        <v>0</v>
      </c>
      <c r="E30" s="211"/>
      <c r="F30" s="210" t="str">
        <f t="shared" ref="F30:F41" si="2">IF(E30="ja","OK",IF(E30="","bitte befüllen","Ausschluss"))</f>
        <v>bitte befüllen</v>
      </c>
      <c r="G30" s="210" t="s">
        <v>15</v>
      </c>
    </row>
    <row r="31" spans="1:10" outlineLevel="1" x14ac:dyDescent="0.25">
      <c r="A31" s="207" t="s">
        <v>87</v>
      </c>
      <c r="B31" s="228" t="s">
        <v>11</v>
      </c>
      <c r="C31" s="229" t="s">
        <v>42</v>
      </c>
      <c r="D31" s="214" t="s">
        <v>0</v>
      </c>
      <c r="E31" s="211"/>
      <c r="F31" s="210" t="str">
        <f t="shared" si="2"/>
        <v>bitte befüllen</v>
      </c>
      <c r="G31" s="210" t="s">
        <v>15</v>
      </c>
    </row>
    <row r="32" spans="1:10" outlineLevel="1" x14ac:dyDescent="0.25">
      <c r="A32" s="207" t="s">
        <v>1028</v>
      </c>
      <c r="B32" s="228" t="s">
        <v>11</v>
      </c>
      <c r="C32" s="229" t="s">
        <v>43</v>
      </c>
      <c r="D32" s="214" t="s">
        <v>0</v>
      </c>
      <c r="E32" s="211"/>
      <c r="F32" s="210" t="str">
        <f t="shared" si="2"/>
        <v>bitte befüllen</v>
      </c>
      <c r="G32" s="210" t="s">
        <v>15</v>
      </c>
    </row>
    <row r="33" spans="1:9" outlineLevel="1" x14ac:dyDescent="0.25">
      <c r="A33" s="207" t="s">
        <v>1029</v>
      </c>
      <c r="B33" s="228" t="s">
        <v>11</v>
      </c>
      <c r="C33" s="229" t="s">
        <v>44</v>
      </c>
      <c r="D33" s="214" t="s">
        <v>0</v>
      </c>
      <c r="E33" s="211"/>
      <c r="F33" s="210" t="str">
        <f t="shared" si="2"/>
        <v>bitte befüllen</v>
      </c>
      <c r="G33" s="210" t="s">
        <v>15</v>
      </c>
    </row>
    <row r="34" spans="1:9" outlineLevel="1" x14ac:dyDescent="0.25">
      <c r="A34" s="207" t="s">
        <v>1030</v>
      </c>
      <c r="B34" s="228" t="s">
        <v>11</v>
      </c>
      <c r="C34" s="229" t="s">
        <v>261</v>
      </c>
      <c r="D34" s="214" t="s">
        <v>0</v>
      </c>
      <c r="E34" s="211"/>
      <c r="F34" s="210" t="str">
        <f t="shared" si="2"/>
        <v>bitte befüllen</v>
      </c>
      <c r="G34" s="210" t="s">
        <v>15</v>
      </c>
    </row>
    <row r="35" spans="1:9" outlineLevel="1" x14ac:dyDescent="0.25">
      <c r="A35" s="207" t="s">
        <v>1031</v>
      </c>
      <c r="B35" s="228" t="s">
        <v>11</v>
      </c>
      <c r="C35" s="100" t="s">
        <v>922</v>
      </c>
      <c r="D35" s="214" t="s">
        <v>0</v>
      </c>
      <c r="E35" s="211"/>
      <c r="F35" s="210" t="str">
        <f t="shared" si="2"/>
        <v>bitte befüllen</v>
      </c>
      <c r="G35" s="210" t="s">
        <v>15</v>
      </c>
    </row>
    <row r="36" spans="1:9" outlineLevel="1" x14ac:dyDescent="0.25">
      <c r="A36" s="207" t="s">
        <v>1032</v>
      </c>
      <c r="B36" s="228" t="s">
        <v>11</v>
      </c>
      <c r="C36" s="100" t="s">
        <v>924</v>
      </c>
      <c r="D36" s="214" t="s">
        <v>0</v>
      </c>
      <c r="E36" s="211"/>
      <c r="F36" s="210" t="str">
        <f t="shared" si="2"/>
        <v>bitte befüllen</v>
      </c>
      <c r="G36" s="210" t="s">
        <v>15</v>
      </c>
    </row>
    <row r="37" spans="1:9" outlineLevel="1" x14ac:dyDescent="0.25">
      <c r="A37" s="207" t="s">
        <v>1033</v>
      </c>
      <c r="B37" s="228" t="s">
        <v>11</v>
      </c>
      <c r="C37" s="229" t="s">
        <v>45</v>
      </c>
      <c r="D37" s="214" t="s">
        <v>0</v>
      </c>
      <c r="E37" s="211"/>
      <c r="F37" s="210" t="str">
        <f t="shared" si="2"/>
        <v>bitte befüllen</v>
      </c>
      <c r="G37" s="210" t="s">
        <v>15</v>
      </c>
    </row>
    <row r="38" spans="1:9" outlineLevel="1" x14ac:dyDescent="0.25">
      <c r="A38" s="207" t="s">
        <v>1034</v>
      </c>
      <c r="B38" s="228" t="s">
        <v>11</v>
      </c>
      <c r="C38" s="229" t="s">
        <v>921</v>
      </c>
      <c r="D38" s="214" t="s">
        <v>0</v>
      </c>
      <c r="E38" s="211"/>
      <c r="F38" s="210" t="str">
        <f t="shared" si="2"/>
        <v>bitte befüllen</v>
      </c>
      <c r="G38" s="210" t="s">
        <v>15</v>
      </c>
    </row>
    <row r="39" spans="1:9" outlineLevel="1" x14ac:dyDescent="0.25">
      <c r="A39" s="207" t="s">
        <v>1035</v>
      </c>
      <c r="B39" s="228" t="s">
        <v>11</v>
      </c>
      <c r="C39" s="229" t="s">
        <v>17</v>
      </c>
      <c r="D39" s="214" t="s">
        <v>0</v>
      </c>
      <c r="E39" s="211"/>
      <c r="F39" s="210" t="str">
        <f t="shared" si="2"/>
        <v>bitte befüllen</v>
      </c>
      <c r="G39" s="210" t="s">
        <v>15</v>
      </c>
    </row>
    <row r="40" spans="1:9" outlineLevel="1" x14ac:dyDescent="0.25">
      <c r="A40" s="207" t="s">
        <v>1036</v>
      </c>
      <c r="B40" s="228" t="s">
        <v>11</v>
      </c>
      <c r="C40" s="229" t="s">
        <v>18</v>
      </c>
      <c r="D40" s="214" t="s">
        <v>0</v>
      </c>
      <c r="E40" s="211"/>
      <c r="F40" s="210" t="str">
        <f t="shared" si="2"/>
        <v>bitte befüllen</v>
      </c>
      <c r="G40" s="210" t="s">
        <v>15</v>
      </c>
    </row>
    <row r="41" spans="1:9" ht="30" outlineLevel="1" x14ac:dyDescent="0.25">
      <c r="A41" s="222" t="s">
        <v>1037</v>
      </c>
      <c r="B41" s="228" t="s">
        <v>11</v>
      </c>
      <c r="C41" s="99" t="s">
        <v>1253</v>
      </c>
      <c r="D41" s="214" t="s">
        <v>0</v>
      </c>
      <c r="E41" s="211"/>
      <c r="F41" s="210" t="str">
        <f t="shared" si="2"/>
        <v>bitte befüllen</v>
      </c>
      <c r="G41" s="210" t="s">
        <v>15</v>
      </c>
      <c r="I41" s="244"/>
    </row>
    <row r="42" spans="1:9" outlineLevel="1" x14ac:dyDescent="0.25">
      <c r="A42" s="207" t="s">
        <v>1038</v>
      </c>
      <c r="B42" s="208" t="s">
        <v>12</v>
      </c>
      <c r="C42" s="99" t="s">
        <v>231</v>
      </c>
      <c r="D42" s="210" t="s">
        <v>19</v>
      </c>
      <c r="E42" s="211"/>
      <c r="F42" s="210" t="str">
        <f>IF(E42="","bitte befüllen","OK")</f>
        <v>bitte befüllen</v>
      </c>
      <c r="G42" s="210" t="s">
        <v>20</v>
      </c>
    </row>
    <row r="43" spans="1:9" ht="45" outlineLevel="1" x14ac:dyDescent="0.25">
      <c r="A43" s="207" t="s">
        <v>1039</v>
      </c>
      <c r="B43" s="235" t="s">
        <v>11</v>
      </c>
      <c r="C43" s="236" t="s">
        <v>366</v>
      </c>
      <c r="D43" s="210" t="s">
        <v>0</v>
      </c>
      <c r="E43" s="211"/>
      <c r="F43" s="210" t="str">
        <f>IF(E43="ja","OK",IF(E43="","bitte befüllen","Ausschluss"))</f>
        <v>bitte befüllen</v>
      </c>
      <c r="G43" s="210" t="s">
        <v>15</v>
      </c>
      <c r="H43" s="68"/>
    </row>
    <row r="44" spans="1:9" x14ac:dyDescent="0.25">
      <c r="A44" s="221" t="s">
        <v>681</v>
      </c>
      <c r="B44" s="220"/>
      <c r="C44" s="221" t="s">
        <v>359</v>
      </c>
      <c r="D44" s="220"/>
      <c r="E44" s="220"/>
      <c r="F44" s="220"/>
      <c r="G44" s="220"/>
      <c r="H44" s="180"/>
    </row>
    <row r="45" spans="1:9" ht="60" x14ac:dyDescent="0.25">
      <c r="A45" s="221" t="s">
        <v>47</v>
      </c>
      <c r="B45" s="220"/>
      <c r="C45" s="220" t="s">
        <v>92</v>
      </c>
      <c r="D45" s="220"/>
      <c r="E45" s="220"/>
      <c r="F45" s="220"/>
      <c r="G45" s="220"/>
    </row>
    <row r="46" spans="1:9" ht="60" outlineLevel="1" x14ac:dyDescent="0.25">
      <c r="A46" s="222" t="s">
        <v>1040</v>
      </c>
      <c r="B46" s="228" t="s">
        <v>11</v>
      </c>
      <c r="C46" s="231" t="s">
        <v>1254</v>
      </c>
      <c r="D46" s="214" t="s">
        <v>0</v>
      </c>
      <c r="E46" s="211"/>
      <c r="F46" s="210" t="str">
        <f>IF(E46="ja","OK",IF(E46="","bitte befüllen","Ausschluss"))</f>
        <v>bitte befüllen</v>
      </c>
      <c r="G46" s="210" t="s">
        <v>15</v>
      </c>
      <c r="I46" s="244"/>
    </row>
    <row r="47" spans="1:9" ht="60" outlineLevel="1" x14ac:dyDescent="0.25">
      <c r="A47" s="207" t="s">
        <v>1041</v>
      </c>
      <c r="B47" s="228" t="s">
        <v>11</v>
      </c>
      <c r="C47" s="99" t="s">
        <v>55</v>
      </c>
      <c r="D47" s="214" t="s">
        <v>0</v>
      </c>
      <c r="E47" s="211"/>
      <c r="F47" s="210" t="str">
        <f>IF(E47="ja","OK",IF(E47="","bitte befüllen","Ausschluss"))</f>
        <v>bitte befüllen</v>
      </c>
      <c r="G47" s="210" t="s">
        <v>15</v>
      </c>
    </row>
    <row r="48" spans="1:9" ht="45" outlineLevel="1" x14ac:dyDescent="0.25">
      <c r="A48" s="207" t="s">
        <v>1042</v>
      </c>
      <c r="B48" s="228" t="s">
        <v>11</v>
      </c>
      <c r="C48" s="99" t="s">
        <v>56</v>
      </c>
      <c r="D48" s="214" t="s">
        <v>0</v>
      </c>
      <c r="E48" s="211"/>
      <c r="F48" s="210" t="str">
        <f>IF(E48="ja","OK",IF(E48="","bitte befüllen","Ausschluss"))</f>
        <v>bitte befüllen</v>
      </c>
      <c r="G48" s="210" t="s">
        <v>15</v>
      </c>
    </row>
    <row r="49" spans="1:9" ht="45" outlineLevel="1" x14ac:dyDescent="0.25">
      <c r="A49" s="207" t="s">
        <v>1043</v>
      </c>
      <c r="B49" s="228" t="s">
        <v>11</v>
      </c>
      <c r="C49" s="99" t="s">
        <v>57</v>
      </c>
      <c r="D49" s="214" t="s">
        <v>0</v>
      </c>
      <c r="E49" s="211"/>
      <c r="F49" s="210" t="str">
        <f>IF(E49="ja","OK",IF(E49="","bitte befüllen","Ausschluss"))</f>
        <v>bitte befüllen</v>
      </c>
      <c r="G49" s="210" t="s">
        <v>15</v>
      </c>
    </row>
    <row r="50" spans="1:9" ht="45" outlineLevel="1" x14ac:dyDescent="0.25">
      <c r="A50" s="207" t="s">
        <v>1044</v>
      </c>
      <c r="B50" s="228" t="s">
        <v>11</v>
      </c>
      <c r="C50" s="99" t="s">
        <v>58</v>
      </c>
      <c r="D50" s="214" t="s">
        <v>0</v>
      </c>
      <c r="E50" s="211"/>
      <c r="F50" s="210" t="str">
        <f>IF(E50="ja","OK",IF(E50="","bitte befüllen","Ausschluss"))</f>
        <v>bitte befüllen</v>
      </c>
      <c r="G50" s="101" t="s">
        <v>15</v>
      </c>
    </row>
    <row r="51" spans="1:9" ht="60" outlineLevel="1" x14ac:dyDescent="0.25">
      <c r="A51" s="222" t="s">
        <v>48</v>
      </c>
      <c r="B51" s="208" t="s">
        <v>11</v>
      </c>
      <c r="C51" s="91" t="s">
        <v>1255</v>
      </c>
      <c r="D51" s="210" t="s">
        <v>0</v>
      </c>
      <c r="E51" s="211"/>
      <c r="F51" s="210" t="str">
        <f t="shared" ref="F51" si="3">IF(E51="ja","OK",IF(E51="","bitte befüllen","Ausschluss"))</f>
        <v>bitte befüllen</v>
      </c>
      <c r="G51" s="210" t="s">
        <v>15</v>
      </c>
      <c r="H51" s="180"/>
      <c r="I51" s="244"/>
    </row>
    <row r="52" spans="1:9" ht="30" outlineLevel="1" x14ac:dyDescent="0.25">
      <c r="A52" s="158" t="s">
        <v>49</v>
      </c>
      <c r="B52" s="237" t="s">
        <v>24</v>
      </c>
      <c r="C52" s="90" t="s">
        <v>663</v>
      </c>
      <c r="D52" s="101" t="s">
        <v>0</v>
      </c>
      <c r="E52" s="238"/>
      <c r="F52" s="101" t="str">
        <f>IF(E52="ja",5,IF(E52="nein",0,"bitte befüllen"))</f>
        <v>bitte befüllen</v>
      </c>
      <c r="G52" s="210" t="s">
        <v>241</v>
      </c>
      <c r="H52" s="87">
        <v>5</v>
      </c>
      <c r="I52" s="247"/>
    </row>
    <row r="53" spans="1:9" ht="30" outlineLevel="1" x14ac:dyDescent="0.25">
      <c r="A53" s="158" t="s">
        <v>82</v>
      </c>
      <c r="B53" s="237" t="s">
        <v>24</v>
      </c>
      <c r="C53" s="236" t="s">
        <v>664</v>
      </c>
      <c r="D53" s="101" t="s">
        <v>0</v>
      </c>
      <c r="E53" s="238"/>
      <c r="F53" s="101" t="str">
        <f>IF(E53="ja",5,IF(E53="nein",0,"bitte befüllen"))</f>
        <v>bitte befüllen</v>
      </c>
      <c r="G53" s="210" t="s">
        <v>241</v>
      </c>
      <c r="H53" s="87">
        <v>5</v>
      </c>
      <c r="I53" s="247"/>
    </row>
    <row r="54" spans="1:9" s="46" customFormat="1" x14ac:dyDescent="0.25">
      <c r="A54" s="221" t="s">
        <v>83</v>
      </c>
      <c r="B54" s="220"/>
      <c r="C54" s="220" t="s">
        <v>88</v>
      </c>
      <c r="D54" s="220"/>
      <c r="E54" s="220"/>
      <c r="F54" s="220"/>
      <c r="G54" s="220"/>
      <c r="I54" s="242"/>
    </row>
    <row r="55" spans="1:9" ht="60" outlineLevel="1" x14ac:dyDescent="0.25">
      <c r="A55" s="207" t="s">
        <v>84</v>
      </c>
      <c r="B55" s="208" t="s">
        <v>11</v>
      </c>
      <c r="C55" s="99" t="s">
        <v>1069</v>
      </c>
      <c r="D55" s="214" t="s">
        <v>0</v>
      </c>
      <c r="E55" s="211"/>
      <c r="F55" s="210" t="str">
        <f t="shared" ref="F55:F57" si="4">IF(E55="ja","OK",IF(E55="","bitte befüllen","Ausschluss"))</f>
        <v>bitte befüllen</v>
      </c>
      <c r="G55" s="106" t="s">
        <v>15</v>
      </c>
    </row>
    <row r="56" spans="1:9" outlineLevel="1" x14ac:dyDescent="0.25">
      <c r="A56" s="207" t="s">
        <v>85</v>
      </c>
      <c r="B56" s="134" t="s">
        <v>24</v>
      </c>
      <c r="C56" s="231" t="s">
        <v>1070</v>
      </c>
      <c r="D56" s="101" t="s">
        <v>0</v>
      </c>
      <c r="E56" s="238"/>
      <c r="F56" s="101" t="str">
        <f>IF(E56="ja",5,IF(E56="nein",0,"bitte befüllen"))</f>
        <v>bitte befüllen</v>
      </c>
      <c r="G56" s="101" t="s">
        <v>241</v>
      </c>
      <c r="H56" s="87">
        <v>5</v>
      </c>
      <c r="I56" s="247"/>
    </row>
    <row r="57" spans="1:9" s="46" customFormat="1" ht="45" outlineLevel="1" x14ac:dyDescent="0.25">
      <c r="A57" s="207" t="s">
        <v>95</v>
      </c>
      <c r="B57" s="208" t="s">
        <v>11</v>
      </c>
      <c r="C57" s="233" t="s">
        <v>1256</v>
      </c>
      <c r="D57" s="210" t="s">
        <v>0</v>
      </c>
      <c r="E57" s="211"/>
      <c r="F57" s="210" t="str">
        <f t="shared" si="4"/>
        <v>bitte befüllen</v>
      </c>
      <c r="G57" s="106" t="s">
        <v>15</v>
      </c>
      <c r="I57" s="244"/>
    </row>
    <row r="58" spans="1:9" s="46" customFormat="1" ht="30" outlineLevel="1" x14ac:dyDescent="0.25">
      <c r="A58" s="207" t="s">
        <v>96</v>
      </c>
      <c r="B58" s="134" t="s">
        <v>24</v>
      </c>
      <c r="C58" s="88" t="s">
        <v>679</v>
      </c>
      <c r="D58" s="106" t="s">
        <v>0</v>
      </c>
      <c r="E58" s="238"/>
      <c r="F58" s="101" t="str">
        <f>IF(E58="ja",5,IF(E58="nein",0,"bitte befüllen"))</f>
        <v>bitte befüllen</v>
      </c>
      <c r="G58" s="101" t="s">
        <v>241</v>
      </c>
      <c r="H58" s="87">
        <v>5</v>
      </c>
      <c r="I58" s="247"/>
    </row>
    <row r="59" spans="1:9" x14ac:dyDescent="0.25">
      <c r="A59" s="221" t="s">
        <v>97</v>
      </c>
      <c r="B59" s="220"/>
      <c r="C59" s="221" t="s">
        <v>360</v>
      </c>
      <c r="D59" s="220"/>
      <c r="E59" s="220"/>
      <c r="F59" s="220"/>
      <c r="G59" s="220"/>
      <c r="H59" s="180"/>
    </row>
    <row r="60" spans="1:9" ht="30" outlineLevel="1" x14ac:dyDescent="0.25">
      <c r="A60" s="207" t="s">
        <v>98</v>
      </c>
      <c r="B60" s="237" t="s">
        <v>24</v>
      </c>
      <c r="C60" s="74" t="s">
        <v>361</v>
      </c>
      <c r="D60" s="214" t="s">
        <v>0</v>
      </c>
      <c r="E60" s="211"/>
      <c r="F60" s="214" t="str">
        <f>IF(E60="ja",5,IF(E60="nein",0,"bitte befüllen"))</f>
        <v>bitte befüllen</v>
      </c>
      <c r="G60" s="214" t="s">
        <v>241</v>
      </c>
      <c r="H60" s="68">
        <v>5</v>
      </c>
    </row>
    <row r="61" spans="1:9" outlineLevel="1" x14ac:dyDescent="0.25">
      <c r="A61" s="207" t="s">
        <v>99</v>
      </c>
      <c r="B61" s="124" t="s">
        <v>24</v>
      </c>
      <c r="C61" s="89" t="s">
        <v>1071</v>
      </c>
      <c r="D61" s="214" t="s">
        <v>0</v>
      </c>
      <c r="E61" s="211"/>
      <c r="F61" s="214" t="str">
        <f>IF(E61="ja",10,IF(E61="nein",0,"bitte befüllen"))</f>
        <v>bitte befüllen</v>
      </c>
      <c r="G61" s="214" t="s">
        <v>62</v>
      </c>
      <c r="H61" s="68">
        <v>10</v>
      </c>
    </row>
    <row r="62" spans="1:9" ht="30" outlineLevel="1" x14ac:dyDescent="0.25">
      <c r="A62" s="207" t="s">
        <v>100</v>
      </c>
      <c r="B62" s="124" t="s">
        <v>24</v>
      </c>
      <c r="C62" s="88" t="s">
        <v>362</v>
      </c>
      <c r="D62" s="214" t="s">
        <v>0</v>
      </c>
      <c r="E62" s="211"/>
      <c r="F62" s="214" t="str">
        <f>IF(E62="ja",1,IF(E62="nein",0,"bitte befüllen"))</f>
        <v>bitte befüllen</v>
      </c>
      <c r="G62" s="214" t="s">
        <v>369</v>
      </c>
      <c r="H62" s="68">
        <v>1</v>
      </c>
    </row>
    <row r="63" spans="1:9" ht="45" outlineLevel="1" x14ac:dyDescent="0.25">
      <c r="A63" s="207" t="s">
        <v>101</v>
      </c>
      <c r="B63" s="125" t="s">
        <v>24</v>
      </c>
      <c r="C63" s="90" t="s">
        <v>363</v>
      </c>
      <c r="D63" s="214" t="s">
        <v>0</v>
      </c>
      <c r="E63" s="211"/>
      <c r="F63" s="214" t="str">
        <f>IF(E63="ja",1,IF(E63="nein",0,"bitte befüllen"))</f>
        <v>bitte befüllen</v>
      </c>
      <c r="G63" s="214" t="s">
        <v>369</v>
      </c>
      <c r="H63" s="68">
        <v>1</v>
      </c>
    </row>
    <row r="64" spans="1:9" ht="30" outlineLevel="1" x14ac:dyDescent="0.25">
      <c r="A64" s="207" t="s">
        <v>102</v>
      </c>
      <c r="B64" s="125" t="s">
        <v>24</v>
      </c>
      <c r="C64" s="90" t="s">
        <v>364</v>
      </c>
      <c r="D64" s="214" t="s">
        <v>0</v>
      </c>
      <c r="E64" s="211"/>
      <c r="F64" s="214" t="str">
        <f>IF(E64="ja",10,IF(E64="nein",0,"bitte befüllen"))</f>
        <v>bitte befüllen</v>
      </c>
      <c r="G64" s="214" t="s">
        <v>62</v>
      </c>
      <c r="H64" s="68">
        <v>10</v>
      </c>
    </row>
    <row r="65" spans="1:9" s="46" customFormat="1" x14ac:dyDescent="0.25">
      <c r="A65" s="221" t="s">
        <v>103</v>
      </c>
      <c r="B65" s="220"/>
      <c r="C65" s="220" t="s">
        <v>94</v>
      </c>
      <c r="D65" s="220"/>
      <c r="E65" s="220"/>
      <c r="F65" s="220"/>
      <c r="G65" s="220"/>
      <c r="I65" s="242"/>
    </row>
    <row r="66" spans="1:9" outlineLevel="1" x14ac:dyDescent="0.25">
      <c r="A66" s="207" t="s">
        <v>104</v>
      </c>
      <c r="B66" s="103" t="s">
        <v>11</v>
      </c>
      <c r="C66" s="104" t="s">
        <v>1163</v>
      </c>
      <c r="D66" s="101" t="s">
        <v>0</v>
      </c>
      <c r="E66" s="238"/>
      <c r="F66" s="106" t="str">
        <f>IF(E66="ja","OK",IF(E66="","bitte befüllen","Ausschluss"))</f>
        <v>bitte befüllen</v>
      </c>
      <c r="G66" s="106" t="s">
        <v>15</v>
      </c>
    </row>
    <row r="67" spans="1:9" ht="45" outlineLevel="1" x14ac:dyDescent="0.25">
      <c r="A67" s="207" t="s">
        <v>106</v>
      </c>
      <c r="B67" s="103" t="s">
        <v>11</v>
      </c>
      <c r="C67" s="107" t="s">
        <v>60</v>
      </c>
      <c r="D67" s="101" t="s">
        <v>0</v>
      </c>
      <c r="E67" s="211"/>
      <c r="F67" s="106" t="str">
        <f>IF(E67="ja","OK",IF(E67="","bitte befüllen","Ausschluss"))</f>
        <v>bitte befüllen</v>
      </c>
      <c r="G67" s="106" t="s">
        <v>15</v>
      </c>
    </row>
    <row r="68" spans="1:9" s="46" customFormat="1" ht="30" outlineLevel="1" x14ac:dyDescent="0.25">
      <c r="A68" s="207" t="s">
        <v>107</v>
      </c>
      <c r="B68" s="228" t="s">
        <v>11</v>
      </c>
      <c r="C68" s="107" t="s">
        <v>1027</v>
      </c>
      <c r="D68" s="210" t="s">
        <v>0</v>
      </c>
      <c r="E68" s="211"/>
      <c r="F68" s="210" t="str">
        <f>IF(E68="ja","OK",IF(E68="","bitte befüllen","Ausschluss"))</f>
        <v>bitte befüllen</v>
      </c>
      <c r="G68" s="210" t="s">
        <v>15</v>
      </c>
      <c r="I68" s="242"/>
    </row>
    <row r="69" spans="1:9" s="46" customFormat="1" outlineLevel="1" x14ac:dyDescent="0.25">
      <c r="A69" s="207" t="s">
        <v>1045</v>
      </c>
      <c r="B69" s="228" t="s">
        <v>11</v>
      </c>
      <c r="C69" s="233" t="s">
        <v>1165</v>
      </c>
      <c r="D69" s="210" t="s">
        <v>0</v>
      </c>
      <c r="E69" s="211"/>
      <c r="F69" s="210" t="str">
        <f>IF(E69="ja","OK",IF(E69="","bitte befüllen","Ausschluss"))</f>
        <v>bitte befüllen</v>
      </c>
      <c r="G69" s="210" t="s">
        <v>15</v>
      </c>
      <c r="I69" s="242"/>
    </row>
    <row r="70" spans="1:9" s="46" customFormat="1" x14ac:dyDescent="0.25">
      <c r="A70" s="221" t="s">
        <v>683</v>
      </c>
      <c r="B70" s="220"/>
      <c r="C70" s="220" t="s">
        <v>1016</v>
      </c>
      <c r="D70" s="220"/>
      <c r="E70" s="220"/>
      <c r="F70" s="220"/>
      <c r="G70" s="220"/>
      <c r="I70" s="242"/>
    </row>
    <row r="71" spans="1:9" ht="60" outlineLevel="1" x14ac:dyDescent="0.25">
      <c r="A71" s="112" t="s">
        <v>684</v>
      </c>
      <c r="B71" s="228" t="s">
        <v>11</v>
      </c>
      <c r="C71" s="100" t="s">
        <v>209</v>
      </c>
      <c r="D71" s="210" t="s">
        <v>0</v>
      </c>
      <c r="E71" s="211"/>
      <c r="F71" s="210" t="str">
        <f>IF(E71="ja","OK",IF(E71="","bitte befüllen","Ausschluss"))</f>
        <v>bitte befüllen</v>
      </c>
      <c r="G71" s="210" t="s">
        <v>15</v>
      </c>
    </row>
    <row r="72" spans="1:9" s="46" customFormat="1" ht="30" outlineLevel="1" x14ac:dyDescent="0.25">
      <c r="A72" s="112" t="s">
        <v>685</v>
      </c>
      <c r="B72" s="228" t="s">
        <v>12</v>
      </c>
      <c r="C72" s="102" t="s">
        <v>682</v>
      </c>
      <c r="D72" s="210" t="s">
        <v>19</v>
      </c>
      <c r="E72" s="211"/>
      <c r="F72" s="210" t="str">
        <f>IF(E72="","bitte befüllen","OK")</f>
        <v>bitte befüllen</v>
      </c>
      <c r="G72" s="210" t="s">
        <v>20</v>
      </c>
      <c r="I72" s="242"/>
    </row>
    <row r="73" spans="1:9" s="46" customFormat="1" outlineLevel="1" x14ac:dyDescent="0.25">
      <c r="A73" s="112" t="s">
        <v>686</v>
      </c>
      <c r="B73" s="108"/>
      <c r="C73" s="109" t="s">
        <v>4</v>
      </c>
      <c r="D73" s="110"/>
      <c r="E73" s="110"/>
      <c r="F73" s="110"/>
      <c r="G73" s="210"/>
      <c r="I73" s="242"/>
    </row>
    <row r="74" spans="1:9" s="46" customFormat="1" outlineLevel="1" x14ac:dyDescent="0.25">
      <c r="A74" s="207" t="s">
        <v>1257</v>
      </c>
      <c r="B74" s="228" t="s">
        <v>12</v>
      </c>
      <c r="C74" s="102" t="s">
        <v>3</v>
      </c>
      <c r="D74" s="210" t="s">
        <v>19</v>
      </c>
      <c r="E74" s="211"/>
      <c r="F74" s="210" t="str">
        <f>IF(E74="","bitte befüllen","OK")</f>
        <v>bitte befüllen</v>
      </c>
      <c r="G74" s="210" t="s">
        <v>20</v>
      </c>
      <c r="I74" s="242"/>
    </row>
    <row r="75" spans="1:9" s="46" customFormat="1" outlineLevel="1" x14ac:dyDescent="0.25">
      <c r="A75" s="207" t="s">
        <v>1258</v>
      </c>
      <c r="B75" s="228" t="s">
        <v>12</v>
      </c>
      <c r="C75" s="102" t="s">
        <v>5</v>
      </c>
      <c r="D75" s="210" t="s">
        <v>19</v>
      </c>
      <c r="E75" s="211"/>
      <c r="F75" s="210" t="str">
        <f>IF(E75="","bitte befüllen","OK")</f>
        <v>bitte befüllen</v>
      </c>
      <c r="G75" s="210" t="s">
        <v>20</v>
      </c>
      <c r="I75" s="242"/>
    </row>
    <row r="76" spans="1:9" s="46" customFormat="1" outlineLevel="1" x14ac:dyDescent="0.25">
      <c r="A76" s="207" t="s">
        <v>1259</v>
      </c>
      <c r="B76" s="228" t="s">
        <v>12</v>
      </c>
      <c r="C76" s="102" t="s">
        <v>6</v>
      </c>
      <c r="D76" s="210" t="s">
        <v>19</v>
      </c>
      <c r="E76" s="211"/>
      <c r="F76" s="210" t="str">
        <f>IF(E76="","bitte befüllen","OK")</f>
        <v>bitte befüllen</v>
      </c>
      <c r="G76" s="210" t="s">
        <v>20</v>
      </c>
      <c r="I76" s="242"/>
    </row>
    <row r="77" spans="1:9" s="46" customFormat="1" outlineLevel="1" x14ac:dyDescent="0.25">
      <c r="A77" s="207" t="s">
        <v>1260</v>
      </c>
      <c r="B77" s="228" t="s">
        <v>12</v>
      </c>
      <c r="C77" s="102" t="s">
        <v>7</v>
      </c>
      <c r="D77" s="210" t="s">
        <v>19</v>
      </c>
      <c r="E77" s="211"/>
      <c r="F77" s="210" t="str">
        <f>IF(E77="","bitte befüllen","OK")</f>
        <v>bitte befüllen</v>
      </c>
      <c r="G77" s="210" t="s">
        <v>20</v>
      </c>
      <c r="I77" s="242"/>
    </row>
    <row r="78" spans="1:9" s="46" customFormat="1" outlineLevel="1" x14ac:dyDescent="0.25">
      <c r="A78" s="112" t="s">
        <v>687</v>
      </c>
      <c r="B78" s="108"/>
      <c r="C78" s="109" t="s">
        <v>8</v>
      </c>
      <c r="D78" s="110"/>
      <c r="E78" s="110"/>
      <c r="F78" s="110"/>
      <c r="G78" s="210"/>
      <c r="I78" s="242"/>
    </row>
    <row r="79" spans="1:9" s="46" customFormat="1" outlineLevel="1" x14ac:dyDescent="0.25">
      <c r="A79" s="207" t="s">
        <v>1046</v>
      </c>
      <c r="B79" s="228" t="s">
        <v>12</v>
      </c>
      <c r="C79" s="102" t="s">
        <v>3</v>
      </c>
      <c r="D79" s="210" t="s">
        <v>19</v>
      </c>
      <c r="E79" s="211"/>
      <c r="F79" s="210" t="str">
        <f>IF(E79="","bitte befüllen","OK")</f>
        <v>bitte befüllen</v>
      </c>
      <c r="G79" s="210" t="s">
        <v>20</v>
      </c>
      <c r="I79" s="242"/>
    </row>
    <row r="80" spans="1:9" s="46" customFormat="1" outlineLevel="1" x14ac:dyDescent="0.25">
      <c r="A80" s="207" t="s">
        <v>1047</v>
      </c>
      <c r="B80" s="228" t="s">
        <v>12</v>
      </c>
      <c r="C80" s="102" t="s">
        <v>5</v>
      </c>
      <c r="D80" s="210" t="s">
        <v>19</v>
      </c>
      <c r="E80" s="211"/>
      <c r="F80" s="210" t="str">
        <f>IF(E80="","bitte befüllen","OK")</f>
        <v>bitte befüllen</v>
      </c>
      <c r="G80" s="210" t="s">
        <v>20</v>
      </c>
      <c r="I80" s="242"/>
    </row>
    <row r="81" spans="1:9" s="46" customFormat="1" outlineLevel="1" x14ac:dyDescent="0.25">
      <c r="A81" s="207" t="s">
        <v>1048</v>
      </c>
      <c r="B81" s="228" t="s">
        <v>12</v>
      </c>
      <c r="C81" s="102" t="s">
        <v>6</v>
      </c>
      <c r="D81" s="210" t="s">
        <v>19</v>
      </c>
      <c r="E81" s="211"/>
      <c r="F81" s="210" t="str">
        <f>IF(E81="","bitte befüllen","OK")</f>
        <v>bitte befüllen</v>
      </c>
      <c r="G81" s="210" t="s">
        <v>20</v>
      </c>
      <c r="I81" s="242"/>
    </row>
    <row r="82" spans="1:9" s="46" customFormat="1" outlineLevel="1" x14ac:dyDescent="0.25">
      <c r="A82" s="207" t="s">
        <v>1049</v>
      </c>
      <c r="B82" s="228" t="s">
        <v>12</v>
      </c>
      <c r="C82" s="102" t="s">
        <v>7</v>
      </c>
      <c r="D82" s="210" t="s">
        <v>19</v>
      </c>
      <c r="E82" s="211"/>
      <c r="F82" s="210" t="str">
        <f>IF(E82="","bitte befüllen","OK")</f>
        <v>bitte befüllen</v>
      </c>
      <c r="G82" s="210" t="s">
        <v>20</v>
      </c>
      <c r="I82" s="242"/>
    </row>
    <row r="83" spans="1:9" s="46" customFormat="1" outlineLevel="1" x14ac:dyDescent="0.25">
      <c r="A83" s="112" t="s">
        <v>688</v>
      </c>
      <c r="B83" s="108"/>
      <c r="C83" s="109" t="s">
        <v>9</v>
      </c>
      <c r="D83" s="110"/>
      <c r="E83" s="110"/>
      <c r="F83" s="110"/>
      <c r="G83" s="210"/>
      <c r="I83" s="242"/>
    </row>
    <row r="84" spans="1:9" s="46" customFormat="1" outlineLevel="1" x14ac:dyDescent="0.25">
      <c r="A84" s="207" t="s">
        <v>1050</v>
      </c>
      <c r="B84" s="228" t="s">
        <v>12</v>
      </c>
      <c r="C84" s="102" t="s">
        <v>3</v>
      </c>
      <c r="D84" s="210" t="s">
        <v>19</v>
      </c>
      <c r="E84" s="211"/>
      <c r="F84" s="210" t="str">
        <f>IF(E84="","bitte befüllen","OK")</f>
        <v>bitte befüllen</v>
      </c>
      <c r="G84" s="210" t="s">
        <v>20</v>
      </c>
      <c r="I84" s="242"/>
    </row>
    <row r="85" spans="1:9" s="46" customFormat="1" outlineLevel="1" x14ac:dyDescent="0.25">
      <c r="A85" s="207" t="s">
        <v>1051</v>
      </c>
      <c r="B85" s="228" t="s">
        <v>12</v>
      </c>
      <c r="C85" s="102" t="s">
        <v>5</v>
      </c>
      <c r="D85" s="210" t="s">
        <v>19</v>
      </c>
      <c r="E85" s="211"/>
      <c r="F85" s="210" t="str">
        <f>IF(E85="","bitte befüllen","OK")</f>
        <v>bitte befüllen</v>
      </c>
      <c r="G85" s="210" t="s">
        <v>20</v>
      </c>
      <c r="I85" s="242"/>
    </row>
    <row r="86" spans="1:9" s="46" customFormat="1" outlineLevel="1" x14ac:dyDescent="0.25">
      <c r="A86" s="207" t="s">
        <v>1052</v>
      </c>
      <c r="B86" s="228" t="s">
        <v>12</v>
      </c>
      <c r="C86" s="102" t="s">
        <v>6</v>
      </c>
      <c r="D86" s="210" t="s">
        <v>19</v>
      </c>
      <c r="E86" s="211"/>
      <c r="F86" s="210" t="str">
        <f>IF(E86="","bitte befüllen","OK")</f>
        <v>bitte befüllen</v>
      </c>
      <c r="G86" s="210" t="s">
        <v>20</v>
      </c>
      <c r="I86" s="242"/>
    </row>
    <row r="87" spans="1:9" s="46" customFormat="1" outlineLevel="1" x14ac:dyDescent="0.25">
      <c r="A87" s="207" t="s">
        <v>1053</v>
      </c>
      <c r="B87" s="228" t="s">
        <v>12</v>
      </c>
      <c r="C87" s="102" t="s">
        <v>7</v>
      </c>
      <c r="D87" s="210" t="s">
        <v>19</v>
      </c>
      <c r="E87" s="211"/>
      <c r="F87" s="210" t="str">
        <f>IF(E87="","bitte befüllen","OK")</f>
        <v>bitte befüllen</v>
      </c>
      <c r="G87" s="210" t="s">
        <v>20</v>
      </c>
      <c r="I87" s="242"/>
    </row>
    <row r="88" spans="1:9" s="46" customFormat="1" x14ac:dyDescent="0.25">
      <c r="A88" s="221" t="s">
        <v>1054</v>
      </c>
      <c r="B88" s="220"/>
      <c r="C88" s="220" t="s">
        <v>105</v>
      </c>
      <c r="D88" s="220"/>
      <c r="E88" s="220"/>
      <c r="F88" s="220"/>
      <c r="G88" s="220"/>
      <c r="I88" s="242"/>
    </row>
    <row r="89" spans="1:9" s="46" customFormat="1" outlineLevel="1" x14ac:dyDescent="0.25">
      <c r="A89" s="207" t="s">
        <v>1055</v>
      </c>
      <c r="B89" s="228" t="s">
        <v>52</v>
      </c>
      <c r="C89" s="102" t="s">
        <v>689</v>
      </c>
      <c r="D89" s="210" t="s">
        <v>0</v>
      </c>
      <c r="E89" s="211"/>
      <c r="F89" s="210" t="str">
        <f>IF(E89="ja","OK",IF(E89="","bitte befüllen","Ausschluss"))</f>
        <v>bitte befüllen</v>
      </c>
      <c r="G89" s="210" t="s">
        <v>15</v>
      </c>
      <c r="I89" s="242"/>
    </row>
    <row r="90" spans="1:9" s="46" customFormat="1" outlineLevel="1" x14ac:dyDescent="0.25">
      <c r="A90" s="207" t="s">
        <v>1056</v>
      </c>
      <c r="B90" s="228" t="s">
        <v>11</v>
      </c>
      <c r="C90" s="102" t="s">
        <v>230</v>
      </c>
      <c r="D90" s="210" t="s">
        <v>0</v>
      </c>
      <c r="E90" s="211"/>
      <c r="F90" s="210" t="str">
        <f>IF(E90="ja","OK",IF(E90="","bitte befüllen","Ausschluss"))</f>
        <v>bitte befüllen</v>
      </c>
      <c r="G90" s="210" t="s">
        <v>15</v>
      </c>
      <c r="I90" s="242"/>
    </row>
    <row r="91" spans="1:9" s="46" customFormat="1" ht="30" outlineLevel="1" x14ac:dyDescent="0.25">
      <c r="A91" s="207" t="s">
        <v>1057</v>
      </c>
      <c r="B91" s="228" t="s">
        <v>11</v>
      </c>
      <c r="C91" s="102" t="s">
        <v>690</v>
      </c>
      <c r="D91" s="210" t="s">
        <v>0</v>
      </c>
      <c r="E91" s="211"/>
      <c r="F91" s="210" t="str">
        <f>IF(E91="ja","OK",IF(E91="","bitte befüllen","Ausschluss"))</f>
        <v>bitte befüllen</v>
      </c>
      <c r="G91" s="210" t="s">
        <v>15</v>
      </c>
      <c r="I91" s="242"/>
    </row>
    <row r="92" spans="1:9" s="46" customFormat="1" outlineLevel="1" x14ac:dyDescent="0.25">
      <c r="A92" s="207" t="s">
        <v>1058</v>
      </c>
      <c r="B92" s="228"/>
      <c r="C92" s="109" t="s">
        <v>1103</v>
      </c>
      <c r="D92" s="210"/>
      <c r="E92" s="211"/>
      <c r="F92" s="210"/>
      <c r="G92" s="210"/>
      <c r="I92" s="242"/>
    </row>
    <row r="93" spans="1:9" s="46" customFormat="1" ht="30" outlineLevel="1" x14ac:dyDescent="0.25">
      <c r="A93" s="207" t="s">
        <v>1102</v>
      </c>
      <c r="B93" s="228" t="s">
        <v>11</v>
      </c>
      <c r="C93" s="102" t="s">
        <v>1104</v>
      </c>
      <c r="D93" s="210" t="s">
        <v>0</v>
      </c>
      <c r="E93" s="211"/>
      <c r="F93" s="210" t="str">
        <f>IF(E93="ja","OK",IF(E93="","bitte befüllen","Ausschluss"))</f>
        <v>bitte befüllen</v>
      </c>
      <c r="G93" s="210" t="s">
        <v>15</v>
      </c>
      <c r="I93" s="242"/>
    </row>
    <row r="94" spans="1:9" s="46" customFormat="1" ht="225" outlineLevel="1" x14ac:dyDescent="0.25">
      <c r="A94" s="222" t="s">
        <v>1107</v>
      </c>
      <c r="B94" s="228" t="s">
        <v>11</v>
      </c>
      <c r="C94" s="102" t="s">
        <v>1261</v>
      </c>
      <c r="D94" s="210" t="s">
        <v>0</v>
      </c>
      <c r="E94" s="211"/>
      <c r="F94" s="210" t="str">
        <f>IF(E94="ja","OK",IF(E94="","bitte befüllen","Ausschluss"))</f>
        <v>bitte befüllen</v>
      </c>
      <c r="G94" s="210" t="s">
        <v>15</v>
      </c>
      <c r="I94" s="244"/>
    </row>
    <row r="95" spans="1:9" s="46" customFormat="1" ht="135" outlineLevel="1" x14ac:dyDescent="0.25">
      <c r="A95" s="222" t="s">
        <v>1108</v>
      </c>
      <c r="B95" s="228" t="s">
        <v>11</v>
      </c>
      <c r="C95" s="102" t="s">
        <v>1262</v>
      </c>
      <c r="D95" s="210" t="s">
        <v>0</v>
      </c>
      <c r="E95" s="211"/>
      <c r="F95" s="210" t="str">
        <f>IF(E95="ja","OK",IF(E95="","bitte befüllen","Ausschluss"))</f>
        <v>bitte befüllen</v>
      </c>
      <c r="G95" s="210" t="s">
        <v>15</v>
      </c>
      <c r="I95" s="244"/>
    </row>
    <row r="96" spans="1:9" s="46" customFormat="1" outlineLevel="1" x14ac:dyDescent="0.25">
      <c r="A96" s="207" t="s">
        <v>1059</v>
      </c>
      <c r="B96" s="228" t="s">
        <v>24</v>
      </c>
      <c r="C96" s="102" t="s">
        <v>206</v>
      </c>
      <c r="D96" s="210" t="s">
        <v>0</v>
      </c>
      <c r="E96" s="211"/>
      <c r="F96" s="210" t="str">
        <f>IF(E96="ja",20,IF(E96="nein",0,"bitte befüllen"))</f>
        <v>bitte befüllen</v>
      </c>
      <c r="G96" s="210" t="s">
        <v>38</v>
      </c>
      <c r="H96" s="113">
        <v>20</v>
      </c>
      <c r="I96" s="242"/>
    </row>
    <row r="97" spans="1:9" s="46" customFormat="1" outlineLevel="1" x14ac:dyDescent="0.25">
      <c r="A97" s="207" t="s">
        <v>1060</v>
      </c>
      <c r="B97" s="228" t="s">
        <v>24</v>
      </c>
      <c r="C97" s="102" t="s">
        <v>1110</v>
      </c>
      <c r="D97" s="210" t="s">
        <v>0</v>
      </c>
      <c r="E97" s="211"/>
      <c r="F97" s="210" t="str">
        <f>IF(E97="ja",20,IF(E97="nein",0,"bitte befüllen"))</f>
        <v>bitte befüllen</v>
      </c>
      <c r="G97" s="210" t="s">
        <v>38</v>
      </c>
      <c r="H97" s="113">
        <v>20</v>
      </c>
      <c r="I97" s="242"/>
    </row>
    <row r="98" spans="1:9" s="46" customFormat="1" outlineLevel="1" x14ac:dyDescent="0.25">
      <c r="A98" s="207" t="s">
        <v>1061</v>
      </c>
      <c r="B98" s="228" t="s">
        <v>11</v>
      </c>
      <c r="C98" s="107" t="s">
        <v>1105</v>
      </c>
      <c r="D98" s="210" t="s">
        <v>0</v>
      </c>
      <c r="E98" s="211"/>
      <c r="F98" s="210" t="str">
        <f>IF(E98="ja","OK",IF(E98="","bitte befüllen","Ausschluss"))</f>
        <v>bitte befüllen</v>
      </c>
      <c r="G98" s="210" t="s">
        <v>15</v>
      </c>
      <c r="H98" s="113"/>
      <c r="I98" s="242"/>
    </row>
    <row r="99" spans="1:9" s="46" customFormat="1" outlineLevel="1" x14ac:dyDescent="0.25">
      <c r="A99" s="207" t="s">
        <v>1062</v>
      </c>
      <c r="B99" s="228" t="s">
        <v>12</v>
      </c>
      <c r="C99" s="102" t="s">
        <v>46</v>
      </c>
      <c r="D99" s="210" t="s">
        <v>19</v>
      </c>
      <c r="E99" s="211"/>
      <c r="F99" s="210" t="str">
        <f>IF(E99="","bitte befüllen","OK")</f>
        <v>bitte befüllen</v>
      </c>
      <c r="G99" s="210" t="s">
        <v>20</v>
      </c>
      <c r="I99" s="242"/>
    </row>
    <row r="100" spans="1:9" s="46" customFormat="1" outlineLevel="1" x14ac:dyDescent="0.25">
      <c r="A100" s="207" t="s">
        <v>1063</v>
      </c>
      <c r="B100" s="228" t="s">
        <v>24</v>
      </c>
      <c r="C100" s="102" t="s">
        <v>61</v>
      </c>
      <c r="D100" s="210" t="s">
        <v>0</v>
      </c>
      <c r="E100" s="211"/>
      <c r="F100" s="210" t="str">
        <f>IF(E100="ja",20,IF(E100="nein",0,"bitte befüllen"))</f>
        <v>bitte befüllen</v>
      </c>
      <c r="G100" s="210" t="s">
        <v>38</v>
      </c>
      <c r="H100" s="113">
        <v>20</v>
      </c>
      <c r="I100" s="242"/>
    </row>
    <row r="101" spans="1:9" s="46" customFormat="1" outlineLevel="1" x14ac:dyDescent="0.25">
      <c r="A101" s="207" t="s">
        <v>1064</v>
      </c>
      <c r="B101" s="228" t="s">
        <v>24</v>
      </c>
      <c r="C101" s="107" t="s">
        <v>51</v>
      </c>
      <c r="D101" s="210" t="s">
        <v>0</v>
      </c>
      <c r="E101" s="211"/>
      <c r="F101" s="210" t="str">
        <f>IF(E101="ja",20,IF(E101="nein",0,"bitte befüllen"))</f>
        <v>bitte befüllen</v>
      </c>
      <c r="G101" s="210" t="s">
        <v>38</v>
      </c>
      <c r="H101" s="113">
        <v>20</v>
      </c>
      <c r="I101" s="242"/>
    </row>
    <row r="102" spans="1:9" s="46" customFormat="1" outlineLevel="1" x14ac:dyDescent="0.25">
      <c r="A102" s="207" t="s">
        <v>1065</v>
      </c>
      <c r="B102" s="228" t="s">
        <v>11</v>
      </c>
      <c r="C102" s="107" t="s">
        <v>1106</v>
      </c>
      <c r="D102" s="210" t="s">
        <v>0</v>
      </c>
      <c r="E102" s="211"/>
      <c r="F102" s="210" t="str">
        <f>IF(E102="ja","OK",IF(E102="","bitte befüllen","Ausschluss"))</f>
        <v>bitte befüllen</v>
      </c>
      <c r="G102" s="210" t="s">
        <v>15</v>
      </c>
      <c r="H102" s="113"/>
      <c r="I102" s="242"/>
    </row>
    <row r="103" spans="1:9" s="46" customFormat="1" outlineLevel="1" x14ac:dyDescent="0.25">
      <c r="A103" s="207" t="s">
        <v>1066</v>
      </c>
      <c r="B103" s="228" t="s">
        <v>12</v>
      </c>
      <c r="C103" s="233" t="s">
        <v>39</v>
      </c>
      <c r="D103" s="210" t="s">
        <v>19</v>
      </c>
      <c r="E103" s="211"/>
      <c r="F103" s="210" t="str">
        <f>IF(E103="","bitte befüllen","OK")</f>
        <v>bitte befüllen</v>
      </c>
      <c r="G103" s="210" t="s">
        <v>20</v>
      </c>
      <c r="I103" s="242"/>
    </row>
    <row r="104" spans="1:9" s="46" customFormat="1" ht="30" outlineLevel="1" x14ac:dyDescent="0.25">
      <c r="A104" s="207" t="s">
        <v>1109</v>
      </c>
      <c r="B104" s="228" t="s">
        <v>12</v>
      </c>
      <c r="C104" s="99" t="s">
        <v>40</v>
      </c>
      <c r="D104" s="210" t="s">
        <v>19</v>
      </c>
      <c r="E104" s="211"/>
      <c r="F104" s="210" t="str">
        <f>IF(E104="","bitte befüllen","OK")</f>
        <v>bitte befüllen</v>
      </c>
      <c r="G104" s="210" t="s">
        <v>20</v>
      </c>
      <c r="I104" s="242"/>
    </row>
    <row r="105" spans="1:9" s="47" customFormat="1" ht="15.75" thickBot="1" x14ac:dyDescent="0.3">
      <c r="A105" s="75"/>
      <c r="B105" s="215"/>
      <c r="C105" s="216"/>
      <c r="D105" s="217"/>
      <c r="E105" s="217" t="str">
        <f>IFERROR(VLOOKUP("Ausschluss",F12:F104,1,FALSE),IFERROR(VLOOKUP("bitte befüllen",F12:F104,1,FALSE),"OK"))</f>
        <v>bitte befüllen</v>
      </c>
      <c r="F105" s="217">
        <f>SUM(F12:F104)</f>
        <v>0</v>
      </c>
      <c r="G105" s="218"/>
      <c r="I105" s="244"/>
    </row>
    <row r="106" spans="1:9" ht="15.75" thickTop="1" x14ac:dyDescent="0.25">
      <c r="A106" s="48"/>
      <c r="B106" s="21"/>
      <c r="C106" s="28"/>
      <c r="D106" s="179"/>
      <c r="E106" s="179"/>
      <c r="F106" s="179"/>
      <c r="G106" s="182"/>
    </row>
    <row r="107" spans="1:9" x14ac:dyDescent="0.25">
      <c r="A107" s="49"/>
      <c r="B107" s="50"/>
      <c r="C107" s="51"/>
      <c r="D107" s="179"/>
      <c r="E107" s="179"/>
      <c r="F107" s="179"/>
      <c r="G107" s="182"/>
    </row>
    <row r="108" spans="1:9" x14ac:dyDescent="0.25">
      <c r="A108" s="48"/>
      <c r="B108" s="21"/>
      <c r="C108" s="28"/>
      <c r="D108" s="179"/>
      <c r="E108" s="179"/>
      <c r="F108" s="179"/>
      <c r="G108" s="182"/>
    </row>
    <row r="109" spans="1:9" x14ac:dyDescent="0.25">
      <c r="A109" s="48"/>
      <c r="B109" s="21"/>
      <c r="C109" s="28"/>
      <c r="D109" s="179"/>
      <c r="E109" s="179"/>
      <c r="F109" s="179"/>
      <c r="G109" s="182"/>
    </row>
    <row r="110" spans="1:9" x14ac:dyDescent="0.25">
      <c r="A110" s="48"/>
      <c r="B110" s="21"/>
      <c r="C110" s="28"/>
      <c r="D110" s="179"/>
      <c r="E110" s="179"/>
      <c r="F110" s="179"/>
      <c r="G110" s="182"/>
    </row>
    <row r="111" spans="1:9" x14ac:dyDescent="0.25">
      <c r="A111" s="48"/>
      <c r="B111" s="21"/>
      <c r="C111" s="28"/>
      <c r="D111" s="179"/>
      <c r="E111" s="179"/>
      <c r="F111" s="179"/>
      <c r="G111" s="182"/>
    </row>
    <row r="112" spans="1:9" x14ac:dyDescent="0.25">
      <c r="A112" s="48"/>
      <c r="B112" s="21"/>
      <c r="C112" s="28"/>
      <c r="D112" s="179"/>
      <c r="E112" s="179"/>
      <c r="F112" s="179"/>
      <c r="G112" s="182"/>
    </row>
    <row r="113" spans="1:7" x14ac:dyDescent="0.25">
      <c r="A113" s="48"/>
      <c r="B113" s="21"/>
      <c r="C113" s="28"/>
      <c r="D113" s="179"/>
      <c r="E113" s="179"/>
      <c r="F113" s="179"/>
      <c r="G113" s="182"/>
    </row>
    <row r="114" spans="1:7" x14ac:dyDescent="0.25">
      <c r="A114" s="48"/>
      <c r="B114" s="21"/>
      <c r="C114" s="28"/>
      <c r="D114" s="179"/>
      <c r="E114" s="179"/>
      <c r="F114" s="179"/>
      <c r="G114" s="182"/>
    </row>
    <row r="115" spans="1:7" x14ac:dyDescent="0.25">
      <c r="A115" s="48"/>
      <c r="B115" s="21"/>
      <c r="C115" s="28"/>
      <c r="D115" s="179"/>
      <c r="E115" s="179"/>
      <c r="F115" s="179"/>
      <c r="G115" s="182"/>
    </row>
    <row r="116" spans="1:7" x14ac:dyDescent="0.25">
      <c r="A116" s="48"/>
      <c r="B116" s="21"/>
      <c r="C116" s="28"/>
      <c r="D116" s="179"/>
      <c r="E116" s="179"/>
      <c r="F116" s="179"/>
      <c r="G116" s="182"/>
    </row>
    <row r="117" spans="1:7" x14ac:dyDescent="0.25">
      <c r="A117" s="48"/>
      <c r="B117" s="21"/>
      <c r="C117" s="28"/>
      <c r="D117" s="179"/>
      <c r="E117" s="179"/>
      <c r="F117" s="179"/>
      <c r="G117" s="182"/>
    </row>
    <row r="118" spans="1:7" x14ac:dyDescent="0.25">
      <c r="A118" s="48"/>
      <c r="B118" s="21"/>
      <c r="C118" s="28"/>
      <c r="D118" s="179"/>
      <c r="E118" s="179"/>
      <c r="F118" s="179"/>
      <c r="G118" s="182"/>
    </row>
    <row r="119" spans="1:7" x14ac:dyDescent="0.25">
      <c r="A119" s="48"/>
      <c r="B119" s="21"/>
      <c r="C119" s="28"/>
      <c r="D119" s="179"/>
      <c r="E119" s="179"/>
      <c r="F119" s="179"/>
      <c r="G119" s="182"/>
    </row>
    <row r="120" spans="1:7" x14ac:dyDescent="0.25">
      <c r="A120" s="48"/>
      <c r="B120" s="21"/>
      <c r="C120" s="28"/>
      <c r="D120" s="179"/>
      <c r="E120" s="179"/>
      <c r="F120" s="179"/>
      <c r="G120" s="182"/>
    </row>
    <row r="121" spans="1:7" x14ac:dyDescent="0.25">
      <c r="A121" s="48"/>
      <c r="B121" s="21"/>
      <c r="C121" s="28"/>
      <c r="D121" s="179"/>
      <c r="E121" s="179"/>
      <c r="F121" s="179"/>
      <c r="G121" s="182"/>
    </row>
    <row r="122" spans="1:7" x14ac:dyDescent="0.25">
      <c r="A122" s="48"/>
      <c r="B122" s="21"/>
      <c r="C122" s="28"/>
      <c r="D122" s="179"/>
      <c r="E122" s="179"/>
      <c r="F122" s="179"/>
      <c r="G122" s="182"/>
    </row>
    <row r="123" spans="1:7" x14ac:dyDescent="0.25">
      <c r="A123" s="48"/>
      <c r="B123" s="21"/>
      <c r="C123" s="28"/>
      <c r="D123" s="179"/>
      <c r="E123" s="179"/>
      <c r="F123" s="179"/>
      <c r="G123" s="182"/>
    </row>
    <row r="124" spans="1:7" x14ac:dyDescent="0.25">
      <c r="A124" s="48"/>
      <c r="B124" s="21"/>
      <c r="C124" s="28"/>
      <c r="D124" s="179"/>
      <c r="E124" s="179"/>
      <c r="F124" s="179"/>
      <c r="G124" s="182"/>
    </row>
    <row r="125" spans="1:7" x14ac:dyDescent="0.25">
      <c r="A125" s="48"/>
      <c r="B125" s="21"/>
      <c r="C125" s="28"/>
      <c r="D125" s="179"/>
      <c r="E125" s="179"/>
      <c r="F125" s="179"/>
      <c r="G125" s="182"/>
    </row>
    <row r="126" spans="1:7" x14ac:dyDescent="0.25">
      <c r="A126" s="48"/>
      <c r="B126" s="21"/>
      <c r="C126" s="28"/>
      <c r="D126" s="179"/>
      <c r="E126" s="179"/>
      <c r="F126" s="179"/>
      <c r="G126" s="182"/>
    </row>
    <row r="127" spans="1:7" x14ac:dyDescent="0.25">
      <c r="A127" s="48"/>
      <c r="B127" s="21"/>
      <c r="C127" s="28"/>
      <c r="D127" s="179"/>
      <c r="E127" s="179"/>
      <c r="F127" s="179"/>
      <c r="G127" s="182"/>
    </row>
    <row r="128" spans="1:7" x14ac:dyDescent="0.25">
      <c r="A128" s="48"/>
      <c r="B128" s="21"/>
      <c r="C128" s="28"/>
      <c r="D128" s="179"/>
      <c r="E128" s="179"/>
      <c r="F128" s="179"/>
      <c r="G128" s="182"/>
    </row>
    <row r="129" spans="1:7" x14ac:dyDescent="0.25">
      <c r="A129" s="48"/>
      <c r="B129" s="21"/>
      <c r="C129" s="28"/>
      <c r="D129" s="179"/>
      <c r="E129" s="179"/>
      <c r="F129" s="179"/>
      <c r="G129" s="182"/>
    </row>
    <row r="130" spans="1:7" x14ac:dyDescent="0.25">
      <c r="A130" s="48"/>
      <c r="B130" s="21"/>
      <c r="C130" s="28"/>
      <c r="D130" s="179"/>
      <c r="E130" s="179"/>
      <c r="F130" s="179"/>
      <c r="G130" s="182"/>
    </row>
    <row r="131" spans="1:7" x14ac:dyDescent="0.25">
      <c r="A131" s="48"/>
      <c r="B131" s="21"/>
      <c r="C131" s="28"/>
      <c r="D131" s="179"/>
      <c r="E131" s="179"/>
      <c r="F131" s="179"/>
      <c r="G131" s="182"/>
    </row>
    <row r="132" spans="1:7" x14ac:dyDescent="0.25">
      <c r="A132" s="48"/>
      <c r="B132" s="21"/>
      <c r="C132" s="28"/>
      <c r="D132" s="179"/>
      <c r="E132" s="179"/>
      <c r="F132" s="179"/>
      <c r="G132" s="182"/>
    </row>
    <row r="133" spans="1:7" x14ac:dyDescent="0.25">
      <c r="A133" s="48"/>
      <c r="B133" s="21"/>
      <c r="C133" s="28"/>
      <c r="D133" s="179"/>
      <c r="E133" s="179"/>
      <c r="F133" s="179"/>
      <c r="G133" s="182"/>
    </row>
    <row r="134" spans="1:7" x14ac:dyDescent="0.25">
      <c r="A134" s="48"/>
      <c r="B134" s="21"/>
      <c r="C134" s="28"/>
      <c r="D134" s="179"/>
      <c r="E134" s="179"/>
      <c r="F134" s="179"/>
      <c r="G134" s="182"/>
    </row>
    <row r="135" spans="1:7" x14ac:dyDescent="0.25">
      <c r="A135" s="48"/>
      <c r="B135" s="21"/>
      <c r="C135" s="28"/>
      <c r="D135" s="179"/>
      <c r="E135" s="179"/>
      <c r="F135" s="179"/>
      <c r="G135" s="182"/>
    </row>
    <row r="136" spans="1:7" x14ac:dyDescent="0.25">
      <c r="A136" s="48"/>
      <c r="B136" s="21"/>
      <c r="C136" s="28"/>
      <c r="D136" s="179"/>
      <c r="E136" s="179"/>
      <c r="F136" s="179"/>
      <c r="G136" s="182"/>
    </row>
    <row r="137" spans="1:7" x14ac:dyDescent="0.25">
      <c r="A137" s="48"/>
      <c r="B137" s="21"/>
      <c r="C137" s="28"/>
      <c r="D137" s="179"/>
      <c r="E137" s="179"/>
      <c r="F137" s="179"/>
      <c r="G137" s="182"/>
    </row>
    <row r="138" spans="1:7" x14ac:dyDescent="0.25">
      <c r="A138" s="48"/>
      <c r="B138" s="21"/>
      <c r="C138" s="28"/>
      <c r="D138" s="179"/>
      <c r="E138" s="179"/>
      <c r="F138" s="179"/>
      <c r="G138" s="182"/>
    </row>
    <row r="139" spans="1:7" x14ac:dyDescent="0.25">
      <c r="A139" s="48"/>
      <c r="B139" s="21"/>
      <c r="C139" s="28"/>
      <c r="D139" s="179"/>
      <c r="E139" s="179"/>
      <c r="F139" s="179"/>
      <c r="G139" s="182"/>
    </row>
    <row r="140" spans="1:7" x14ac:dyDescent="0.25">
      <c r="A140" s="48"/>
      <c r="B140" s="21"/>
      <c r="C140" s="28"/>
      <c r="D140" s="179"/>
      <c r="E140" s="179"/>
      <c r="F140" s="179"/>
      <c r="G140" s="182"/>
    </row>
    <row r="141" spans="1:7" x14ac:dyDescent="0.25">
      <c r="A141" s="48"/>
      <c r="B141" s="21"/>
      <c r="C141" s="28"/>
      <c r="D141" s="179"/>
      <c r="E141" s="179"/>
      <c r="F141" s="179"/>
      <c r="G141" s="182"/>
    </row>
    <row r="142" spans="1:7" x14ac:dyDescent="0.25">
      <c r="A142" s="48"/>
      <c r="B142" s="21"/>
      <c r="C142" s="28"/>
      <c r="D142" s="179"/>
      <c r="E142" s="179"/>
      <c r="F142" s="179"/>
      <c r="G142" s="182"/>
    </row>
    <row r="143" spans="1:7" x14ac:dyDescent="0.25">
      <c r="A143" s="48"/>
      <c r="B143" s="21"/>
      <c r="C143" s="28"/>
      <c r="D143" s="179"/>
      <c r="E143" s="179"/>
      <c r="F143" s="179"/>
      <c r="G143" s="182"/>
    </row>
    <row r="144" spans="1:7" x14ac:dyDescent="0.25">
      <c r="A144" s="48"/>
      <c r="B144" s="21"/>
      <c r="C144" s="28"/>
      <c r="D144" s="179"/>
      <c r="E144" s="179"/>
      <c r="F144" s="179"/>
      <c r="G144" s="182"/>
    </row>
    <row r="145" spans="1:7" x14ac:dyDescent="0.25">
      <c r="A145" s="48"/>
      <c r="B145" s="21"/>
      <c r="C145" s="28"/>
      <c r="D145" s="179"/>
      <c r="E145" s="179"/>
      <c r="F145" s="179"/>
      <c r="G145" s="182"/>
    </row>
    <row r="146" spans="1:7" x14ac:dyDescent="0.25">
      <c r="A146" s="48"/>
      <c r="B146" s="21"/>
      <c r="C146" s="28"/>
      <c r="D146" s="179"/>
      <c r="E146" s="179"/>
      <c r="F146" s="179"/>
      <c r="G146" s="182"/>
    </row>
    <row r="147" spans="1:7" x14ac:dyDescent="0.25">
      <c r="A147" s="48"/>
      <c r="B147" s="21"/>
      <c r="C147" s="28"/>
      <c r="D147" s="179"/>
      <c r="E147" s="179"/>
      <c r="F147" s="179"/>
      <c r="G147" s="182"/>
    </row>
    <row r="148" spans="1:7" x14ac:dyDescent="0.25">
      <c r="A148" s="48"/>
      <c r="B148" s="21"/>
      <c r="C148" s="28"/>
      <c r="D148" s="179"/>
      <c r="E148" s="179"/>
      <c r="F148" s="179"/>
      <c r="G148" s="182"/>
    </row>
    <row r="149" spans="1:7" x14ac:dyDescent="0.25">
      <c r="A149" s="48"/>
      <c r="B149" s="21"/>
      <c r="C149" s="28"/>
      <c r="D149" s="179"/>
      <c r="E149" s="179"/>
      <c r="F149" s="179"/>
      <c r="G149" s="182"/>
    </row>
    <row r="150" spans="1:7" x14ac:dyDescent="0.25">
      <c r="A150" s="48"/>
      <c r="B150" s="21"/>
      <c r="C150" s="28"/>
      <c r="D150" s="179"/>
      <c r="E150" s="179"/>
      <c r="F150" s="179"/>
      <c r="G150" s="182"/>
    </row>
    <row r="151" spans="1:7" x14ac:dyDescent="0.25">
      <c r="A151" s="48"/>
      <c r="B151" s="21"/>
      <c r="C151" s="28"/>
      <c r="D151" s="179"/>
      <c r="E151" s="179"/>
      <c r="F151" s="179"/>
      <c r="G151" s="182"/>
    </row>
    <row r="152" spans="1:7" x14ac:dyDescent="0.25">
      <c r="A152" s="48"/>
      <c r="B152" s="21"/>
      <c r="C152" s="28"/>
      <c r="D152" s="179"/>
      <c r="E152" s="179"/>
      <c r="F152" s="179"/>
      <c r="G152" s="182"/>
    </row>
    <row r="153" spans="1:7" x14ac:dyDescent="0.25">
      <c r="A153" s="48"/>
      <c r="B153" s="21"/>
      <c r="C153" s="28"/>
      <c r="D153" s="179"/>
      <c r="E153" s="179"/>
      <c r="F153" s="179"/>
      <c r="G153" s="182"/>
    </row>
    <row r="154" spans="1:7" x14ac:dyDescent="0.25">
      <c r="A154" s="52"/>
      <c r="B154" s="176"/>
      <c r="C154" s="175"/>
      <c r="D154" s="183"/>
      <c r="E154" s="183"/>
      <c r="F154" s="183"/>
    </row>
    <row r="155" spans="1:7" x14ac:dyDescent="0.25">
      <c r="A155" s="52"/>
      <c r="B155" s="176"/>
      <c r="C155" s="175"/>
      <c r="D155" s="183"/>
      <c r="E155" s="183"/>
      <c r="F155" s="183"/>
    </row>
    <row r="156" spans="1:7" x14ac:dyDescent="0.25">
      <c r="A156" s="52"/>
      <c r="B156" s="176"/>
      <c r="C156" s="175"/>
      <c r="D156" s="183"/>
      <c r="E156" s="183"/>
      <c r="F156" s="183"/>
    </row>
    <row r="157" spans="1:7" x14ac:dyDescent="0.25">
      <c r="A157" s="52"/>
      <c r="B157" s="176"/>
      <c r="C157" s="175"/>
      <c r="D157" s="183"/>
      <c r="E157" s="183"/>
      <c r="F157" s="183"/>
    </row>
    <row r="158" spans="1:7" x14ac:dyDescent="0.25">
      <c r="A158" s="52"/>
      <c r="B158" s="176"/>
      <c r="C158" s="175"/>
      <c r="D158" s="183"/>
      <c r="E158" s="183"/>
      <c r="F158" s="183"/>
    </row>
    <row r="159" spans="1:7" x14ac:dyDescent="0.25">
      <c r="C159" s="45"/>
      <c r="D159" s="184"/>
      <c r="E159" s="184"/>
      <c r="F159" s="184"/>
    </row>
    <row r="160" spans="1:7" x14ac:dyDescent="0.25">
      <c r="C160" s="45"/>
      <c r="D160" s="184"/>
      <c r="E160" s="184"/>
      <c r="F160" s="184"/>
    </row>
    <row r="161" spans="3:6" x14ac:dyDescent="0.25">
      <c r="C161" s="45"/>
      <c r="D161" s="184"/>
      <c r="E161" s="184"/>
      <c r="F161" s="184"/>
    </row>
    <row r="162" spans="3:6" x14ac:dyDescent="0.25">
      <c r="C162" s="45"/>
      <c r="D162" s="184"/>
      <c r="E162" s="184"/>
      <c r="F162" s="184"/>
    </row>
    <row r="163" spans="3:6" x14ac:dyDescent="0.25">
      <c r="C163" s="45"/>
      <c r="D163" s="184"/>
      <c r="E163" s="184"/>
      <c r="F163" s="184"/>
    </row>
    <row r="164" spans="3:6" x14ac:dyDescent="0.25">
      <c r="C164" s="45"/>
      <c r="D164" s="184"/>
      <c r="E164" s="184"/>
      <c r="F164" s="184"/>
    </row>
    <row r="165" spans="3:6" x14ac:dyDescent="0.25">
      <c r="C165" s="45"/>
      <c r="D165" s="184"/>
      <c r="E165" s="184"/>
      <c r="F165" s="184"/>
    </row>
    <row r="166" spans="3:6" x14ac:dyDescent="0.25">
      <c r="C166" s="45"/>
      <c r="D166" s="184"/>
      <c r="E166" s="184"/>
      <c r="F166" s="184"/>
    </row>
    <row r="167" spans="3:6" x14ac:dyDescent="0.25">
      <c r="C167" s="45"/>
      <c r="D167" s="184"/>
      <c r="E167" s="184"/>
      <c r="F167" s="184"/>
    </row>
    <row r="168" spans="3:6" x14ac:dyDescent="0.25">
      <c r="C168" s="45"/>
      <c r="D168" s="184"/>
      <c r="E168" s="184"/>
      <c r="F168" s="184"/>
    </row>
    <row r="169" spans="3:6" x14ac:dyDescent="0.25">
      <c r="C169" s="45"/>
      <c r="D169" s="184"/>
      <c r="E169" s="184"/>
      <c r="F169" s="184"/>
    </row>
    <row r="170" spans="3:6" x14ac:dyDescent="0.25">
      <c r="C170" s="45"/>
      <c r="D170" s="184"/>
      <c r="E170" s="184"/>
      <c r="F170" s="184"/>
    </row>
    <row r="171" spans="3:6" x14ac:dyDescent="0.25">
      <c r="C171" s="45"/>
      <c r="D171" s="184"/>
      <c r="E171" s="184"/>
      <c r="F171" s="184"/>
    </row>
    <row r="172" spans="3:6" x14ac:dyDescent="0.25">
      <c r="C172" s="45"/>
      <c r="D172" s="184"/>
      <c r="E172" s="184"/>
      <c r="F172" s="184"/>
    </row>
    <row r="173" spans="3:6" x14ac:dyDescent="0.25">
      <c r="C173" s="45"/>
      <c r="D173" s="184"/>
      <c r="E173" s="184"/>
      <c r="F173" s="184"/>
    </row>
    <row r="174" spans="3:6" x14ac:dyDescent="0.25">
      <c r="C174" s="45"/>
      <c r="D174" s="184"/>
      <c r="E174" s="184"/>
      <c r="F174" s="184"/>
    </row>
    <row r="175" spans="3:6" x14ac:dyDescent="0.25">
      <c r="C175" s="45"/>
      <c r="D175" s="184"/>
      <c r="E175" s="184"/>
      <c r="F175" s="184"/>
    </row>
    <row r="176" spans="3:6" x14ac:dyDescent="0.25">
      <c r="C176" s="45"/>
      <c r="D176" s="184"/>
      <c r="E176" s="184"/>
      <c r="F176" s="184"/>
    </row>
    <row r="177" spans="3:6" x14ac:dyDescent="0.25">
      <c r="C177" s="45"/>
      <c r="D177" s="184"/>
      <c r="E177" s="184"/>
      <c r="F177" s="184"/>
    </row>
    <row r="178" spans="3:6" x14ac:dyDescent="0.25">
      <c r="C178" s="45"/>
      <c r="D178" s="184"/>
      <c r="E178" s="184"/>
      <c r="F178" s="184"/>
    </row>
    <row r="179" spans="3:6" x14ac:dyDescent="0.25">
      <c r="C179" s="45"/>
      <c r="D179" s="184"/>
      <c r="E179" s="184"/>
      <c r="F179" s="184"/>
    </row>
    <row r="180" spans="3:6" x14ac:dyDescent="0.25">
      <c r="C180" s="45"/>
      <c r="D180" s="184"/>
      <c r="E180" s="184"/>
      <c r="F180" s="184"/>
    </row>
    <row r="181" spans="3:6" x14ac:dyDescent="0.25">
      <c r="C181" s="45"/>
      <c r="D181" s="184"/>
      <c r="E181" s="184"/>
      <c r="F181" s="184"/>
    </row>
    <row r="182" spans="3:6" x14ac:dyDescent="0.25">
      <c r="C182" s="45"/>
      <c r="D182" s="184"/>
      <c r="E182" s="184"/>
      <c r="F182" s="184"/>
    </row>
    <row r="183" spans="3:6" x14ac:dyDescent="0.25">
      <c r="C183" s="45"/>
      <c r="D183" s="184"/>
      <c r="E183" s="184"/>
      <c r="F183" s="184"/>
    </row>
    <row r="184" spans="3:6" x14ac:dyDescent="0.25">
      <c r="C184" s="45"/>
      <c r="D184" s="184"/>
      <c r="E184" s="184"/>
      <c r="F184" s="184"/>
    </row>
    <row r="185" spans="3:6" x14ac:dyDescent="0.25">
      <c r="C185" s="45"/>
      <c r="D185" s="184"/>
      <c r="E185" s="184"/>
      <c r="F185" s="184"/>
    </row>
    <row r="186" spans="3:6" x14ac:dyDescent="0.25">
      <c r="C186" s="45"/>
      <c r="D186" s="184"/>
      <c r="E186" s="184"/>
      <c r="F186" s="184"/>
    </row>
    <row r="187" spans="3:6" x14ac:dyDescent="0.25">
      <c r="C187" s="45"/>
      <c r="D187" s="184"/>
      <c r="E187" s="184"/>
      <c r="F187" s="184"/>
    </row>
    <row r="188" spans="3:6" x14ac:dyDescent="0.25">
      <c r="C188" s="45"/>
      <c r="D188" s="184"/>
      <c r="E188" s="184"/>
      <c r="F188" s="184"/>
    </row>
    <row r="189" spans="3:6" x14ac:dyDescent="0.25">
      <c r="C189" s="45"/>
      <c r="D189" s="184"/>
      <c r="E189" s="184"/>
      <c r="F189" s="184"/>
    </row>
    <row r="190" spans="3:6" x14ac:dyDescent="0.25">
      <c r="C190" s="45"/>
      <c r="D190" s="184"/>
      <c r="E190" s="184"/>
      <c r="F190" s="184"/>
    </row>
    <row r="191" spans="3:6" x14ac:dyDescent="0.25">
      <c r="C191" s="45"/>
      <c r="D191" s="184"/>
      <c r="E191" s="184"/>
      <c r="F191" s="184"/>
    </row>
    <row r="192" spans="3:6" x14ac:dyDescent="0.25">
      <c r="C192" s="45"/>
      <c r="D192" s="184"/>
      <c r="E192" s="184"/>
      <c r="F192" s="184"/>
    </row>
    <row r="193" spans="3:6" x14ac:dyDescent="0.25">
      <c r="C193" s="45"/>
      <c r="D193" s="184"/>
      <c r="E193" s="184"/>
      <c r="F193" s="184"/>
    </row>
    <row r="194" spans="3:6" x14ac:dyDescent="0.25">
      <c r="C194" s="45"/>
      <c r="D194" s="184"/>
      <c r="E194" s="184"/>
      <c r="F194" s="184"/>
    </row>
    <row r="195" spans="3:6" x14ac:dyDescent="0.25">
      <c r="C195" s="45"/>
      <c r="D195" s="184"/>
      <c r="E195" s="184"/>
      <c r="F195" s="184"/>
    </row>
    <row r="196" spans="3:6" x14ac:dyDescent="0.25">
      <c r="C196" s="45"/>
      <c r="D196" s="184"/>
      <c r="E196" s="184"/>
      <c r="F196" s="55"/>
    </row>
    <row r="197" spans="3:6" x14ac:dyDescent="0.25">
      <c r="C197" s="45"/>
      <c r="D197" s="184"/>
      <c r="E197" s="184"/>
      <c r="F197" s="55"/>
    </row>
    <row r="198" spans="3:6" x14ac:dyDescent="0.25">
      <c r="C198" s="45"/>
      <c r="D198" s="55"/>
      <c r="E198" s="55"/>
      <c r="F198" s="55"/>
    </row>
    <row r="199" spans="3:6" x14ac:dyDescent="0.25">
      <c r="C199" s="45"/>
      <c r="D199" s="55"/>
      <c r="E199" s="55"/>
      <c r="F199" s="55"/>
    </row>
    <row r="200" spans="3:6" x14ac:dyDescent="0.25">
      <c r="C200" s="45"/>
      <c r="D200" s="55"/>
      <c r="E200" s="55"/>
      <c r="F200" s="55"/>
    </row>
    <row r="201" spans="3:6" x14ac:dyDescent="0.25">
      <c r="C201" s="45"/>
      <c r="D201" s="55"/>
      <c r="E201" s="55"/>
      <c r="F201" s="55"/>
    </row>
    <row r="202" spans="3:6" x14ac:dyDescent="0.25">
      <c r="C202" s="45"/>
      <c r="D202" s="55"/>
      <c r="E202" s="55"/>
      <c r="F202" s="55"/>
    </row>
    <row r="203" spans="3:6" x14ac:dyDescent="0.25">
      <c r="C203" s="45"/>
      <c r="D203" s="55"/>
      <c r="E203" s="55"/>
      <c r="F203" s="55"/>
    </row>
    <row r="204" spans="3:6" x14ac:dyDescent="0.25">
      <c r="C204" s="45"/>
      <c r="D204" s="55"/>
      <c r="E204" s="55"/>
      <c r="F204" s="55"/>
    </row>
    <row r="205" spans="3:6" x14ac:dyDescent="0.25">
      <c r="C205" s="45"/>
      <c r="D205" s="55"/>
      <c r="E205" s="55"/>
      <c r="F205" s="55"/>
    </row>
    <row r="206" spans="3:6" x14ac:dyDescent="0.25">
      <c r="C206" s="45"/>
      <c r="D206" s="55"/>
      <c r="E206" s="55"/>
      <c r="F206" s="55"/>
    </row>
    <row r="207" spans="3:6" x14ac:dyDescent="0.25">
      <c r="C207" s="45"/>
      <c r="D207" s="55"/>
      <c r="E207" s="55"/>
      <c r="F207" s="55"/>
    </row>
    <row r="208" spans="3:6" x14ac:dyDescent="0.25">
      <c r="C208" s="45"/>
      <c r="D208" s="55"/>
      <c r="E208" s="55"/>
      <c r="F208" s="55"/>
    </row>
    <row r="209" spans="3:6" x14ac:dyDescent="0.25">
      <c r="C209" s="45"/>
      <c r="D209" s="55"/>
      <c r="E209" s="55"/>
      <c r="F209" s="55"/>
    </row>
    <row r="210" spans="3:6" x14ac:dyDescent="0.25">
      <c r="C210" s="45"/>
      <c r="D210" s="55"/>
      <c r="E210" s="55"/>
      <c r="F210" s="55"/>
    </row>
    <row r="211" spans="3:6" x14ac:dyDescent="0.25">
      <c r="C211" s="45"/>
      <c r="D211" s="55"/>
      <c r="E211" s="55"/>
      <c r="F211" s="55"/>
    </row>
    <row r="212" spans="3:6" x14ac:dyDescent="0.25">
      <c r="C212" s="45"/>
      <c r="D212" s="55"/>
      <c r="E212" s="55"/>
      <c r="F212" s="55"/>
    </row>
    <row r="213" spans="3:6" x14ac:dyDescent="0.25">
      <c r="C213" s="45"/>
      <c r="D213" s="55"/>
      <c r="E213" s="55"/>
      <c r="F213" s="55"/>
    </row>
    <row r="214" spans="3:6" x14ac:dyDescent="0.25">
      <c r="C214" s="45"/>
      <c r="D214" s="55"/>
      <c r="E214" s="55"/>
      <c r="F214" s="55"/>
    </row>
    <row r="215" spans="3:6" x14ac:dyDescent="0.25">
      <c r="C215" s="45"/>
      <c r="D215" s="55"/>
      <c r="E215" s="55"/>
      <c r="F215" s="55"/>
    </row>
    <row r="216" spans="3:6" x14ac:dyDescent="0.25">
      <c r="C216" s="45"/>
      <c r="D216" s="55"/>
      <c r="E216" s="55"/>
      <c r="F216" s="55"/>
    </row>
    <row r="217" spans="3:6" x14ac:dyDescent="0.25">
      <c r="C217" s="45"/>
      <c r="D217" s="55"/>
      <c r="E217" s="55"/>
      <c r="F217" s="55"/>
    </row>
    <row r="218" spans="3:6" x14ac:dyDescent="0.25">
      <c r="C218" s="45"/>
      <c r="D218" s="55"/>
      <c r="E218" s="55"/>
      <c r="F218" s="55"/>
    </row>
    <row r="219" spans="3:6" x14ac:dyDescent="0.25">
      <c r="C219" s="45"/>
      <c r="D219" s="55"/>
      <c r="E219" s="55"/>
      <c r="F219" s="55"/>
    </row>
    <row r="220" spans="3:6" x14ac:dyDescent="0.25">
      <c r="C220" s="45"/>
      <c r="D220" s="55"/>
      <c r="E220" s="55"/>
      <c r="F220" s="55"/>
    </row>
    <row r="221" spans="3:6" x14ac:dyDescent="0.25">
      <c r="C221" s="45"/>
      <c r="D221" s="55"/>
      <c r="E221" s="55"/>
      <c r="F221" s="55"/>
    </row>
    <row r="222" spans="3:6" x14ac:dyDescent="0.25">
      <c r="C222" s="45"/>
      <c r="D222" s="55"/>
      <c r="E222" s="55"/>
      <c r="F222" s="55"/>
    </row>
    <row r="223" spans="3:6" x14ac:dyDescent="0.25">
      <c r="C223" s="45"/>
      <c r="D223" s="55"/>
      <c r="E223" s="55"/>
      <c r="F223" s="55"/>
    </row>
    <row r="224" spans="3:6" x14ac:dyDescent="0.25">
      <c r="C224" s="45"/>
      <c r="D224" s="55"/>
      <c r="E224" s="55"/>
      <c r="F224" s="55"/>
    </row>
    <row r="225" spans="3:6" x14ac:dyDescent="0.25">
      <c r="C225" s="45"/>
      <c r="D225" s="55"/>
      <c r="E225" s="55"/>
      <c r="F225" s="55"/>
    </row>
    <row r="226" spans="3:6" x14ac:dyDescent="0.25">
      <c r="C226" s="45"/>
      <c r="D226" s="55"/>
      <c r="E226" s="55"/>
      <c r="F226" s="55"/>
    </row>
    <row r="227" spans="3:6" x14ac:dyDescent="0.25">
      <c r="C227" s="45"/>
      <c r="D227" s="55"/>
      <c r="E227" s="55"/>
      <c r="F227" s="55"/>
    </row>
    <row r="228" spans="3:6" x14ac:dyDescent="0.25">
      <c r="C228" s="45"/>
      <c r="D228" s="55"/>
      <c r="E228" s="55"/>
      <c r="F228" s="55"/>
    </row>
    <row r="229" spans="3:6" x14ac:dyDescent="0.25">
      <c r="C229" s="45"/>
      <c r="D229" s="55"/>
      <c r="E229" s="55"/>
      <c r="F229" s="55"/>
    </row>
    <row r="230" spans="3:6" x14ac:dyDescent="0.25">
      <c r="C230" s="45"/>
      <c r="D230" s="55"/>
      <c r="E230" s="55"/>
      <c r="F230" s="55"/>
    </row>
    <row r="231" spans="3:6" x14ac:dyDescent="0.25">
      <c r="C231" s="45"/>
      <c r="D231" s="55"/>
      <c r="E231" s="55"/>
      <c r="F231" s="55"/>
    </row>
    <row r="232" spans="3:6" x14ac:dyDescent="0.25">
      <c r="C232" s="45"/>
      <c r="D232" s="55"/>
      <c r="E232" s="55"/>
      <c r="F232" s="55"/>
    </row>
    <row r="233" spans="3:6" x14ac:dyDescent="0.25">
      <c r="C233" s="45"/>
      <c r="D233" s="55"/>
      <c r="E233" s="55"/>
      <c r="F233" s="55"/>
    </row>
    <row r="234" spans="3:6" x14ac:dyDescent="0.25">
      <c r="C234" s="45"/>
      <c r="D234" s="55"/>
      <c r="E234" s="55"/>
      <c r="F234" s="55"/>
    </row>
    <row r="235" spans="3:6" x14ac:dyDescent="0.25">
      <c r="C235" s="45"/>
      <c r="D235" s="55"/>
      <c r="E235" s="55"/>
      <c r="F235" s="55"/>
    </row>
    <row r="236" spans="3:6" x14ac:dyDescent="0.25">
      <c r="C236" s="45"/>
      <c r="D236" s="55"/>
      <c r="E236" s="55"/>
      <c r="F236" s="55"/>
    </row>
    <row r="237" spans="3:6" x14ac:dyDescent="0.25">
      <c r="C237" s="45"/>
      <c r="D237" s="55"/>
      <c r="E237" s="55"/>
      <c r="F237" s="55"/>
    </row>
    <row r="238" spans="3:6" x14ac:dyDescent="0.25">
      <c r="C238" s="45"/>
      <c r="D238" s="55"/>
      <c r="E238" s="55"/>
      <c r="F238" s="55"/>
    </row>
    <row r="239" spans="3:6" x14ac:dyDescent="0.25">
      <c r="C239" s="45"/>
      <c r="D239" s="55"/>
      <c r="E239" s="55"/>
      <c r="F239" s="184"/>
    </row>
    <row r="240" spans="3:6" x14ac:dyDescent="0.25">
      <c r="C240" s="45"/>
      <c r="D240" s="55"/>
      <c r="E240" s="55"/>
      <c r="F240" s="184"/>
    </row>
    <row r="241" spans="3:6" x14ac:dyDescent="0.25">
      <c r="C241" s="45"/>
      <c r="D241" s="184"/>
      <c r="E241" s="184"/>
      <c r="F241" s="184"/>
    </row>
    <row r="242" spans="3:6" x14ac:dyDescent="0.25">
      <c r="C242" s="45"/>
      <c r="D242" s="184"/>
      <c r="E242" s="184"/>
      <c r="F242" s="184"/>
    </row>
    <row r="243" spans="3:6" x14ac:dyDescent="0.25">
      <c r="C243" s="45"/>
      <c r="D243" s="184"/>
      <c r="E243" s="184"/>
      <c r="F243" s="184"/>
    </row>
    <row r="244" spans="3:6" x14ac:dyDescent="0.25">
      <c r="C244" s="45"/>
      <c r="D244" s="184"/>
      <c r="E244" s="184"/>
      <c r="F244" s="184"/>
    </row>
    <row r="245" spans="3:6" x14ac:dyDescent="0.25">
      <c r="C245" s="45"/>
      <c r="D245" s="184"/>
      <c r="E245" s="184"/>
      <c r="F245" s="184"/>
    </row>
    <row r="246" spans="3:6" x14ac:dyDescent="0.25">
      <c r="C246" s="45"/>
      <c r="D246" s="184"/>
      <c r="E246" s="184"/>
      <c r="F246" s="184"/>
    </row>
    <row r="247" spans="3:6" x14ac:dyDescent="0.25">
      <c r="C247" s="45"/>
      <c r="D247" s="184"/>
      <c r="E247" s="184"/>
      <c r="F247" s="184"/>
    </row>
    <row r="248" spans="3:6" x14ac:dyDescent="0.25">
      <c r="C248" s="45"/>
      <c r="D248" s="184"/>
      <c r="E248" s="184"/>
      <c r="F248" s="184"/>
    </row>
    <row r="249" spans="3:6" x14ac:dyDescent="0.25">
      <c r="C249" s="45"/>
      <c r="D249" s="184"/>
      <c r="E249" s="184"/>
      <c r="F249" s="184"/>
    </row>
    <row r="250" spans="3:6" x14ac:dyDescent="0.25">
      <c r="C250" s="45"/>
      <c r="D250" s="184"/>
      <c r="E250" s="184"/>
      <c r="F250" s="184"/>
    </row>
    <row r="251" spans="3:6" x14ac:dyDescent="0.25">
      <c r="C251" s="45"/>
      <c r="D251" s="184"/>
      <c r="E251" s="184"/>
      <c r="F251" s="184"/>
    </row>
    <row r="252" spans="3:6" x14ac:dyDescent="0.25">
      <c r="C252" s="45"/>
      <c r="D252" s="184"/>
      <c r="E252" s="184"/>
      <c r="F252" s="184"/>
    </row>
    <row r="253" spans="3:6" x14ac:dyDescent="0.25">
      <c r="C253" s="45"/>
      <c r="D253" s="184"/>
      <c r="E253" s="184"/>
      <c r="F253" s="184"/>
    </row>
    <row r="254" spans="3:6" x14ac:dyDescent="0.25">
      <c r="C254" s="45"/>
      <c r="D254" s="184"/>
      <c r="E254" s="184"/>
      <c r="F254" s="184"/>
    </row>
    <row r="255" spans="3:6" x14ac:dyDescent="0.25">
      <c r="C255" s="45"/>
      <c r="D255" s="184"/>
      <c r="E255" s="184"/>
      <c r="F255" s="184"/>
    </row>
    <row r="256" spans="3:6" x14ac:dyDescent="0.25">
      <c r="C256" s="45"/>
      <c r="D256" s="184"/>
      <c r="E256" s="184"/>
      <c r="F256" s="184"/>
    </row>
    <row r="257" spans="3:6" x14ac:dyDescent="0.25">
      <c r="C257" s="45"/>
      <c r="D257" s="184"/>
      <c r="E257" s="184"/>
      <c r="F257" s="184"/>
    </row>
    <row r="258" spans="3:6" x14ac:dyDescent="0.25">
      <c r="C258" s="45"/>
      <c r="D258" s="184"/>
      <c r="E258" s="184"/>
      <c r="F258" s="184"/>
    </row>
    <row r="259" spans="3:6" x14ac:dyDescent="0.25">
      <c r="C259" s="45"/>
      <c r="D259" s="184"/>
      <c r="E259" s="184"/>
      <c r="F259" s="184"/>
    </row>
    <row r="260" spans="3:6" x14ac:dyDescent="0.25">
      <c r="C260" s="45"/>
      <c r="D260" s="184"/>
      <c r="E260" s="184"/>
      <c r="F260" s="184"/>
    </row>
    <row r="261" spans="3:6" x14ac:dyDescent="0.25">
      <c r="C261" s="45"/>
      <c r="D261" s="184"/>
      <c r="E261" s="184"/>
      <c r="F261" s="184"/>
    </row>
    <row r="262" spans="3:6" x14ac:dyDescent="0.25">
      <c r="C262" s="45"/>
      <c r="D262" s="184"/>
      <c r="E262" s="184"/>
      <c r="F262" s="184"/>
    </row>
    <row r="263" spans="3:6" x14ac:dyDescent="0.25">
      <c r="C263" s="45"/>
      <c r="D263" s="184"/>
      <c r="E263" s="184"/>
      <c r="F263" s="184"/>
    </row>
    <row r="264" spans="3:6" x14ac:dyDescent="0.25">
      <c r="C264" s="45"/>
      <c r="D264" s="184"/>
      <c r="E264" s="184"/>
      <c r="F264" s="184"/>
    </row>
    <row r="265" spans="3:6" x14ac:dyDescent="0.25">
      <c r="C265" s="45"/>
      <c r="D265" s="184"/>
      <c r="E265" s="184"/>
      <c r="F265" s="184"/>
    </row>
    <row r="266" spans="3:6" x14ac:dyDescent="0.25">
      <c r="C266" s="45"/>
      <c r="D266" s="184"/>
      <c r="E266" s="184"/>
      <c r="F266" s="184"/>
    </row>
    <row r="267" spans="3:6" x14ac:dyDescent="0.25">
      <c r="C267" s="45"/>
      <c r="D267" s="184"/>
      <c r="E267" s="184"/>
      <c r="F267" s="184"/>
    </row>
    <row r="268" spans="3:6" x14ac:dyDescent="0.25">
      <c r="C268" s="45"/>
      <c r="D268" s="184"/>
      <c r="E268" s="184"/>
      <c r="F268" s="184"/>
    </row>
    <row r="269" spans="3:6" x14ac:dyDescent="0.25">
      <c r="C269" s="45"/>
      <c r="D269" s="184"/>
      <c r="E269" s="184"/>
      <c r="F269" s="184"/>
    </row>
    <row r="270" spans="3:6" x14ac:dyDescent="0.25">
      <c r="C270" s="45"/>
      <c r="D270" s="184"/>
      <c r="E270" s="184"/>
      <c r="F270" s="184"/>
    </row>
    <row r="271" spans="3:6" x14ac:dyDescent="0.25">
      <c r="C271" s="45"/>
      <c r="D271" s="184"/>
      <c r="E271" s="184"/>
      <c r="F271" s="184"/>
    </row>
    <row r="272" spans="3:6" x14ac:dyDescent="0.25">
      <c r="C272" s="45"/>
      <c r="D272" s="184"/>
      <c r="E272" s="184"/>
      <c r="F272" s="184"/>
    </row>
    <row r="273" spans="3:6" x14ac:dyDescent="0.25">
      <c r="C273" s="45"/>
      <c r="D273" s="184"/>
      <c r="E273" s="184"/>
      <c r="F273" s="184"/>
    </row>
    <row r="274" spans="3:6" x14ac:dyDescent="0.25">
      <c r="C274" s="45"/>
      <c r="D274" s="184"/>
      <c r="E274" s="184"/>
      <c r="F274" s="184"/>
    </row>
    <row r="275" spans="3:6" x14ac:dyDescent="0.25">
      <c r="C275" s="45"/>
      <c r="D275" s="184"/>
      <c r="E275" s="184"/>
      <c r="F275" s="184"/>
    </row>
    <row r="276" spans="3:6" x14ac:dyDescent="0.25">
      <c r="C276" s="45"/>
      <c r="D276" s="184"/>
      <c r="E276" s="184"/>
      <c r="F276" s="184"/>
    </row>
    <row r="277" spans="3:6" x14ac:dyDescent="0.25">
      <c r="C277" s="45"/>
      <c r="D277" s="184"/>
      <c r="E277" s="184"/>
      <c r="F277" s="184"/>
    </row>
    <row r="278" spans="3:6" x14ac:dyDescent="0.25">
      <c r="C278" s="45"/>
      <c r="D278" s="184"/>
      <c r="E278" s="184"/>
      <c r="F278" s="184"/>
    </row>
    <row r="279" spans="3:6" x14ac:dyDescent="0.25">
      <c r="C279" s="45"/>
      <c r="D279" s="184"/>
      <c r="E279" s="184"/>
      <c r="F279" s="184"/>
    </row>
    <row r="280" spans="3:6" x14ac:dyDescent="0.25">
      <c r="C280" s="45"/>
      <c r="D280" s="184"/>
      <c r="E280" s="184"/>
      <c r="F280" s="184"/>
    </row>
    <row r="281" spans="3:6" x14ac:dyDescent="0.25">
      <c r="C281" s="45"/>
      <c r="D281" s="184"/>
      <c r="E281" s="184"/>
      <c r="F281" s="184"/>
    </row>
    <row r="282" spans="3:6" x14ac:dyDescent="0.25">
      <c r="C282" s="45"/>
      <c r="D282" s="184"/>
      <c r="E282" s="184"/>
      <c r="F282" s="184"/>
    </row>
    <row r="283" spans="3:6" x14ac:dyDescent="0.25">
      <c r="C283" s="45"/>
      <c r="D283" s="184"/>
      <c r="E283" s="184"/>
      <c r="F283" s="184"/>
    </row>
    <row r="284" spans="3:6" x14ac:dyDescent="0.25">
      <c r="C284" s="45"/>
      <c r="D284" s="184"/>
      <c r="E284" s="184"/>
      <c r="F284" s="184"/>
    </row>
    <row r="285" spans="3:6" x14ac:dyDescent="0.25">
      <c r="C285" s="45"/>
      <c r="D285" s="184"/>
      <c r="E285" s="184"/>
      <c r="F285" s="184"/>
    </row>
    <row r="286" spans="3:6" x14ac:dyDescent="0.25">
      <c r="C286" s="45"/>
      <c r="D286" s="184"/>
      <c r="E286" s="184"/>
      <c r="F286" s="184"/>
    </row>
    <row r="287" spans="3:6" x14ac:dyDescent="0.25">
      <c r="C287" s="45"/>
      <c r="D287" s="184"/>
      <c r="E287" s="184"/>
      <c r="F287" s="184"/>
    </row>
    <row r="288" spans="3:6" x14ac:dyDescent="0.25">
      <c r="C288" s="45"/>
      <c r="D288" s="184"/>
      <c r="E288" s="184"/>
      <c r="F288" s="184"/>
    </row>
    <row r="289" spans="3:6" x14ac:dyDescent="0.25">
      <c r="C289" s="45"/>
      <c r="D289" s="184"/>
      <c r="E289" s="184"/>
      <c r="F289" s="184"/>
    </row>
    <row r="290" spans="3:6" x14ac:dyDescent="0.25">
      <c r="C290" s="45"/>
      <c r="D290" s="184"/>
      <c r="E290" s="184"/>
      <c r="F290" s="184"/>
    </row>
    <row r="291" spans="3:6" x14ac:dyDescent="0.25">
      <c r="C291" s="45"/>
      <c r="D291" s="184"/>
      <c r="E291" s="184"/>
      <c r="F291" s="184"/>
    </row>
    <row r="292" spans="3:6" x14ac:dyDescent="0.25">
      <c r="C292" s="45"/>
      <c r="D292" s="184"/>
      <c r="E292" s="184"/>
      <c r="F292" s="184"/>
    </row>
    <row r="293" spans="3:6" x14ac:dyDescent="0.25">
      <c r="C293" s="45"/>
      <c r="D293" s="184"/>
      <c r="E293" s="184"/>
      <c r="F293" s="184"/>
    </row>
    <row r="294" spans="3:6" x14ac:dyDescent="0.25">
      <c r="C294" s="45"/>
      <c r="D294" s="184"/>
      <c r="E294" s="184"/>
      <c r="F294" s="184"/>
    </row>
    <row r="295" spans="3:6" x14ac:dyDescent="0.25">
      <c r="C295" s="45"/>
      <c r="D295" s="184"/>
      <c r="E295" s="184"/>
      <c r="F295" s="184"/>
    </row>
    <row r="296" spans="3:6" x14ac:dyDescent="0.25">
      <c r="C296" s="45"/>
      <c r="D296" s="184"/>
      <c r="E296" s="184"/>
      <c r="F296" s="184"/>
    </row>
    <row r="297" spans="3:6" x14ac:dyDescent="0.25">
      <c r="C297" s="45"/>
      <c r="D297" s="184"/>
      <c r="E297" s="184"/>
      <c r="F297" s="184"/>
    </row>
    <row r="298" spans="3:6" x14ac:dyDescent="0.25">
      <c r="C298" s="45"/>
      <c r="D298" s="184"/>
      <c r="E298" s="184"/>
      <c r="F298" s="184"/>
    </row>
    <row r="299" spans="3:6" x14ac:dyDescent="0.25">
      <c r="C299" s="45"/>
      <c r="D299" s="184"/>
      <c r="E299" s="184"/>
      <c r="F299" s="184"/>
    </row>
    <row r="300" spans="3:6" x14ac:dyDescent="0.25">
      <c r="C300" s="45"/>
      <c r="D300" s="184"/>
      <c r="E300" s="184"/>
      <c r="F300" s="184"/>
    </row>
    <row r="301" spans="3:6" x14ac:dyDescent="0.25">
      <c r="C301" s="45"/>
      <c r="D301" s="184"/>
      <c r="E301" s="184"/>
      <c r="F301" s="184"/>
    </row>
    <row r="302" spans="3:6" x14ac:dyDescent="0.25">
      <c r="C302" s="45"/>
      <c r="D302" s="184"/>
      <c r="E302" s="184"/>
      <c r="F302" s="184"/>
    </row>
    <row r="303" spans="3:6" x14ac:dyDescent="0.25">
      <c r="C303" s="45"/>
      <c r="D303" s="184"/>
      <c r="E303" s="184"/>
      <c r="F303" s="184"/>
    </row>
    <row r="304" spans="3:6" x14ac:dyDescent="0.25">
      <c r="C304" s="45"/>
      <c r="D304" s="184"/>
      <c r="E304" s="184"/>
      <c r="F304" s="184"/>
    </row>
    <row r="305" spans="3:6" x14ac:dyDescent="0.25">
      <c r="C305" s="45"/>
      <c r="D305" s="184"/>
      <c r="E305" s="184"/>
      <c r="F305" s="184"/>
    </row>
    <row r="306" spans="3:6" x14ac:dyDescent="0.25">
      <c r="C306" s="45"/>
      <c r="D306" s="184"/>
      <c r="E306" s="184"/>
      <c r="F306" s="184"/>
    </row>
    <row r="307" spans="3:6" x14ac:dyDescent="0.25">
      <c r="C307" s="45"/>
      <c r="D307" s="184"/>
      <c r="E307" s="184"/>
      <c r="F307" s="184"/>
    </row>
    <row r="308" spans="3:6" x14ac:dyDescent="0.25">
      <c r="C308" s="45"/>
      <c r="D308" s="184"/>
      <c r="E308" s="184"/>
      <c r="F308" s="184"/>
    </row>
    <row r="309" spans="3:6" x14ac:dyDescent="0.25">
      <c r="C309" s="45"/>
      <c r="D309" s="184"/>
      <c r="E309" s="184"/>
      <c r="F309" s="184"/>
    </row>
    <row r="310" spans="3:6" x14ac:dyDescent="0.25">
      <c r="C310" s="45"/>
      <c r="D310" s="184"/>
      <c r="E310" s="184"/>
      <c r="F310" s="184"/>
    </row>
    <row r="311" spans="3:6" x14ac:dyDescent="0.25">
      <c r="C311" s="45"/>
      <c r="D311" s="184"/>
      <c r="E311" s="184"/>
      <c r="F311" s="184"/>
    </row>
    <row r="312" spans="3:6" x14ac:dyDescent="0.25">
      <c r="C312" s="45"/>
      <c r="D312" s="184"/>
      <c r="E312" s="184"/>
      <c r="F312" s="184"/>
    </row>
    <row r="313" spans="3:6" x14ac:dyDescent="0.25">
      <c r="C313" s="45"/>
      <c r="D313" s="184"/>
      <c r="E313" s="184"/>
      <c r="F313" s="184"/>
    </row>
    <row r="314" spans="3:6" x14ac:dyDescent="0.25">
      <c r="C314" s="45"/>
      <c r="D314" s="184"/>
      <c r="E314" s="184"/>
      <c r="F314" s="184"/>
    </row>
    <row r="315" spans="3:6" x14ac:dyDescent="0.25">
      <c r="C315" s="45"/>
      <c r="D315" s="184"/>
      <c r="E315" s="184"/>
      <c r="F315" s="184"/>
    </row>
    <row r="316" spans="3:6" x14ac:dyDescent="0.25">
      <c r="C316" s="45"/>
      <c r="D316" s="184"/>
      <c r="E316" s="184"/>
      <c r="F316" s="184"/>
    </row>
    <row r="317" spans="3:6" x14ac:dyDescent="0.25">
      <c r="C317" s="45"/>
      <c r="D317" s="184"/>
      <c r="E317" s="184"/>
      <c r="F317" s="184"/>
    </row>
    <row r="318" spans="3:6" x14ac:dyDescent="0.25">
      <c r="C318" s="45"/>
      <c r="D318" s="184"/>
      <c r="E318" s="184"/>
      <c r="F318" s="184"/>
    </row>
    <row r="319" spans="3:6" x14ac:dyDescent="0.25">
      <c r="C319" s="45"/>
      <c r="D319" s="184"/>
      <c r="E319" s="184"/>
      <c r="F319" s="184"/>
    </row>
    <row r="320" spans="3:6" x14ac:dyDescent="0.25">
      <c r="C320" s="45"/>
      <c r="D320" s="184"/>
      <c r="E320" s="184"/>
      <c r="F320" s="184"/>
    </row>
    <row r="321" spans="3:6" x14ac:dyDescent="0.25">
      <c r="C321" s="45"/>
      <c r="D321" s="184"/>
      <c r="E321" s="184"/>
      <c r="F321" s="184"/>
    </row>
    <row r="322" spans="3:6" x14ac:dyDescent="0.25">
      <c r="C322" s="45"/>
      <c r="D322" s="184"/>
      <c r="E322" s="184"/>
      <c r="F322" s="184"/>
    </row>
    <row r="323" spans="3:6" x14ac:dyDescent="0.25">
      <c r="C323" s="45"/>
      <c r="D323" s="184"/>
      <c r="E323" s="184"/>
      <c r="F323" s="184"/>
    </row>
    <row r="324" spans="3:6" x14ac:dyDescent="0.25">
      <c r="C324" s="45"/>
      <c r="D324" s="184"/>
      <c r="E324" s="184"/>
      <c r="F324" s="184"/>
    </row>
    <row r="325" spans="3:6" x14ac:dyDescent="0.25">
      <c r="C325" s="45"/>
      <c r="D325" s="184"/>
      <c r="E325" s="184"/>
      <c r="F325" s="184"/>
    </row>
    <row r="326" spans="3:6" x14ac:dyDescent="0.25">
      <c r="C326" s="45"/>
      <c r="D326" s="184"/>
      <c r="E326" s="184"/>
      <c r="F326" s="184"/>
    </row>
    <row r="327" spans="3:6" x14ac:dyDescent="0.25">
      <c r="C327" s="45"/>
      <c r="D327" s="184"/>
      <c r="E327" s="184"/>
      <c r="F327" s="184"/>
    </row>
    <row r="328" spans="3:6" x14ac:dyDescent="0.25">
      <c r="C328" s="45"/>
      <c r="D328" s="184"/>
      <c r="E328" s="184"/>
      <c r="F328" s="184"/>
    </row>
    <row r="329" spans="3:6" x14ac:dyDescent="0.25">
      <c r="C329" s="45"/>
      <c r="D329" s="184"/>
      <c r="E329" s="184"/>
      <c r="F329" s="184"/>
    </row>
    <row r="330" spans="3:6" x14ac:dyDescent="0.25">
      <c r="C330" s="45"/>
      <c r="D330" s="184"/>
      <c r="E330" s="184"/>
      <c r="F330" s="184"/>
    </row>
    <row r="331" spans="3:6" x14ac:dyDescent="0.25">
      <c r="C331" s="45"/>
      <c r="D331" s="184"/>
      <c r="E331" s="184"/>
      <c r="F331" s="184"/>
    </row>
    <row r="332" spans="3:6" x14ac:dyDescent="0.25">
      <c r="C332" s="45"/>
      <c r="D332" s="184"/>
      <c r="E332" s="184"/>
      <c r="F332" s="184"/>
    </row>
    <row r="333" spans="3:6" x14ac:dyDescent="0.25">
      <c r="C333" s="45"/>
      <c r="D333" s="184"/>
      <c r="E333" s="184"/>
      <c r="F333" s="184"/>
    </row>
    <row r="334" spans="3:6" x14ac:dyDescent="0.25">
      <c r="C334" s="45"/>
      <c r="D334" s="184"/>
      <c r="E334" s="184"/>
      <c r="F334" s="184"/>
    </row>
    <row r="335" spans="3:6" x14ac:dyDescent="0.25">
      <c r="C335" s="45"/>
      <c r="D335" s="184"/>
      <c r="E335" s="184"/>
      <c r="F335" s="184"/>
    </row>
    <row r="336" spans="3:6" x14ac:dyDescent="0.25">
      <c r="C336" s="45"/>
      <c r="D336" s="184"/>
      <c r="E336" s="184"/>
      <c r="F336" s="184"/>
    </row>
    <row r="337" spans="3:6" x14ac:dyDescent="0.25">
      <c r="C337" s="45"/>
      <c r="D337" s="184"/>
      <c r="E337" s="184"/>
      <c r="F337" s="184"/>
    </row>
    <row r="338" spans="3:6" x14ac:dyDescent="0.25">
      <c r="C338" s="45"/>
      <c r="D338" s="184"/>
      <c r="E338" s="184"/>
      <c r="F338" s="184"/>
    </row>
    <row r="339" spans="3:6" x14ac:dyDescent="0.25">
      <c r="C339" s="45"/>
      <c r="D339" s="184"/>
      <c r="E339" s="184"/>
      <c r="F339" s="184"/>
    </row>
    <row r="340" spans="3:6" x14ac:dyDescent="0.25">
      <c r="C340" s="45"/>
      <c r="D340" s="184"/>
      <c r="E340" s="184"/>
      <c r="F340" s="184"/>
    </row>
    <row r="341" spans="3:6" x14ac:dyDescent="0.25">
      <c r="C341" s="45"/>
      <c r="D341" s="184"/>
      <c r="E341" s="184"/>
      <c r="F341" s="184"/>
    </row>
    <row r="342" spans="3:6" x14ac:dyDescent="0.25">
      <c r="C342" s="45"/>
      <c r="D342" s="184"/>
      <c r="E342" s="184"/>
      <c r="F342" s="184"/>
    </row>
    <row r="343" spans="3:6" x14ac:dyDescent="0.25">
      <c r="C343" s="45"/>
      <c r="D343" s="184"/>
      <c r="E343" s="184"/>
      <c r="F343" s="184"/>
    </row>
    <row r="344" spans="3:6" x14ac:dyDescent="0.25">
      <c r="C344" s="45"/>
      <c r="D344" s="184"/>
      <c r="E344" s="184"/>
      <c r="F344" s="184"/>
    </row>
    <row r="345" spans="3:6" x14ac:dyDescent="0.25">
      <c r="C345" s="45"/>
      <c r="D345" s="184"/>
      <c r="E345" s="184"/>
      <c r="F345" s="184"/>
    </row>
    <row r="346" spans="3:6" x14ac:dyDescent="0.25">
      <c r="C346" s="45"/>
      <c r="D346" s="184"/>
      <c r="E346" s="184"/>
      <c r="F346" s="184"/>
    </row>
    <row r="347" spans="3:6" x14ac:dyDescent="0.25">
      <c r="C347" s="45"/>
      <c r="D347" s="184"/>
      <c r="E347" s="184"/>
      <c r="F347" s="184"/>
    </row>
    <row r="348" spans="3:6" x14ac:dyDescent="0.25">
      <c r="C348" s="45"/>
      <c r="D348" s="184"/>
      <c r="E348" s="184"/>
      <c r="F348" s="184"/>
    </row>
    <row r="349" spans="3:6" x14ac:dyDescent="0.25">
      <c r="C349" s="45"/>
      <c r="D349" s="184"/>
      <c r="E349" s="184"/>
      <c r="F349" s="184"/>
    </row>
    <row r="350" spans="3:6" x14ac:dyDescent="0.25">
      <c r="C350" s="45"/>
      <c r="D350" s="184"/>
      <c r="E350" s="184"/>
      <c r="F350" s="184"/>
    </row>
    <row r="351" spans="3:6" x14ac:dyDescent="0.25">
      <c r="C351" s="45"/>
      <c r="D351" s="184"/>
      <c r="E351" s="184"/>
      <c r="F351" s="184"/>
    </row>
    <row r="352" spans="3:6" x14ac:dyDescent="0.25">
      <c r="C352" s="45"/>
      <c r="D352" s="184"/>
      <c r="E352" s="184"/>
      <c r="F352" s="184"/>
    </row>
    <row r="353" spans="3:6" x14ac:dyDescent="0.25">
      <c r="C353" s="45"/>
      <c r="D353" s="184"/>
      <c r="E353" s="184"/>
      <c r="F353" s="184"/>
    </row>
    <row r="354" spans="3:6" x14ac:dyDescent="0.25">
      <c r="C354" s="45"/>
      <c r="D354" s="184"/>
      <c r="E354" s="184"/>
      <c r="F354" s="184"/>
    </row>
    <row r="355" spans="3:6" x14ac:dyDescent="0.25">
      <c r="C355" s="45"/>
      <c r="D355" s="184"/>
      <c r="E355" s="184"/>
      <c r="F355" s="184"/>
    </row>
    <row r="356" spans="3:6" x14ac:dyDescent="0.25">
      <c r="C356" s="45"/>
      <c r="D356" s="184"/>
      <c r="E356" s="184"/>
      <c r="F356" s="184"/>
    </row>
    <row r="357" spans="3:6" x14ac:dyDescent="0.25">
      <c r="C357" s="45"/>
      <c r="D357" s="184"/>
      <c r="E357" s="184"/>
      <c r="F357" s="184"/>
    </row>
    <row r="358" spans="3:6" x14ac:dyDescent="0.25">
      <c r="C358" s="45"/>
      <c r="D358" s="184"/>
      <c r="E358" s="184"/>
      <c r="F358" s="184"/>
    </row>
    <row r="359" spans="3:6" x14ac:dyDescent="0.25">
      <c r="C359" s="45"/>
      <c r="D359" s="184"/>
      <c r="E359" s="184"/>
      <c r="F359" s="184"/>
    </row>
    <row r="360" spans="3:6" x14ac:dyDescent="0.25">
      <c r="C360" s="45"/>
      <c r="D360" s="184"/>
      <c r="E360" s="184"/>
      <c r="F360" s="184"/>
    </row>
    <row r="361" spans="3:6" x14ac:dyDescent="0.25">
      <c r="C361" s="45"/>
      <c r="D361" s="184"/>
      <c r="E361" s="184"/>
      <c r="F361" s="184"/>
    </row>
    <row r="362" spans="3:6" x14ac:dyDescent="0.25">
      <c r="C362" s="45"/>
      <c r="D362" s="184"/>
      <c r="E362" s="184"/>
      <c r="F362" s="184"/>
    </row>
    <row r="363" spans="3:6" x14ac:dyDescent="0.25">
      <c r="C363" s="45"/>
      <c r="D363" s="184"/>
      <c r="E363" s="184"/>
      <c r="F363" s="184"/>
    </row>
    <row r="364" spans="3:6" x14ac:dyDescent="0.25">
      <c r="C364" s="45"/>
      <c r="D364" s="184"/>
      <c r="E364" s="184"/>
      <c r="F364" s="184"/>
    </row>
    <row r="365" spans="3:6" x14ac:dyDescent="0.25">
      <c r="C365" s="45"/>
      <c r="D365" s="184"/>
      <c r="E365" s="184"/>
      <c r="F365" s="184"/>
    </row>
    <row r="366" spans="3:6" x14ac:dyDescent="0.25">
      <c r="C366" s="45"/>
      <c r="D366" s="184"/>
      <c r="E366" s="184"/>
      <c r="F366" s="184"/>
    </row>
    <row r="367" spans="3:6" x14ac:dyDescent="0.25">
      <c r="C367" s="45"/>
      <c r="D367" s="184"/>
      <c r="E367" s="184"/>
      <c r="F367" s="184"/>
    </row>
    <row r="368" spans="3:6" x14ac:dyDescent="0.25">
      <c r="C368" s="45"/>
      <c r="D368" s="184"/>
      <c r="E368" s="184"/>
      <c r="F368" s="184"/>
    </row>
    <row r="369" spans="3:6" x14ac:dyDescent="0.25">
      <c r="C369" s="45"/>
      <c r="D369" s="184"/>
      <c r="E369" s="184"/>
      <c r="F369" s="184"/>
    </row>
    <row r="370" spans="3:6" x14ac:dyDescent="0.25">
      <c r="C370" s="45"/>
      <c r="D370" s="184"/>
      <c r="E370" s="184"/>
      <c r="F370" s="184"/>
    </row>
    <row r="371" spans="3:6" x14ac:dyDescent="0.25">
      <c r="C371" s="45"/>
      <c r="D371" s="184"/>
      <c r="E371" s="184"/>
      <c r="F371" s="184"/>
    </row>
    <row r="372" spans="3:6" x14ac:dyDescent="0.25">
      <c r="C372" s="45"/>
      <c r="D372" s="184"/>
      <c r="E372" s="184"/>
      <c r="F372" s="184"/>
    </row>
    <row r="373" spans="3:6" x14ac:dyDescent="0.25">
      <c r="C373" s="45"/>
      <c r="D373" s="184"/>
      <c r="E373" s="184"/>
      <c r="F373" s="184"/>
    </row>
    <row r="374" spans="3:6" x14ac:dyDescent="0.25">
      <c r="C374" s="45"/>
      <c r="D374" s="184"/>
      <c r="E374" s="184"/>
      <c r="F374" s="184"/>
    </row>
    <row r="375" spans="3:6" x14ac:dyDescent="0.25">
      <c r="C375" s="45"/>
      <c r="D375" s="184"/>
      <c r="E375" s="184"/>
      <c r="F375" s="184"/>
    </row>
    <row r="376" spans="3:6" x14ac:dyDescent="0.25">
      <c r="C376" s="45"/>
      <c r="D376" s="184"/>
      <c r="E376" s="184"/>
      <c r="F376" s="184"/>
    </row>
    <row r="377" spans="3:6" x14ac:dyDescent="0.25">
      <c r="C377" s="45"/>
      <c r="D377" s="184"/>
      <c r="E377" s="184"/>
      <c r="F377" s="184"/>
    </row>
    <row r="378" spans="3:6" x14ac:dyDescent="0.25">
      <c r="C378" s="45"/>
      <c r="D378" s="184"/>
      <c r="E378" s="184"/>
      <c r="F378" s="184"/>
    </row>
    <row r="379" spans="3:6" x14ac:dyDescent="0.25">
      <c r="C379" s="45"/>
      <c r="D379" s="184"/>
      <c r="E379" s="184"/>
      <c r="F379" s="184"/>
    </row>
    <row r="380" spans="3:6" x14ac:dyDescent="0.25">
      <c r="C380" s="45"/>
      <c r="D380" s="184"/>
      <c r="E380" s="184"/>
      <c r="F380" s="184"/>
    </row>
    <row r="381" spans="3:6" x14ac:dyDescent="0.25">
      <c r="C381" s="45"/>
      <c r="D381" s="184"/>
      <c r="E381" s="184"/>
      <c r="F381" s="184"/>
    </row>
    <row r="382" spans="3:6" x14ac:dyDescent="0.25">
      <c r="C382" s="45"/>
      <c r="D382" s="184"/>
      <c r="E382" s="184"/>
      <c r="F382" s="184"/>
    </row>
    <row r="383" spans="3:6" x14ac:dyDescent="0.25">
      <c r="C383" s="45"/>
      <c r="D383" s="184"/>
      <c r="E383" s="184"/>
      <c r="F383" s="184"/>
    </row>
    <row r="384" spans="3:6" x14ac:dyDescent="0.25">
      <c r="C384" s="45"/>
      <c r="D384" s="184"/>
      <c r="E384" s="184"/>
      <c r="F384" s="184"/>
    </row>
    <row r="385" spans="3:6" x14ac:dyDescent="0.25">
      <c r="C385" s="45"/>
      <c r="D385" s="184"/>
      <c r="E385" s="184"/>
      <c r="F385" s="184"/>
    </row>
    <row r="386" spans="3:6" x14ac:dyDescent="0.25">
      <c r="C386" s="45"/>
      <c r="D386" s="184"/>
      <c r="E386" s="184"/>
      <c r="F386" s="184"/>
    </row>
    <row r="387" spans="3:6" x14ac:dyDescent="0.25">
      <c r="C387" s="45"/>
      <c r="D387" s="184"/>
      <c r="E387" s="184"/>
      <c r="F387" s="184"/>
    </row>
    <row r="388" spans="3:6" x14ac:dyDescent="0.25">
      <c r="C388" s="45"/>
      <c r="D388" s="184"/>
      <c r="E388" s="184"/>
      <c r="F388" s="184"/>
    </row>
    <row r="389" spans="3:6" x14ac:dyDescent="0.25">
      <c r="C389" s="45"/>
      <c r="D389" s="184"/>
      <c r="E389" s="184"/>
      <c r="F389" s="184"/>
    </row>
    <row r="390" spans="3:6" x14ac:dyDescent="0.25">
      <c r="C390" s="45"/>
      <c r="D390" s="184"/>
      <c r="E390" s="184"/>
      <c r="F390" s="184"/>
    </row>
    <row r="391" spans="3:6" x14ac:dyDescent="0.25">
      <c r="C391" s="45"/>
      <c r="D391" s="184"/>
      <c r="E391" s="184"/>
      <c r="F391" s="184"/>
    </row>
    <row r="392" spans="3:6" x14ac:dyDescent="0.25">
      <c r="C392" s="45"/>
      <c r="D392" s="184"/>
      <c r="E392" s="184"/>
      <c r="F392" s="184"/>
    </row>
    <row r="393" spans="3:6" x14ac:dyDescent="0.25">
      <c r="C393" s="45"/>
      <c r="D393" s="184"/>
      <c r="E393" s="184"/>
      <c r="F393" s="184"/>
    </row>
    <row r="394" spans="3:6" x14ac:dyDescent="0.25">
      <c r="C394" s="45"/>
      <c r="D394" s="184"/>
      <c r="E394" s="184"/>
      <c r="F394" s="184"/>
    </row>
    <row r="395" spans="3:6" x14ac:dyDescent="0.25">
      <c r="C395" s="45"/>
      <c r="D395" s="184"/>
      <c r="E395" s="184"/>
      <c r="F395" s="184"/>
    </row>
    <row r="396" spans="3:6" x14ac:dyDescent="0.25">
      <c r="C396" s="45"/>
      <c r="D396" s="184"/>
      <c r="E396" s="184"/>
      <c r="F396" s="184"/>
    </row>
    <row r="397" spans="3:6" x14ac:dyDescent="0.25">
      <c r="C397" s="45"/>
      <c r="D397" s="184"/>
      <c r="E397" s="184"/>
      <c r="F397" s="184"/>
    </row>
    <row r="398" spans="3:6" x14ac:dyDescent="0.25">
      <c r="C398" s="45"/>
      <c r="D398" s="184"/>
      <c r="E398" s="184"/>
      <c r="F398" s="184"/>
    </row>
    <row r="399" spans="3:6" x14ac:dyDescent="0.25">
      <c r="C399" s="45"/>
      <c r="D399" s="184"/>
      <c r="E399" s="184"/>
      <c r="F399" s="184"/>
    </row>
    <row r="400" spans="3:6" x14ac:dyDescent="0.25">
      <c r="C400" s="45"/>
      <c r="D400" s="184"/>
      <c r="E400" s="184"/>
      <c r="F400" s="184"/>
    </row>
    <row r="401" spans="3:6" x14ac:dyDescent="0.25">
      <c r="C401" s="45"/>
      <c r="D401" s="184"/>
      <c r="E401" s="184"/>
      <c r="F401" s="184"/>
    </row>
    <row r="402" spans="3:6" x14ac:dyDescent="0.25">
      <c r="C402" s="45"/>
      <c r="D402" s="184"/>
      <c r="E402" s="184"/>
      <c r="F402" s="184"/>
    </row>
    <row r="403" spans="3:6" x14ac:dyDescent="0.25">
      <c r="C403" s="45"/>
      <c r="D403" s="184"/>
      <c r="E403" s="184"/>
      <c r="F403" s="184"/>
    </row>
    <row r="404" spans="3:6" x14ac:dyDescent="0.25">
      <c r="C404" s="45"/>
      <c r="D404" s="184"/>
      <c r="E404" s="184"/>
      <c r="F404" s="184"/>
    </row>
    <row r="405" spans="3:6" x14ac:dyDescent="0.25">
      <c r="C405" s="45"/>
      <c r="D405" s="184"/>
      <c r="E405" s="184"/>
      <c r="F405" s="184"/>
    </row>
    <row r="406" spans="3:6" x14ac:dyDescent="0.25">
      <c r="C406" s="45"/>
      <c r="D406" s="184"/>
      <c r="E406" s="184"/>
      <c r="F406" s="184"/>
    </row>
    <row r="407" spans="3:6" x14ac:dyDescent="0.25">
      <c r="C407" s="45"/>
      <c r="D407" s="184"/>
      <c r="E407" s="184"/>
      <c r="F407" s="184"/>
    </row>
    <row r="408" spans="3:6" x14ac:dyDescent="0.25">
      <c r="C408" s="45"/>
      <c r="D408" s="184"/>
      <c r="E408" s="184"/>
      <c r="F408" s="184"/>
    </row>
    <row r="409" spans="3:6" x14ac:dyDescent="0.25">
      <c r="C409" s="45"/>
      <c r="D409" s="184"/>
      <c r="E409" s="184"/>
      <c r="F409" s="184"/>
    </row>
    <row r="410" spans="3:6" x14ac:dyDescent="0.25">
      <c r="C410" s="45"/>
      <c r="D410" s="184"/>
      <c r="E410" s="184"/>
      <c r="F410" s="184"/>
    </row>
    <row r="411" spans="3:6" x14ac:dyDescent="0.25">
      <c r="C411" s="45"/>
      <c r="D411" s="184"/>
      <c r="E411" s="184"/>
      <c r="F411" s="184"/>
    </row>
    <row r="412" spans="3:6" x14ac:dyDescent="0.25">
      <c r="C412" s="45"/>
      <c r="D412" s="184"/>
      <c r="E412" s="184"/>
      <c r="F412" s="184"/>
    </row>
    <row r="413" spans="3:6" x14ac:dyDescent="0.25">
      <c r="C413" s="45"/>
      <c r="D413" s="184"/>
      <c r="E413" s="184"/>
      <c r="F413" s="184"/>
    </row>
    <row r="414" spans="3:6" x14ac:dyDescent="0.25">
      <c r="C414" s="45"/>
      <c r="D414" s="184"/>
      <c r="E414" s="184"/>
      <c r="F414" s="184"/>
    </row>
    <row r="415" spans="3:6" x14ac:dyDescent="0.25">
      <c r="C415" s="45"/>
      <c r="D415" s="184"/>
      <c r="E415" s="184"/>
      <c r="F415" s="184"/>
    </row>
    <row r="416" spans="3:6" x14ac:dyDescent="0.25">
      <c r="C416" s="45"/>
      <c r="D416" s="184"/>
      <c r="E416" s="184"/>
      <c r="F416" s="184"/>
    </row>
    <row r="417" spans="3:6" x14ac:dyDescent="0.25">
      <c r="C417" s="45"/>
      <c r="D417" s="184"/>
      <c r="E417" s="184"/>
      <c r="F417" s="184"/>
    </row>
    <row r="418" spans="3:6" x14ac:dyDescent="0.25">
      <c r="C418" s="45"/>
      <c r="D418" s="184"/>
      <c r="E418" s="184"/>
      <c r="F418" s="184"/>
    </row>
    <row r="419" spans="3:6" x14ac:dyDescent="0.25">
      <c r="C419" s="45"/>
      <c r="D419" s="184"/>
      <c r="E419" s="184"/>
      <c r="F419" s="184"/>
    </row>
    <row r="420" spans="3:6" x14ac:dyDescent="0.25">
      <c r="C420" s="45"/>
      <c r="D420" s="184"/>
      <c r="E420" s="184"/>
      <c r="F420" s="184"/>
    </row>
    <row r="421" spans="3:6" x14ac:dyDescent="0.25">
      <c r="C421" s="45"/>
      <c r="D421" s="184"/>
      <c r="E421" s="184"/>
      <c r="F421" s="184"/>
    </row>
    <row r="422" spans="3:6" x14ac:dyDescent="0.25">
      <c r="C422" s="45"/>
      <c r="D422" s="184"/>
      <c r="E422" s="184"/>
      <c r="F422" s="184"/>
    </row>
    <row r="423" spans="3:6" x14ac:dyDescent="0.25">
      <c r="C423" s="45"/>
      <c r="D423" s="184"/>
      <c r="E423" s="184"/>
      <c r="F423" s="184"/>
    </row>
    <row r="424" spans="3:6" x14ac:dyDescent="0.25">
      <c r="C424" s="45"/>
      <c r="D424" s="184"/>
      <c r="E424" s="184"/>
      <c r="F424" s="184"/>
    </row>
    <row r="425" spans="3:6" x14ac:dyDescent="0.25">
      <c r="C425" s="45"/>
      <c r="D425" s="184"/>
      <c r="E425" s="184"/>
      <c r="F425" s="184"/>
    </row>
    <row r="426" spans="3:6" x14ac:dyDescent="0.25">
      <c r="C426" s="45"/>
      <c r="D426" s="184"/>
      <c r="E426" s="184"/>
      <c r="F426" s="184"/>
    </row>
    <row r="427" spans="3:6" x14ac:dyDescent="0.25">
      <c r="C427" s="45"/>
      <c r="D427" s="184"/>
      <c r="E427" s="184"/>
      <c r="F427" s="184"/>
    </row>
    <row r="428" spans="3:6" x14ac:dyDescent="0.25">
      <c r="C428" s="45"/>
      <c r="D428" s="184"/>
      <c r="E428" s="184"/>
      <c r="F428" s="184"/>
    </row>
    <row r="429" spans="3:6" x14ac:dyDescent="0.25">
      <c r="C429" s="45"/>
      <c r="D429" s="184"/>
      <c r="E429" s="184"/>
      <c r="F429" s="184"/>
    </row>
    <row r="430" spans="3:6" x14ac:dyDescent="0.25">
      <c r="C430" s="45"/>
      <c r="D430" s="184"/>
      <c r="E430" s="184"/>
      <c r="F430" s="184"/>
    </row>
    <row r="431" spans="3:6" x14ac:dyDescent="0.25">
      <c r="C431" s="45"/>
      <c r="D431" s="184"/>
      <c r="E431" s="184"/>
      <c r="F431" s="184"/>
    </row>
    <row r="432" spans="3:6" x14ac:dyDescent="0.25">
      <c r="C432" s="45"/>
      <c r="D432" s="184"/>
      <c r="E432" s="184"/>
      <c r="F432" s="184"/>
    </row>
    <row r="433" spans="3:6" x14ac:dyDescent="0.25">
      <c r="C433" s="45"/>
      <c r="D433" s="184"/>
      <c r="E433" s="184"/>
      <c r="F433" s="184"/>
    </row>
    <row r="434" spans="3:6" x14ac:dyDescent="0.25">
      <c r="C434" s="45"/>
      <c r="D434" s="184"/>
      <c r="E434" s="184"/>
      <c r="F434" s="184"/>
    </row>
    <row r="435" spans="3:6" x14ac:dyDescent="0.25">
      <c r="C435" s="45"/>
      <c r="D435" s="184"/>
      <c r="E435" s="184"/>
      <c r="F435" s="184"/>
    </row>
    <row r="436" spans="3:6" x14ac:dyDescent="0.25">
      <c r="C436" s="45"/>
      <c r="D436" s="184"/>
      <c r="E436" s="184"/>
      <c r="F436" s="184"/>
    </row>
    <row r="437" spans="3:6" x14ac:dyDescent="0.25">
      <c r="C437" s="45"/>
      <c r="D437" s="184"/>
      <c r="E437" s="184"/>
      <c r="F437" s="184"/>
    </row>
    <row r="438" spans="3:6" x14ac:dyDescent="0.25">
      <c r="C438" s="45"/>
      <c r="D438" s="184"/>
      <c r="E438" s="184"/>
      <c r="F438" s="184"/>
    </row>
    <row r="439" spans="3:6" x14ac:dyDescent="0.25">
      <c r="C439" s="45"/>
      <c r="D439" s="184"/>
      <c r="E439" s="184"/>
      <c r="F439" s="184"/>
    </row>
    <row r="440" spans="3:6" x14ac:dyDescent="0.25">
      <c r="C440" s="45"/>
      <c r="D440" s="184"/>
      <c r="E440" s="184"/>
      <c r="F440" s="184"/>
    </row>
    <row r="441" spans="3:6" x14ac:dyDescent="0.25">
      <c r="C441" s="45"/>
      <c r="D441" s="184"/>
      <c r="E441" s="184"/>
      <c r="F441" s="184"/>
    </row>
    <row r="442" spans="3:6" x14ac:dyDescent="0.25">
      <c r="C442" s="45"/>
      <c r="D442" s="184"/>
      <c r="E442" s="184"/>
      <c r="F442" s="184"/>
    </row>
    <row r="443" spans="3:6" x14ac:dyDescent="0.25">
      <c r="C443" s="45"/>
      <c r="D443" s="184"/>
      <c r="E443" s="184"/>
      <c r="F443" s="184"/>
    </row>
    <row r="444" spans="3:6" x14ac:dyDescent="0.25">
      <c r="C444" s="45"/>
      <c r="D444" s="184"/>
      <c r="E444" s="184"/>
      <c r="F444" s="184"/>
    </row>
    <row r="445" spans="3:6" x14ac:dyDescent="0.25">
      <c r="C445" s="45"/>
      <c r="D445" s="184"/>
      <c r="E445" s="184"/>
      <c r="F445" s="184"/>
    </row>
    <row r="446" spans="3:6" x14ac:dyDescent="0.25">
      <c r="C446" s="45"/>
      <c r="D446" s="184"/>
      <c r="E446" s="184"/>
      <c r="F446" s="184"/>
    </row>
  </sheetData>
  <sheetProtection password="E5AF" sheet="1" objects="1" scenarios="1" autoFilter="0"/>
  <autoFilter ref="A11:H105"/>
  <mergeCells count="8">
    <mergeCell ref="A8:B8"/>
    <mergeCell ref="C8:G8"/>
    <mergeCell ref="A2:G2"/>
    <mergeCell ref="A3:G3"/>
    <mergeCell ref="A4:G4"/>
    <mergeCell ref="B5:G5"/>
    <mergeCell ref="B6:G6"/>
    <mergeCell ref="A7:G7"/>
  </mergeCells>
  <conditionalFormatting sqref="E105">
    <cfRule type="cellIs" dxfId="34" priority="3" operator="equal">
      <formula>"Ausschluss"</formula>
    </cfRule>
  </conditionalFormatting>
  <conditionalFormatting sqref="F12:F104">
    <cfRule type="cellIs" dxfId="33" priority="1" operator="equal">
      <formula>"OK"</formula>
    </cfRule>
    <cfRule type="cellIs" dxfId="32" priority="2" operator="equal">
      <formula>"Ausschluss"</formula>
    </cfRule>
  </conditionalFormatting>
  <dataValidations count="1">
    <dataValidation type="list" allowBlank="1" showInputMessage="1" showErrorMessage="1" sqref="E100:E102 E66:E69 E13:E19 E43 E28 E89:E98 E30:E41 E21:E26 E45:E53 E55:E58 E60:E64 E71">
      <formula1>"ja,nein"</formula1>
    </dataValidation>
  </dataValidation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8576"/>
  <sheetViews>
    <sheetView zoomScaleNormal="100" workbookViewId="0">
      <pane ySplit="11" topLeftCell="A165" activePane="bottomLeft" state="frozen"/>
      <selection activeCell="E8" sqref="E8"/>
      <selection pane="bottomLeft" activeCell="F174" sqref="F174"/>
    </sheetView>
  </sheetViews>
  <sheetFormatPr baseColWidth="10" defaultColWidth="11.42578125" defaultRowHeight="15" outlineLevelRow="1" x14ac:dyDescent="0.25"/>
  <cols>
    <col min="1" max="1" width="15.7109375" style="53" customWidth="1"/>
    <col min="2" max="2" width="8.7109375" style="54" bestFit="1" customWidth="1"/>
    <col min="3" max="3" width="118.28515625" style="56" customWidth="1"/>
    <col min="4" max="4" width="23.28515625" style="57" bestFit="1" customWidth="1"/>
    <col min="5" max="5" width="18.5703125" style="57" bestFit="1" customWidth="1"/>
    <col min="6" max="6" width="16.28515625" style="57" bestFit="1" customWidth="1"/>
    <col min="7" max="7" width="44.85546875" style="24" bestFit="1" customWidth="1"/>
    <col min="8" max="8" width="8.5703125" style="17" hidden="1" customWidth="1"/>
    <col min="9" max="16384" width="11.42578125" style="36"/>
  </cols>
  <sheetData>
    <row r="1" spans="1:8" s="58" customFormat="1" x14ac:dyDescent="0.25">
      <c r="A1" s="30" t="s">
        <v>227</v>
      </c>
      <c r="H1" s="119"/>
    </row>
    <row r="2" spans="1:8" ht="21" x14ac:dyDescent="0.25">
      <c r="A2" s="286" t="s">
        <v>224</v>
      </c>
      <c r="B2" s="287"/>
      <c r="C2" s="287"/>
      <c r="D2" s="287"/>
      <c r="E2" s="287"/>
      <c r="F2" s="287"/>
      <c r="G2" s="287"/>
    </row>
    <row r="3" spans="1:8" ht="21" x14ac:dyDescent="0.25">
      <c r="A3" s="286" t="s">
        <v>1023</v>
      </c>
      <c r="B3" s="287"/>
      <c r="C3" s="287"/>
      <c r="D3" s="287"/>
      <c r="E3" s="287"/>
      <c r="F3" s="287"/>
      <c r="G3" s="287"/>
    </row>
    <row r="4" spans="1:8" x14ac:dyDescent="0.25">
      <c r="A4" s="285" t="s">
        <v>21</v>
      </c>
      <c r="B4" s="285"/>
      <c r="C4" s="285"/>
      <c r="D4" s="285"/>
      <c r="E4" s="285"/>
      <c r="F4" s="285"/>
      <c r="G4" s="285"/>
    </row>
    <row r="5" spans="1:8" x14ac:dyDescent="0.25">
      <c r="A5" s="6" t="s">
        <v>22</v>
      </c>
      <c r="B5" s="292" t="str">
        <f>Inhaltsverzeichnis!B2</f>
        <v>Rahmenvertrag über Lieferung, Aufstellung und Inbetriebnahme von Narkose- und Beatmungssystemen</v>
      </c>
      <c r="C5" s="292"/>
      <c r="D5" s="292"/>
      <c r="E5" s="292"/>
      <c r="F5" s="292"/>
      <c r="G5" s="292"/>
    </row>
    <row r="6" spans="1:8" ht="30" x14ac:dyDescent="0.25">
      <c r="A6" s="6" t="s">
        <v>23</v>
      </c>
      <c r="B6" s="292" t="str">
        <f>Inhaltsverzeichnis!B3</f>
        <v>2026_JDS_05</v>
      </c>
      <c r="C6" s="292"/>
      <c r="D6" s="292"/>
      <c r="E6" s="292"/>
      <c r="F6" s="292"/>
      <c r="G6" s="292"/>
    </row>
    <row r="7" spans="1:8" x14ac:dyDescent="0.25">
      <c r="A7" s="291"/>
      <c r="B7" s="291"/>
      <c r="C7" s="291"/>
      <c r="D7" s="291"/>
      <c r="E7" s="291"/>
      <c r="F7" s="291"/>
      <c r="G7" s="291"/>
      <c r="H7" s="118"/>
    </row>
    <row r="8" spans="1:8" x14ac:dyDescent="0.25">
      <c r="A8" s="290" t="s">
        <v>238</v>
      </c>
      <c r="B8" s="290"/>
      <c r="C8" s="293">
        <f>'Anforderungen Los 1-3'!C8</f>
        <v>0</v>
      </c>
      <c r="D8" s="294"/>
      <c r="E8" s="294"/>
      <c r="F8" s="294"/>
      <c r="G8" s="294"/>
    </row>
    <row r="9" spans="1:8" x14ac:dyDescent="0.25">
      <c r="A9" s="19"/>
      <c r="B9" s="14"/>
      <c r="C9" s="16"/>
      <c r="D9" s="3"/>
      <c r="E9" s="3"/>
      <c r="F9" s="3"/>
    </row>
    <row r="10" spans="1:8" x14ac:dyDescent="0.25">
      <c r="A10" s="37" t="s">
        <v>215</v>
      </c>
      <c r="B10" s="14"/>
      <c r="C10" s="15"/>
      <c r="D10" s="3"/>
      <c r="E10" s="3"/>
      <c r="F10" s="3"/>
    </row>
    <row r="11" spans="1:8" s="42" customFormat="1" ht="30" x14ac:dyDescent="0.25">
      <c r="A11" s="38" t="s">
        <v>2</v>
      </c>
      <c r="B11" s="39" t="s">
        <v>69</v>
      </c>
      <c r="C11" s="116" t="s">
        <v>1</v>
      </c>
      <c r="D11" s="39" t="s">
        <v>13</v>
      </c>
      <c r="E11" s="40" t="s">
        <v>10</v>
      </c>
      <c r="F11" s="39" t="s">
        <v>14</v>
      </c>
      <c r="G11" s="41" t="s">
        <v>16</v>
      </c>
      <c r="H11" s="17">
        <f>SUM(H12:H172)</f>
        <v>696</v>
      </c>
    </row>
    <row r="12" spans="1:8" x14ac:dyDescent="0.25">
      <c r="A12" s="59" t="s">
        <v>80</v>
      </c>
      <c r="B12" s="44"/>
      <c r="C12" s="43" t="s">
        <v>122</v>
      </c>
      <c r="D12" s="44"/>
      <c r="E12" s="44"/>
      <c r="F12" s="44"/>
      <c r="G12" s="44"/>
    </row>
    <row r="13" spans="1:8" ht="60" outlineLevel="1" x14ac:dyDescent="0.25">
      <c r="A13" s="62" t="s">
        <v>108</v>
      </c>
      <c r="B13" s="63" t="s">
        <v>11</v>
      </c>
      <c r="C13" s="231" t="s">
        <v>1017</v>
      </c>
      <c r="D13" s="65" t="s">
        <v>0</v>
      </c>
      <c r="E13" s="211"/>
      <c r="F13" s="65"/>
      <c r="G13" s="67" t="s">
        <v>15</v>
      </c>
    </row>
    <row r="14" spans="1:8" ht="30" outlineLevel="1" x14ac:dyDescent="0.25">
      <c r="A14" s="222" t="s">
        <v>109</v>
      </c>
      <c r="B14" s="63" t="s">
        <v>11</v>
      </c>
      <c r="C14" s="231" t="s">
        <v>1263</v>
      </c>
      <c r="D14" s="65" t="s">
        <v>0</v>
      </c>
      <c r="E14" s="211"/>
      <c r="F14" s="65" t="str">
        <f>IF(E14="ja","OK",IF(E14="","bitte befüllen","Ausschluss"))</f>
        <v>bitte befüllen</v>
      </c>
      <c r="G14" s="67" t="s">
        <v>15</v>
      </c>
    </row>
    <row r="15" spans="1:8" ht="30" outlineLevel="1" x14ac:dyDescent="0.25">
      <c r="A15" s="62" t="s">
        <v>110</v>
      </c>
      <c r="B15" s="63" t="s">
        <v>11</v>
      </c>
      <c r="C15" s="231" t="s">
        <v>263</v>
      </c>
      <c r="D15" s="65" t="s">
        <v>0</v>
      </c>
      <c r="E15" s="211"/>
      <c r="F15" s="65" t="str">
        <f>IF(E15="ja","OK",IF(E15="","bitte befüllen","Ausschluss"))</f>
        <v>bitte befüllen</v>
      </c>
      <c r="G15" s="67" t="s">
        <v>15</v>
      </c>
    </row>
    <row r="16" spans="1:8" ht="45" outlineLevel="1" x14ac:dyDescent="0.25">
      <c r="A16" s="222" t="s">
        <v>1078</v>
      </c>
      <c r="B16" s="126" t="s">
        <v>24</v>
      </c>
      <c r="C16" s="231" t="s">
        <v>1264</v>
      </c>
      <c r="D16" s="65" t="s">
        <v>1084</v>
      </c>
      <c r="E16" s="66"/>
      <c r="F16" s="183" t="str">
        <f>IF(E16="","bitte befüllen",IF(E16&gt;=2020,20,0))</f>
        <v>bitte befüllen</v>
      </c>
      <c r="G16" s="20" t="s">
        <v>1168</v>
      </c>
      <c r="H16" s="17">
        <v>10</v>
      </c>
    </row>
    <row r="17" spans="1:8" s="195" customFormat="1" ht="45" outlineLevel="1" x14ac:dyDescent="0.25">
      <c r="A17" s="222" t="s">
        <v>1161</v>
      </c>
      <c r="B17" s="126" t="s">
        <v>24</v>
      </c>
      <c r="C17" s="231" t="s">
        <v>1166</v>
      </c>
      <c r="D17" s="210" t="s">
        <v>1084</v>
      </c>
      <c r="E17" s="211"/>
      <c r="F17" s="183" t="str">
        <f>IF(E17="","bitte befüllen",IF(E17&gt;=2024,20,0))</f>
        <v>bitte befüllen</v>
      </c>
      <c r="G17" s="182" t="s">
        <v>1167</v>
      </c>
      <c r="H17" s="179">
        <v>20</v>
      </c>
    </row>
    <row r="18" spans="1:8" s="195" customFormat="1" ht="45" outlineLevel="1" x14ac:dyDescent="0.25">
      <c r="A18" s="222" t="s">
        <v>1169</v>
      </c>
      <c r="B18" s="103" t="s">
        <v>24</v>
      </c>
      <c r="C18" s="74" t="s">
        <v>1162</v>
      </c>
      <c r="D18" s="106" t="s">
        <v>0</v>
      </c>
      <c r="E18" s="211"/>
      <c r="F18" s="106" t="str">
        <f>IF(E18="ja",20,IF(E18="nein",0,"bitte befüllen"))</f>
        <v>bitte befüllen</v>
      </c>
      <c r="G18" s="106" t="s">
        <v>38</v>
      </c>
      <c r="H18" s="113">
        <v>20</v>
      </c>
    </row>
    <row r="19" spans="1:8" x14ac:dyDescent="0.25">
      <c r="A19" s="80" t="s">
        <v>111</v>
      </c>
      <c r="B19" s="81"/>
      <c r="C19" s="221" t="s">
        <v>264</v>
      </c>
      <c r="D19" s="81"/>
      <c r="E19" s="81"/>
      <c r="F19" s="81"/>
      <c r="G19" s="81"/>
    </row>
    <row r="20" spans="1:8" outlineLevel="1" x14ac:dyDescent="0.25">
      <c r="A20" s="264" t="s">
        <v>112</v>
      </c>
      <c r="B20" s="127" t="s">
        <v>11</v>
      </c>
      <c r="C20" s="266" t="s">
        <v>1447</v>
      </c>
      <c r="D20" s="65" t="s">
        <v>0</v>
      </c>
      <c r="E20" s="211"/>
      <c r="F20" s="65" t="str">
        <f t="shared" ref="F20:F28" si="0">IF(E20="ja","OK",IF(E20="","bitte befüllen","Ausschluss"))</f>
        <v>bitte befüllen</v>
      </c>
      <c r="G20" s="65" t="s">
        <v>15</v>
      </c>
      <c r="H20" s="129"/>
    </row>
    <row r="21" spans="1:8" outlineLevel="1" x14ac:dyDescent="0.25">
      <c r="A21" s="207" t="s">
        <v>113</v>
      </c>
      <c r="B21" s="127" t="s">
        <v>11</v>
      </c>
      <c r="C21" s="130" t="s">
        <v>265</v>
      </c>
      <c r="D21" s="65" t="s">
        <v>0</v>
      </c>
      <c r="E21" s="211"/>
      <c r="F21" s="65" t="str">
        <f t="shared" si="0"/>
        <v>bitte befüllen</v>
      </c>
      <c r="G21" s="65" t="s">
        <v>15</v>
      </c>
      <c r="H21" s="129"/>
    </row>
    <row r="22" spans="1:8" outlineLevel="1" x14ac:dyDescent="0.25">
      <c r="A22" s="207" t="s">
        <v>114</v>
      </c>
      <c r="B22" s="127" t="s">
        <v>11</v>
      </c>
      <c r="C22" s="130" t="s">
        <v>1018</v>
      </c>
      <c r="D22" s="65" t="s">
        <v>0</v>
      </c>
      <c r="E22" s="211"/>
      <c r="F22" s="65" t="str">
        <f t="shared" si="0"/>
        <v>bitte befüllen</v>
      </c>
      <c r="G22" s="65" t="s">
        <v>15</v>
      </c>
      <c r="H22" s="129"/>
    </row>
    <row r="23" spans="1:8" outlineLevel="1" x14ac:dyDescent="0.25">
      <c r="A23" s="207" t="s">
        <v>115</v>
      </c>
      <c r="B23" s="127" t="s">
        <v>11</v>
      </c>
      <c r="C23" s="130" t="s">
        <v>266</v>
      </c>
      <c r="D23" s="65" t="s">
        <v>0</v>
      </c>
      <c r="E23" s="211"/>
      <c r="F23" s="65" t="str">
        <f t="shared" si="0"/>
        <v>bitte befüllen</v>
      </c>
      <c r="G23" s="65" t="s">
        <v>15</v>
      </c>
      <c r="H23" s="129"/>
    </row>
    <row r="24" spans="1:8" outlineLevel="1" x14ac:dyDescent="0.25">
      <c r="A24" s="207" t="s">
        <v>116</v>
      </c>
      <c r="B24" s="127" t="s">
        <v>11</v>
      </c>
      <c r="C24" s="139" t="s">
        <v>1072</v>
      </c>
      <c r="D24" s="65" t="s">
        <v>0</v>
      </c>
      <c r="E24" s="211"/>
      <c r="F24" s="65" t="str">
        <f t="shared" si="0"/>
        <v>bitte befüllen</v>
      </c>
      <c r="G24" s="65" t="s">
        <v>15</v>
      </c>
      <c r="H24" s="129"/>
    </row>
    <row r="25" spans="1:8" outlineLevel="1" x14ac:dyDescent="0.25">
      <c r="A25" s="207" t="s">
        <v>117</v>
      </c>
      <c r="B25" s="127" t="s">
        <v>11</v>
      </c>
      <c r="C25" s="130" t="s">
        <v>267</v>
      </c>
      <c r="D25" s="65" t="s">
        <v>0</v>
      </c>
      <c r="E25" s="211"/>
      <c r="F25" s="65" t="str">
        <f t="shared" si="0"/>
        <v>bitte befüllen</v>
      </c>
      <c r="G25" s="65" t="s">
        <v>15</v>
      </c>
      <c r="H25" s="129"/>
    </row>
    <row r="26" spans="1:8" outlineLevel="1" x14ac:dyDescent="0.25">
      <c r="A26" s="207" t="s">
        <v>118</v>
      </c>
      <c r="B26" s="127" t="s">
        <v>11</v>
      </c>
      <c r="C26" s="130" t="s">
        <v>268</v>
      </c>
      <c r="D26" s="65" t="s">
        <v>0</v>
      </c>
      <c r="E26" s="211"/>
      <c r="F26" s="65" t="str">
        <f t="shared" si="0"/>
        <v>bitte befüllen</v>
      </c>
      <c r="G26" s="65" t="s">
        <v>15</v>
      </c>
      <c r="H26" s="129"/>
    </row>
    <row r="27" spans="1:8" outlineLevel="1" x14ac:dyDescent="0.25">
      <c r="A27" s="264" t="s">
        <v>119</v>
      </c>
      <c r="B27" s="127" t="s">
        <v>11</v>
      </c>
      <c r="C27" s="266" t="s">
        <v>1448</v>
      </c>
      <c r="D27" s="65" t="s">
        <v>0</v>
      </c>
      <c r="E27" s="211"/>
      <c r="F27" s="65" t="str">
        <f t="shared" si="0"/>
        <v>bitte befüllen</v>
      </c>
      <c r="G27" s="65" t="s">
        <v>15</v>
      </c>
      <c r="H27" s="129"/>
    </row>
    <row r="28" spans="1:8" outlineLevel="1" x14ac:dyDescent="0.25">
      <c r="A28" s="207" t="s">
        <v>120</v>
      </c>
      <c r="B28" s="127" t="s">
        <v>11</v>
      </c>
      <c r="C28" s="139" t="s">
        <v>270</v>
      </c>
      <c r="D28" s="65" t="s">
        <v>0</v>
      </c>
      <c r="E28" s="211"/>
      <c r="F28" s="65" t="str">
        <f t="shared" si="0"/>
        <v>bitte befüllen</v>
      </c>
      <c r="G28" s="65" t="s">
        <v>15</v>
      </c>
      <c r="H28" s="129"/>
    </row>
    <row r="29" spans="1:8" outlineLevel="1" x14ac:dyDescent="0.25">
      <c r="A29" s="207" t="s">
        <v>121</v>
      </c>
      <c r="B29" s="132" t="s">
        <v>24</v>
      </c>
      <c r="C29" s="130" t="s">
        <v>271</v>
      </c>
      <c r="D29" s="71" t="s">
        <v>0</v>
      </c>
      <c r="E29" s="211"/>
      <c r="F29" s="71" t="str">
        <f>IF(E29="ja",20,IF(E29="nein",0,"bitte befüllen"))</f>
        <v>bitte befüllen</v>
      </c>
      <c r="G29" s="71" t="s">
        <v>38</v>
      </c>
      <c r="H29" s="129">
        <v>20</v>
      </c>
    </row>
    <row r="30" spans="1:8" ht="30" outlineLevel="1" x14ac:dyDescent="0.25">
      <c r="A30" s="207" t="s">
        <v>123</v>
      </c>
      <c r="B30" s="133" t="s">
        <v>24</v>
      </c>
      <c r="C30" s="139" t="s">
        <v>272</v>
      </c>
      <c r="D30" s="71" t="s">
        <v>0</v>
      </c>
      <c r="E30" s="211"/>
      <c r="F30" s="71" t="str">
        <f>IF(E30="ja",10,IF(E30="nein",0,"bitte befüllen"))</f>
        <v>bitte befüllen</v>
      </c>
      <c r="G30" s="71" t="s">
        <v>62</v>
      </c>
      <c r="H30" s="129">
        <v>10</v>
      </c>
    </row>
    <row r="31" spans="1:8" outlineLevel="1" x14ac:dyDescent="0.25">
      <c r="A31" s="207" t="s">
        <v>124</v>
      </c>
      <c r="B31" s="127" t="s">
        <v>11</v>
      </c>
      <c r="C31" s="130" t="s">
        <v>273</v>
      </c>
      <c r="D31" s="65" t="s">
        <v>0</v>
      </c>
      <c r="E31" s="211"/>
      <c r="F31" s="65" t="str">
        <f t="shared" ref="F31:F36" si="1">IF(E31="ja","OK",IF(E31="","bitte befüllen","Ausschluss"))</f>
        <v>bitte befüllen</v>
      </c>
      <c r="G31" s="65" t="s">
        <v>15</v>
      </c>
      <c r="H31" s="129"/>
    </row>
    <row r="32" spans="1:8" outlineLevel="1" x14ac:dyDescent="0.25">
      <c r="A32" s="207" t="s">
        <v>204</v>
      </c>
      <c r="B32" s="127" t="s">
        <v>11</v>
      </c>
      <c r="C32" s="130" t="s">
        <v>274</v>
      </c>
      <c r="D32" s="65" t="s">
        <v>0</v>
      </c>
      <c r="E32" s="211"/>
      <c r="F32" s="65" t="str">
        <f t="shared" si="1"/>
        <v>bitte befüllen</v>
      </c>
      <c r="G32" s="65" t="s">
        <v>15</v>
      </c>
      <c r="H32" s="129"/>
    </row>
    <row r="33" spans="1:8" ht="30" outlineLevel="1" x14ac:dyDescent="0.25">
      <c r="A33" s="207" t="s">
        <v>205</v>
      </c>
      <c r="B33" s="134" t="s">
        <v>24</v>
      </c>
      <c r="C33" s="130" t="s">
        <v>1087</v>
      </c>
      <c r="D33" s="65" t="s">
        <v>0</v>
      </c>
      <c r="E33" s="211"/>
      <c r="F33" s="71" t="str">
        <f>IF(E33="ja",20,IF(E33="nein",0,"bitte befüllen"))</f>
        <v>bitte befüllen</v>
      </c>
      <c r="G33" s="71" t="s">
        <v>38</v>
      </c>
      <c r="H33" s="129">
        <v>20</v>
      </c>
    </row>
    <row r="34" spans="1:8" outlineLevel="1" x14ac:dyDescent="0.25">
      <c r="A34" s="207" t="s">
        <v>370</v>
      </c>
      <c r="B34" s="127" t="s">
        <v>11</v>
      </c>
      <c r="C34" s="130" t="s">
        <v>275</v>
      </c>
      <c r="D34" s="65" t="s">
        <v>0</v>
      </c>
      <c r="E34" s="211"/>
      <c r="F34" s="65" t="str">
        <f t="shared" si="1"/>
        <v>bitte befüllen</v>
      </c>
      <c r="G34" s="65" t="s">
        <v>15</v>
      </c>
      <c r="H34" s="129"/>
    </row>
    <row r="35" spans="1:8" outlineLevel="1" x14ac:dyDescent="0.25">
      <c r="A35" s="207" t="s">
        <v>371</v>
      </c>
      <c r="B35" s="127" t="s">
        <v>11</v>
      </c>
      <c r="C35" s="130" t="s">
        <v>276</v>
      </c>
      <c r="D35" s="65" t="s">
        <v>0</v>
      </c>
      <c r="E35" s="211"/>
      <c r="F35" s="65" t="str">
        <f t="shared" si="1"/>
        <v>bitte befüllen</v>
      </c>
      <c r="G35" s="65" t="s">
        <v>15</v>
      </c>
      <c r="H35" s="129"/>
    </row>
    <row r="36" spans="1:8" outlineLevel="1" x14ac:dyDescent="0.25">
      <c r="A36" s="207" t="s">
        <v>372</v>
      </c>
      <c r="B36" s="127" t="s">
        <v>11</v>
      </c>
      <c r="C36" s="138" t="s">
        <v>277</v>
      </c>
      <c r="D36" s="65" t="s">
        <v>0</v>
      </c>
      <c r="E36" s="211"/>
      <c r="F36" s="65" t="str">
        <f t="shared" si="1"/>
        <v>bitte befüllen</v>
      </c>
      <c r="G36" s="65" t="s">
        <v>15</v>
      </c>
      <c r="H36" s="129"/>
    </row>
    <row r="37" spans="1:8" outlineLevel="1" x14ac:dyDescent="0.25">
      <c r="A37" s="207" t="s">
        <v>373</v>
      </c>
      <c r="B37" s="208" t="s">
        <v>12</v>
      </c>
      <c r="C37" s="141" t="s">
        <v>1194</v>
      </c>
      <c r="D37" s="210" t="s">
        <v>0</v>
      </c>
      <c r="E37" s="211"/>
      <c r="F37" s="210" t="str">
        <f>IF(E37="ja","OK",IF(E37="","bitte befüllen","Ausschluss"))</f>
        <v>bitte befüllen</v>
      </c>
      <c r="G37" s="210" t="s">
        <v>0</v>
      </c>
      <c r="H37" s="179"/>
    </row>
    <row r="38" spans="1:8" s="195" customFormat="1" outlineLevel="1" x14ac:dyDescent="0.25">
      <c r="A38" s="207" t="s">
        <v>374</v>
      </c>
      <c r="B38" s="208" t="s">
        <v>12</v>
      </c>
      <c r="C38" s="141" t="s">
        <v>1193</v>
      </c>
      <c r="D38" s="214" t="s">
        <v>0</v>
      </c>
      <c r="E38" s="211"/>
      <c r="F38" s="214" t="str">
        <f>IF(E38="ja",10,IF(E38="nein",0,"bitte befüllen"))</f>
        <v>bitte befüllen</v>
      </c>
      <c r="G38" s="210" t="s">
        <v>0</v>
      </c>
      <c r="H38" s="155"/>
    </row>
    <row r="39" spans="1:8" outlineLevel="1" x14ac:dyDescent="0.25">
      <c r="A39" s="207" t="s">
        <v>375</v>
      </c>
      <c r="B39" s="208" t="s">
        <v>12</v>
      </c>
      <c r="C39" s="141" t="s">
        <v>1196</v>
      </c>
      <c r="D39" s="214" t="s">
        <v>1195</v>
      </c>
      <c r="E39" s="211"/>
      <c r="F39" s="214" t="str">
        <f>IF(E39="ja",10,IF(E39="nein",0,"bitte befüllen"))</f>
        <v>bitte befüllen</v>
      </c>
      <c r="G39" s="210" t="s">
        <v>20</v>
      </c>
      <c r="H39" s="129"/>
    </row>
    <row r="40" spans="1:8" outlineLevel="1" x14ac:dyDescent="0.25">
      <c r="A40" s="207" t="s">
        <v>376</v>
      </c>
      <c r="B40" s="133" t="s">
        <v>11</v>
      </c>
      <c r="C40" s="130" t="s">
        <v>1073</v>
      </c>
      <c r="D40" s="65" t="s">
        <v>0</v>
      </c>
      <c r="E40" s="211"/>
      <c r="F40" s="65" t="str">
        <f>IF(E40="ja","OK",IF(E40="","bitte befüllen","Ausschluss"))</f>
        <v>bitte befüllen</v>
      </c>
      <c r="G40" s="65" t="s">
        <v>15</v>
      </c>
      <c r="H40" s="129"/>
    </row>
    <row r="41" spans="1:8" ht="30" outlineLevel="1" x14ac:dyDescent="0.25">
      <c r="A41" s="207" t="s">
        <v>377</v>
      </c>
      <c r="B41" s="127" t="s">
        <v>11</v>
      </c>
      <c r="C41" s="138" t="s">
        <v>278</v>
      </c>
      <c r="D41" s="65" t="s">
        <v>0</v>
      </c>
      <c r="E41" s="211"/>
      <c r="F41" s="65" t="str">
        <f>IF(E41="ja","OK",IF(E41="","bitte befüllen","Ausschluss"))</f>
        <v>bitte befüllen</v>
      </c>
      <c r="G41" s="65" t="s">
        <v>15</v>
      </c>
      <c r="H41" s="129"/>
    </row>
    <row r="42" spans="1:8" outlineLevel="1" x14ac:dyDescent="0.25">
      <c r="A42" s="207" t="s">
        <v>378</v>
      </c>
      <c r="B42" s="133" t="s">
        <v>24</v>
      </c>
      <c r="C42" s="138" t="s">
        <v>279</v>
      </c>
      <c r="D42" s="71" t="s">
        <v>0</v>
      </c>
      <c r="E42" s="211"/>
      <c r="F42" s="71" t="str">
        <f>IF(E42="ja",1,IF(E42="nein",0,"bitte befüllen"))</f>
        <v>bitte befüllen</v>
      </c>
      <c r="G42" s="71" t="s">
        <v>369</v>
      </c>
      <c r="H42" s="129">
        <v>1</v>
      </c>
    </row>
    <row r="43" spans="1:8" ht="30" outlineLevel="1" x14ac:dyDescent="0.25">
      <c r="A43" s="207" t="s">
        <v>379</v>
      </c>
      <c r="B43" s="133" t="s">
        <v>24</v>
      </c>
      <c r="C43" s="138" t="s">
        <v>1428</v>
      </c>
      <c r="D43" s="71" t="s">
        <v>0</v>
      </c>
      <c r="E43" s="211"/>
      <c r="F43" s="71" t="str">
        <f>IF(E43="ja",5,IF(E43="nein",0,"bitte befüllen"))</f>
        <v>bitte befüllen</v>
      </c>
      <c r="G43" s="71" t="s">
        <v>241</v>
      </c>
      <c r="H43" s="136">
        <v>5</v>
      </c>
    </row>
    <row r="44" spans="1:8" ht="45" outlineLevel="1" x14ac:dyDescent="0.25">
      <c r="A44" s="207" t="s">
        <v>380</v>
      </c>
      <c r="B44" s="133" t="s">
        <v>24</v>
      </c>
      <c r="C44" s="138" t="s">
        <v>1429</v>
      </c>
      <c r="D44" s="71" t="s">
        <v>0</v>
      </c>
      <c r="E44" s="211"/>
      <c r="F44" s="71" t="str">
        <f>IF(E44="ja",5,IF(E44="nein",0,"bitte befüllen"))</f>
        <v>bitte befüllen</v>
      </c>
      <c r="G44" s="71" t="s">
        <v>241</v>
      </c>
      <c r="H44" s="136">
        <v>5</v>
      </c>
    </row>
    <row r="45" spans="1:8" outlineLevel="1" x14ac:dyDescent="0.25">
      <c r="A45" s="207" t="s">
        <v>381</v>
      </c>
      <c r="B45" s="133" t="s">
        <v>24</v>
      </c>
      <c r="C45" s="138" t="s">
        <v>1088</v>
      </c>
      <c r="D45" s="71" t="s">
        <v>0</v>
      </c>
      <c r="E45" s="211"/>
      <c r="F45" s="71" t="str">
        <f t="shared" ref="F45" si="2">IF(E45="ja",10,IF(E45="nein",0,"bitte befüllen"))</f>
        <v>bitte befüllen</v>
      </c>
      <c r="G45" s="71" t="s">
        <v>62</v>
      </c>
      <c r="H45" s="136">
        <v>10</v>
      </c>
    </row>
    <row r="46" spans="1:8" outlineLevel="1" x14ac:dyDescent="0.25">
      <c r="A46" s="207" t="s">
        <v>382</v>
      </c>
      <c r="B46" s="133" t="s">
        <v>24</v>
      </c>
      <c r="C46" s="158" t="s">
        <v>1067</v>
      </c>
      <c r="D46" s="71" t="s">
        <v>0</v>
      </c>
      <c r="E46" s="211"/>
      <c r="F46" s="71" t="str">
        <f t="shared" ref="F46:F48" si="3">IF(E46="ja",10,IF(E46="nein",0,"bitte befüllen"))</f>
        <v>bitte befüllen</v>
      </c>
      <c r="G46" s="71" t="s">
        <v>62</v>
      </c>
      <c r="H46" s="136">
        <v>10</v>
      </c>
    </row>
    <row r="47" spans="1:8" outlineLevel="1" x14ac:dyDescent="0.25">
      <c r="A47" s="207" t="s">
        <v>383</v>
      </c>
      <c r="B47" s="133" t="s">
        <v>24</v>
      </c>
      <c r="C47" s="138" t="s">
        <v>280</v>
      </c>
      <c r="D47" s="71" t="s">
        <v>0</v>
      </c>
      <c r="E47" s="211"/>
      <c r="F47" s="71" t="str">
        <f t="shared" si="3"/>
        <v>bitte befüllen</v>
      </c>
      <c r="G47" s="71" t="s">
        <v>62</v>
      </c>
      <c r="H47" s="136">
        <v>10</v>
      </c>
    </row>
    <row r="48" spans="1:8" ht="30" outlineLevel="1" x14ac:dyDescent="0.25">
      <c r="A48" s="207" t="s">
        <v>384</v>
      </c>
      <c r="B48" s="133" t="s">
        <v>24</v>
      </c>
      <c r="C48" s="138" t="s">
        <v>281</v>
      </c>
      <c r="D48" s="71" t="s">
        <v>0</v>
      </c>
      <c r="E48" s="211"/>
      <c r="F48" s="71" t="str">
        <f t="shared" si="3"/>
        <v>bitte befüllen</v>
      </c>
      <c r="G48" s="71" t="s">
        <v>62</v>
      </c>
      <c r="H48" s="136">
        <v>10</v>
      </c>
    </row>
    <row r="49" spans="1:8" x14ac:dyDescent="0.25">
      <c r="A49" s="80" t="s">
        <v>125</v>
      </c>
      <c r="B49" s="81"/>
      <c r="C49" s="221" t="s">
        <v>282</v>
      </c>
      <c r="D49" s="81"/>
      <c r="E49" s="81"/>
      <c r="F49" s="81"/>
      <c r="G49" s="81"/>
    </row>
    <row r="50" spans="1:8" ht="30" outlineLevel="1" x14ac:dyDescent="0.25">
      <c r="A50" s="264" t="s">
        <v>126</v>
      </c>
      <c r="B50" s="127" t="s">
        <v>11</v>
      </c>
      <c r="C50" s="268" t="s">
        <v>1449</v>
      </c>
      <c r="D50" s="65" t="s">
        <v>0</v>
      </c>
      <c r="E50" s="211"/>
      <c r="F50" s="65" t="str">
        <f>IF(E50="ja","OK",IF(E50="","bitte befüllen","Ausschluss"))</f>
        <v>bitte befüllen</v>
      </c>
      <c r="G50" s="65" t="s">
        <v>15</v>
      </c>
      <c r="H50" s="129"/>
    </row>
    <row r="51" spans="1:8" ht="30" outlineLevel="1" x14ac:dyDescent="0.25">
      <c r="A51" s="222" t="s">
        <v>127</v>
      </c>
      <c r="B51" s="127" t="s">
        <v>11</v>
      </c>
      <c r="C51" s="141" t="s">
        <v>1266</v>
      </c>
      <c r="D51" s="65" t="s">
        <v>0</v>
      </c>
      <c r="E51" s="211"/>
      <c r="F51" s="65" t="str">
        <f>IF(E51="ja","OK",IF(E51="","bitte befüllen","Ausschluss"))</f>
        <v>bitte befüllen</v>
      </c>
      <c r="G51" s="65" t="s">
        <v>15</v>
      </c>
      <c r="H51" s="129"/>
    </row>
    <row r="52" spans="1:8" ht="90" outlineLevel="1" x14ac:dyDescent="0.25">
      <c r="A52" s="222" t="s">
        <v>128</v>
      </c>
      <c r="B52" s="127" t="s">
        <v>11</v>
      </c>
      <c r="C52" s="99" t="s">
        <v>1267</v>
      </c>
      <c r="D52" s="65" t="s">
        <v>0</v>
      </c>
      <c r="E52" s="211"/>
      <c r="F52" s="65" t="str">
        <f>IF(E52="ja","OK",IF(E52="","bitte befüllen","Ausschluss"))</f>
        <v>bitte befüllen</v>
      </c>
      <c r="G52" s="65" t="s">
        <v>15</v>
      </c>
      <c r="H52" s="129"/>
    </row>
    <row r="53" spans="1:8" outlineLevel="1" x14ac:dyDescent="0.25">
      <c r="A53" s="222" t="s">
        <v>129</v>
      </c>
      <c r="B53" s="127" t="s">
        <v>11</v>
      </c>
      <c r="C53" s="130" t="s">
        <v>283</v>
      </c>
      <c r="D53" s="65" t="s">
        <v>0</v>
      </c>
      <c r="E53" s="211"/>
      <c r="F53" s="65" t="str">
        <f>IF(E53="ja","OK",IF(E53="","bitte befüllen","Ausschluss"))</f>
        <v>bitte befüllen</v>
      </c>
      <c r="G53" s="65" t="s">
        <v>15</v>
      </c>
      <c r="H53" s="129"/>
    </row>
    <row r="54" spans="1:8" outlineLevel="1" x14ac:dyDescent="0.25">
      <c r="A54" s="222" t="s">
        <v>130</v>
      </c>
      <c r="B54" s="127" t="s">
        <v>24</v>
      </c>
      <c r="C54" s="139" t="s">
        <v>1074</v>
      </c>
      <c r="D54" s="71" t="s">
        <v>0</v>
      </c>
      <c r="E54" s="211"/>
      <c r="F54" s="214" t="str">
        <f>IF(E54="ja",20,IF(E54="nein",0,"bitte befüllen"))</f>
        <v>bitte befüllen</v>
      </c>
      <c r="G54" s="71" t="s">
        <v>38</v>
      </c>
      <c r="H54" s="129">
        <v>20</v>
      </c>
    </row>
    <row r="55" spans="1:8" outlineLevel="1" x14ac:dyDescent="0.25">
      <c r="A55" s="222" t="s">
        <v>395</v>
      </c>
      <c r="B55" s="133" t="s">
        <v>24</v>
      </c>
      <c r="C55" s="130" t="s">
        <v>285</v>
      </c>
      <c r="D55" s="71" t="s">
        <v>0</v>
      </c>
      <c r="E55" s="211"/>
      <c r="F55" s="214" t="str">
        <f>IF(E55="ja",20,IF(E55="nein",0,"bitte befüllen"))</f>
        <v>bitte befüllen</v>
      </c>
      <c r="G55" s="71" t="s">
        <v>38</v>
      </c>
      <c r="H55" s="129">
        <v>20</v>
      </c>
    </row>
    <row r="56" spans="1:8" ht="30" outlineLevel="1" x14ac:dyDescent="0.25">
      <c r="A56" s="222" t="s">
        <v>396</v>
      </c>
      <c r="B56" s="133" t="s">
        <v>24</v>
      </c>
      <c r="C56" s="139" t="s">
        <v>286</v>
      </c>
      <c r="D56" s="71" t="s">
        <v>0</v>
      </c>
      <c r="E56" s="211"/>
      <c r="F56" s="214" t="str">
        <f>IF(E56="ja",20,IF(E56="nein",0,"bitte befüllen"))</f>
        <v>bitte befüllen</v>
      </c>
      <c r="G56" s="71" t="s">
        <v>38</v>
      </c>
      <c r="H56" s="129">
        <v>20</v>
      </c>
    </row>
    <row r="57" spans="1:8" outlineLevel="1" x14ac:dyDescent="0.25">
      <c r="A57" s="222" t="s">
        <v>397</v>
      </c>
      <c r="B57" s="127" t="s">
        <v>11</v>
      </c>
      <c r="C57" s="130" t="s">
        <v>287</v>
      </c>
      <c r="D57" s="65" t="s">
        <v>0</v>
      </c>
      <c r="E57" s="211"/>
      <c r="F57" s="65" t="str">
        <f>IF(E57="ja","OK",IF(E57="","bitte befüllen","Ausschluss"))</f>
        <v>bitte befüllen</v>
      </c>
      <c r="G57" s="65" t="s">
        <v>15</v>
      </c>
      <c r="H57" s="129"/>
    </row>
    <row r="58" spans="1:8" ht="75" outlineLevel="1" x14ac:dyDescent="0.25">
      <c r="A58" s="222" t="s">
        <v>398</v>
      </c>
      <c r="B58" s="127" t="s">
        <v>24</v>
      </c>
      <c r="C58" s="99" t="s">
        <v>1268</v>
      </c>
      <c r="D58" s="71" t="s">
        <v>0</v>
      </c>
      <c r="E58" s="211"/>
      <c r="F58" s="214" t="str">
        <f>IF(E58="ja",20,IF(E58="nein",0,"bitte befüllen"))</f>
        <v>bitte befüllen</v>
      </c>
      <c r="G58" s="71" t="s">
        <v>38</v>
      </c>
      <c r="H58" s="129">
        <v>20</v>
      </c>
    </row>
    <row r="59" spans="1:8" outlineLevel="1" x14ac:dyDescent="0.25">
      <c r="A59" s="222" t="s">
        <v>399</v>
      </c>
      <c r="B59" s="133" t="s">
        <v>24</v>
      </c>
      <c r="C59" s="130" t="s">
        <v>288</v>
      </c>
      <c r="D59" s="71" t="s">
        <v>0</v>
      </c>
      <c r="E59" s="211"/>
      <c r="F59" s="214" t="str">
        <f>IF(E59="ja",1,IF(E59="nein",0,"bitte befüllen"))</f>
        <v>bitte befüllen</v>
      </c>
      <c r="G59" s="71" t="s">
        <v>369</v>
      </c>
      <c r="H59" s="129">
        <v>1</v>
      </c>
    </row>
    <row r="60" spans="1:8" outlineLevel="1" x14ac:dyDescent="0.25">
      <c r="A60" s="222" t="s">
        <v>400</v>
      </c>
      <c r="B60" s="127" t="s">
        <v>11</v>
      </c>
      <c r="C60" s="130" t="s">
        <v>289</v>
      </c>
      <c r="D60" s="65" t="s">
        <v>0</v>
      </c>
      <c r="E60" s="211"/>
      <c r="F60" s="65" t="str">
        <f>IF(E60="ja","OK",IF(E60="","bitte befüllen","Ausschluss"))</f>
        <v>bitte befüllen</v>
      </c>
      <c r="G60" s="65" t="s">
        <v>15</v>
      </c>
      <c r="H60" s="129"/>
    </row>
    <row r="61" spans="1:8" outlineLevel="1" x14ac:dyDescent="0.25">
      <c r="A61" s="222" t="s">
        <v>401</v>
      </c>
      <c r="B61" s="127" t="s">
        <v>24</v>
      </c>
      <c r="C61" s="153" t="s">
        <v>1086</v>
      </c>
      <c r="D61" s="71" t="s">
        <v>0</v>
      </c>
      <c r="E61" s="211"/>
      <c r="F61" s="214" t="str">
        <f>IF(E61="ja",20,IF(E61="nein",0,"bitte befüllen"))</f>
        <v>bitte befüllen</v>
      </c>
      <c r="G61" s="71" t="s">
        <v>38</v>
      </c>
      <c r="H61" s="129">
        <v>20</v>
      </c>
    </row>
    <row r="62" spans="1:8" ht="30" outlineLevel="1" x14ac:dyDescent="0.25">
      <c r="A62" s="222" t="s">
        <v>402</v>
      </c>
      <c r="B62" s="133" t="s">
        <v>24</v>
      </c>
      <c r="C62" s="130" t="s">
        <v>1075</v>
      </c>
      <c r="D62" s="71" t="s">
        <v>0</v>
      </c>
      <c r="E62" s="211"/>
      <c r="F62" s="71" t="str">
        <f>IF(E62="ja",10,IF(E62="nein",0,"bitte befüllen"))</f>
        <v>bitte befüllen</v>
      </c>
      <c r="G62" s="71" t="s">
        <v>62</v>
      </c>
      <c r="H62" s="129">
        <v>10</v>
      </c>
    </row>
    <row r="63" spans="1:8" outlineLevel="1" x14ac:dyDescent="0.25">
      <c r="A63" s="222" t="s">
        <v>403</v>
      </c>
      <c r="B63" s="127" t="s">
        <v>11</v>
      </c>
      <c r="C63" s="130" t="s">
        <v>290</v>
      </c>
      <c r="D63" s="65" t="s">
        <v>0</v>
      </c>
      <c r="E63" s="211"/>
      <c r="F63" s="65" t="str">
        <f>IF(E63="ja","OK",IF(E63="","bitte befüllen","Ausschluss"))</f>
        <v>bitte befüllen</v>
      </c>
      <c r="G63" s="65" t="s">
        <v>15</v>
      </c>
      <c r="H63" s="129"/>
    </row>
    <row r="64" spans="1:8" ht="30" outlineLevel="1" x14ac:dyDescent="0.25">
      <c r="A64" s="222" t="s">
        <v>404</v>
      </c>
      <c r="B64" s="127" t="s">
        <v>11</v>
      </c>
      <c r="C64" s="146" t="s">
        <v>1068</v>
      </c>
      <c r="D64" s="65" t="s">
        <v>0</v>
      </c>
      <c r="E64" s="211"/>
      <c r="F64" s="65" t="str">
        <f>IF(E64="ja","OK",IF(E64="","bitte befüllen","Ausschluss"))</f>
        <v>bitte befüllen</v>
      </c>
      <c r="G64" s="65" t="s">
        <v>15</v>
      </c>
      <c r="H64" s="129"/>
    </row>
    <row r="65" spans="1:8" ht="30" outlineLevel="1" x14ac:dyDescent="0.25">
      <c r="A65" s="222" t="s">
        <v>405</v>
      </c>
      <c r="B65" s="133" t="s">
        <v>24</v>
      </c>
      <c r="C65" s="141" t="s">
        <v>1269</v>
      </c>
      <c r="D65" s="71" t="s">
        <v>0</v>
      </c>
      <c r="E65" s="211"/>
      <c r="F65" s="71" t="str">
        <f>IF(E65="ja",10,IF(E65="nein",0,"bitte befüllen"))</f>
        <v>bitte befüllen</v>
      </c>
      <c r="G65" s="71" t="s">
        <v>62</v>
      </c>
      <c r="H65" s="129">
        <v>10</v>
      </c>
    </row>
    <row r="66" spans="1:8" ht="30" outlineLevel="1" x14ac:dyDescent="0.25">
      <c r="A66" s="222" t="s">
        <v>406</v>
      </c>
      <c r="B66" s="133" t="s">
        <v>24</v>
      </c>
      <c r="C66" s="130" t="s">
        <v>292</v>
      </c>
      <c r="D66" s="71" t="s">
        <v>0</v>
      </c>
      <c r="E66" s="211"/>
      <c r="F66" s="71" t="str">
        <f>IF(E66="ja",10,IF(E66="nein",0,"bitte befüllen"))</f>
        <v>bitte befüllen</v>
      </c>
      <c r="G66" s="71" t="s">
        <v>62</v>
      </c>
      <c r="H66" s="129">
        <v>10</v>
      </c>
    </row>
    <row r="67" spans="1:8" outlineLevel="1" x14ac:dyDescent="0.25">
      <c r="A67" s="222" t="s">
        <v>407</v>
      </c>
      <c r="B67" s="133" t="s">
        <v>24</v>
      </c>
      <c r="C67" s="130" t="s">
        <v>293</v>
      </c>
      <c r="D67" s="71" t="s">
        <v>0</v>
      </c>
      <c r="E67" s="211"/>
      <c r="F67" s="214" t="str">
        <f>IF(E67="ja",1,IF(E67="nein",0,"bitte befüllen"))</f>
        <v>bitte befüllen</v>
      </c>
      <c r="G67" s="71" t="s">
        <v>369</v>
      </c>
      <c r="H67" s="129">
        <v>1</v>
      </c>
    </row>
    <row r="68" spans="1:8" outlineLevel="1" x14ac:dyDescent="0.25">
      <c r="A68" s="222" t="s">
        <v>408</v>
      </c>
      <c r="B68" s="127" t="s">
        <v>11</v>
      </c>
      <c r="C68" s="130" t="s">
        <v>294</v>
      </c>
      <c r="D68" s="65" t="s">
        <v>0</v>
      </c>
      <c r="E68" s="211"/>
      <c r="F68" s="65" t="str">
        <f>IF(E68="ja","OK",IF(E68="","bitte befüllen","Ausschluss"))</f>
        <v>bitte befüllen</v>
      </c>
      <c r="G68" s="65" t="s">
        <v>15</v>
      </c>
      <c r="H68" s="129"/>
    </row>
    <row r="69" spans="1:8" ht="30" outlineLevel="1" x14ac:dyDescent="0.25">
      <c r="A69" s="222" t="s">
        <v>409</v>
      </c>
      <c r="B69" s="127" t="s">
        <v>11</v>
      </c>
      <c r="C69" s="130" t="s">
        <v>295</v>
      </c>
      <c r="D69" s="65" t="s">
        <v>0</v>
      </c>
      <c r="E69" s="211"/>
      <c r="F69" s="65" t="str">
        <f>IF(E69="ja","OK",IF(E69="","bitte befüllen","Ausschluss"))</f>
        <v>bitte befüllen</v>
      </c>
      <c r="G69" s="65" t="s">
        <v>15</v>
      </c>
      <c r="H69" s="129"/>
    </row>
    <row r="70" spans="1:8" outlineLevel="1" x14ac:dyDescent="0.25">
      <c r="A70" s="222" t="s">
        <v>410</v>
      </c>
      <c r="B70" s="133" t="s">
        <v>24</v>
      </c>
      <c r="C70" s="130" t="s">
        <v>296</v>
      </c>
      <c r="D70" s="71" t="s">
        <v>0</v>
      </c>
      <c r="E70" s="211"/>
      <c r="F70" s="214" t="str">
        <f>IF(E70="ja",20,IF(E70="nein",0,"bitte befüllen"))</f>
        <v>bitte befüllen</v>
      </c>
      <c r="G70" s="71" t="s">
        <v>38</v>
      </c>
      <c r="H70" s="129">
        <v>20</v>
      </c>
    </row>
    <row r="71" spans="1:8" outlineLevel="1" x14ac:dyDescent="0.25">
      <c r="A71" s="222" t="s">
        <v>411</v>
      </c>
      <c r="B71" s="133" t="s">
        <v>24</v>
      </c>
      <c r="C71" s="139" t="s">
        <v>297</v>
      </c>
      <c r="D71" s="71" t="s">
        <v>0</v>
      </c>
      <c r="E71" s="211"/>
      <c r="F71" s="71" t="str">
        <f>IF(E71="ja",5,IF(E71="nein",0,"bitte befüllen"))</f>
        <v>bitte befüllen</v>
      </c>
      <c r="G71" s="71" t="s">
        <v>241</v>
      </c>
      <c r="H71" s="129">
        <v>5</v>
      </c>
    </row>
    <row r="72" spans="1:8" ht="30" outlineLevel="1" x14ac:dyDescent="0.25">
      <c r="A72" s="222" t="s">
        <v>412</v>
      </c>
      <c r="B72" s="127" t="s">
        <v>11</v>
      </c>
      <c r="C72" s="130" t="s">
        <v>298</v>
      </c>
      <c r="D72" s="65" t="s">
        <v>0</v>
      </c>
      <c r="E72" s="211"/>
      <c r="F72" s="65" t="str">
        <f>IF(E72="ja","OK",IF(E72="","bitte befüllen","Ausschluss"))</f>
        <v>bitte befüllen</v>
      </c>
      <c r="G72" s="65" t="s">
        <v>15</v>
      </c>
      <c r="H72" s="129"/>
    </row>
    <row r="73" spans="1:8" ht="30" outlineLevel="1" x14ac:dyDescent="0.25">
      <c r="A73" s="222" t="s">
        <v>413</v>
      </c>
      <c r="B73" s="133" t="s">
        <v>24</v>
      </c>
      <c r="C73" s="146" t="s">
        <v>1076</v>
      </c>
      <c r="D73" s="65" t="s">
        <v>0</v>
      </c>
      <c r="E73" s="211"/>
      <c r="F73" s="214" t="str">
        <f>IF(E73="ja",20,IF(E73="nein",0,"bitte befüllen"))</f>
        <v>bitte befüllen</v>
      </c>
      <c r="G73" s="71" t="s">
        <v>38</v>
      </c>
      <c r="H73" s="129">
        <v>20</v>
      </c>
    </row>
    <row r="74" spans="1:8" ht="30" outlineLevel="1" x14ac:dyDescent="0.25">
      <c r="A74" s="222" t="s">
        <v>414</v>
      </c>
      <c r="B74" s="133" t="s">
        <v>24</v>
      </c>
      <c r="C74" s="130" t="s">
        <v>299</v>
      </c>
      <c r="D74" s="65" t="s">
        <v>0</v>
      </c>
      <c r="E74" s="211"/>
      <c r="F74" s="71" t="str">
        <f>IF(E74="ja",20,IF(E74="nein",0,"bitte befüllen"))</f>
        <v>bitte befüllen</v>
      </c>
      <c r="G74" s="71" t="s">
        <v>38</v>
      </c>
      <c r="H74" s="129">
        <v>20</v>
      </c>
    </row>
    <row r="75" spans="1:8" x14ac:dyDescent="0.25">
      <c r="A75" s="80" t="s">
        <v>131</v>
      </c>
      <c r="B75" s="81"/>
      <c r="C75" s="221" t="s">
        <v>300</v>
      </c>
      <c r="D75" s="81"/>
      <c r="E75" s="81"/>
      <c r="F75" s="81"/>
      <c r="G75" s="81"/>
    </row>
    <row r="76" spans="1:8" outlineLevel="1" x14ac:dyDescent="0.25">
      <c r="A76" s="62" t="s">
        <v>132</v>
      </c>
      <c r="B76" s="127" t="s">
        <v>11</v>
      </c>
      <c r="C76" s="248" t="s">
        <v>1180</v>
      </c>
      <c r="D76" s="65" t="s">
        <v>0</v>
      </c>
      <c r="E76" s="211"/>
      <c r="F76" s="65" t="str">
        <f>IF(E76="ja","OK",IF(E76="","bitte befüllen","Ausschluss"))</f>
        <v>bitte befüllen</v>
      </c>
      <c r="G76" s="65" t="s">
        <v>15</v>
      </c>
      <c r="H76" s="129"/>
    </row>
    <row r="77" spans="1:8" outlineLevel="1" x14ac:dyDescent="0.25">
      <c r="A77" s="62" t="s">
        <v>133</v>
      </c>
      <c r="B77" s="127" t="s">
        <v>11</v>
      </c>
      <c r="C77" s="248" t="s">
        <v>1181</v>
      </c>
      <c r="D77" s="65" t="s">
        <v>0</v>
      </c>
      <c r="E77" s="211"/>
      <c r="F77" s="65" t="str">
        <f>IF(E77="ja","OK",IF(E77="","bitte befüllen","Ausschluss"))</f>
        <v>bitte befüllen</v>
      </c>
      <c r="G77" s="65" t="s">
        <v>15</v>
      </c>
      <c r="H77" s="129"/>
    </row>
    <row r="78" spans="1:8" outlineLevel="1" x14ac:dyDescent="0.25">
      <c r="A78" s="62" t="s">
        <v>134</v>
      </c>
      <c r="B78" s="133" t="s">
        <v>24</v>
      </c>
      <c r="C78" s="248" t="s">
        <v>1182</v>
      </c>
      <c r="D78" s="71" t="s">
        <v>0</v>
      </c>
      <c r="E78" s="211"/>
      <c r="F78" s="214" t="str">
        <f>IF(E78="ja",1,IF(E78="nein",0,"bitte befüllen"))</f>
        <v>bitte befüllen</v>
      </c>
      <c r="G78" s="71" t="s">
        <v>369</v>
      </c>
      <c r="H78" s="129">
        <v>1</v>
      </c>
    </row>
    <row r="79" spans="1:8" x14ac:dyDescent="0.25">
      <c r="A79" s="80" t="s">
        <v>136</v>
      </c>
      <c r="B79" s="81"/>
      <c r="C79" s="221" t="s">
        <v>301</v>
      </c>
      <c r="D79" s="81"/>
      <c r="E79" s="81"/>
      <c r="F79" s="81"/>
      <c r="G79" s="81"/>
    </row>
    <row r="80" spans="1:8" outlineLevel="1" x14ac:dyDescent="0.25">
      <c r="A80" s="62" t="s">
        <v>137</v>
      </c>
      <c r="B80" s="127" t="s">
        <v>11</v>
      </c>
      <c r="C80" s="130" t="s">
        <v>1170</v>
      </c>
      <c r="D80" s="65" t="s">
        <v>0</v>
      </c>
      <c r="E80" s="211"/>
      <c r="F80" s="65" t="str">
        <f>IF(E80="ja","OK",IF(E80="","bitte befüllen","Ausschluss"))</f>
        <v>bitte befüllen</v>
      </c>
      <c r="G80" s="65" t="s">
        <v>15</v>
      </c>
      <c r="H80" s="129"/>
    </row>
    <row r="81" spans="1:8" outlineLevel="1" x14ac:dyDescent="0.25">
      <c r="A81" s="62" t="s">
        <v>138</v>
      </c>
      <c r="B81" s="127" t="s">
        <v>11</v>
      </c>
      <c r="C81" s="138" t="s">
        <v>1171</v>
      </c>
      <c r="D81" s="65" t="s">
        <v>0</v>
      </c>
      <c r="E81" s="211"/>
      <c r="F81" s="65" t="str">
        <f>IF(E81="ja","OK",IF(E81="","bitte befüllen","Ausschluss"))</f>
        <v>bitte befüllen</v>
      </c>
      <c r="G81" s="65" t="s">
        <v>15</v>
      </c>
      <c r="H81" s="129"/>
    </row>
    <row r="82" spans="1:8" outlineLevel="1" x14ac:dyDescent="0.25">
      <c r="A82" s="62" t="s">
        <v>139</v>
      </c>
      <c r="B82" s="134" t="s">
        <v>52</v>
      </c>
      <c r="C82" s="138" t="s">
        <v>1172</v>
      </c>
      <c r="D82" s="65" t="s">
        <v>0</v>
      </c>
      <c r="E82" s="211"/>
      <c r="F82" s="65" t="str">
        <f>IF(E82="ja","OK",IF(E82="","bitte befüllen","Ausschluss"))</f>
        <v>bitte befüllen</v>
      </c>
      <c r="G82" s="65" t="s">
        <v>15</v>
      </c>
      <c r="H82" s="129"/>
    </row>
    <row r="83" spans="1:8" outlineLevel="1" x14ac:dyDescent="0.25">
      <c r="A83" s="62" t="s">
        <v>140</v>
      </c>
      <c r="B83" s="133" t="s">
        <v>24</v>
      </c>
      <c r="C83" s="130" t="s">
        <v>1173</v>
      </c>
      <c r="D83" s="71" t="s">
        <v>0</v>
      </c>
      <c r="E83" s="211"/>
      <c r="F83" s="214" t="str">
        <f>IF(E83="ja",1,IF(E83="nein",0,"bitte befüllen"))</f>
        <v>bitte befüllen</v>
      </c>
      <c r="G83" s="71" t="s">
        <v>369</v>
      </c>
      <c r="H83" s="129">
        <v>1</v>
      </c>
    </row>
    <row r="84" spans="1:8" outlineLevel="1" x14ac:dyDescent="0.25">
      <c r="A84" s="62" t="s">
        <v>141</v>
      </c>
      <c r="B84" s="133" t="s">
        <v>52</v>
      </c>
      <c r="C84" s="130" t="s">
        <v>1174</v>
      </c>
      <c r="D84" s="65" t="s">
        <v>0</v>
      </c>
      <c r="E84" s="211"/>
      <c r="F84" s="65" t="str">
        <f>IF(E84="ja","OK",IF(E84="","bitte befüllen","Ausschluss"))</f>
        <v>bitte befüllen</v>
      </c>
      <c r="G84" s="65" t="s">
        <v>15</v>
      </c>
      <c r="H84" s="129"/>
    </row>
    <row r="85" spans="1:8" x14ac:dyDescent="0.25">
      <c r="A85" s="80" t="s">
        <v>145</v>
      </c>
      <c r="B85" s="81"/>
      <c r="C85" s="221" t="s">
        <v>302</v>
      </c>
      <c r="D85" s="81"/>
      <c r="E85" s="81"/>
      <c r="F85" s="81"/>
      <c r="G85" s="81"/>
    </row>
    <row r="86" spans="1:8" outlineLevel="1" x14ac:dyDescent="0.25">
      <c r="A86" s="62" t="s">
        <v>146</v>
      </c>
      <c r="B86" s="127" t="s">
        <v>11</v>
      </c>
      <c r="C86" s="138" t="s">
        <v>1175</v>
      </c>
      <c r="D86" s="65" t="s">
        <v>0</v>
      </c>
      <c r="E86" s="211"/>
      <c r="F86" s="65" t="str">
        <f>IF(E86="ja","OK",IF(E86="","bitte befüllen","Ausschluss"))</f>
        <v>bitte befüllen</v>
      </c>
      <c r="G86" s="65" t="s">
        <v>15</v>
      </c>
      <c r="H86" s="129"/>
    </row>
    <row r="87" spans="1:8" outlineLevel="1" x14ac:dyDescent="0.25">
      <c r="A87" s="62" t="s">
        <v>147</v>
      </c>
      <c r="B87" s="127" t="s">
        <v>11</v>
      </c>
      <c r="C87" s="130" t="s">
        <v>304</v>
      </c>
      <c r="D87" s="65" t="s">
        <v>0</v>
      </c>
      <c r="E87" s="211"/>
      <c r="F87" s="65" t="str">
        <f>IF(E87="ja","OK",IF(E87="","bitte befüllen","Ausschluss"))</f>
        <v>bitte befüllen</v>
      </c>
      <c r="G87" s="65" t="s">
        <v>15</v>
      </c>
      <c r="H87" s="129"/>
    </row>
    <row r="88" spans="1:8" ht="45" outlineLevel="1" x14ac:dyDescent="0.25">
      <c r="A88" s="62" t="s">
        <v>148</v>
      </c>
      <c r="B88" s="133" t="s">
        <v>24</v>
      </c>
      <c r="C88" s="138" t="s">
        <v>305</v>
      </c>
      <c r="D88" s="71" t="s">
        <v>0</v>
      </c>
      <c r="E88" s="211"/>
      <c r="F88" s="214" t="str">
        <f>IF(E88="ja",1,IF(E88="nein",0,"bitte befüllen"))</f>
        <v>bitte befüllen</v>
      </c>
      <c r="G88" s="71" t="s">
        <v>369</v>
      </c>
      <c r="H88" s="129">
        <v>1</v>
      </c>
    </row>
    <row r="89" spans="1:8" outlineLevel="1" x14ac:dyDescent="0.25">
      <c r="A89" s="62" t="s">
        <v>149</v>
      </c>
      <c r="B89" s="133" t="s">
        <v>52</v>
      </c>
      <c r="C89" s="130" t="s">
        <v>1176</v>
      </c>
      <c r="D89" s="65" t="s">
        <v>0</v>
      </c>
      <c r="E89" s="211"/>
      <c r="F89" s="65" t="str">
        <f t="shared" ref="F89" si="4">IF(E89="ja","OK",IF(E89="","bitte befüllen","Ausschluss"))</f>
        <v>bitte befüllen</v>
      </c>
      <c r="G89" s="65" t="s">
        <v>15</v>
      </c>
      <c r="H89" s="129"/>
    </row>
    <row r="90" spans="1:8" ht="30" outlineLevel="1" x14ac:dyDescent="0.25">
      <c r="A90" s="62" t="s">
        <v>150</v>
      </c>
      <c r="B90" s="133" t="s">
        <v>24</v>
      </c>
      <c r="C90" s="139" t="s">
        <v>1090</v>
      </c>
      <c r="D90" s="71" t="s">
        <v>0</v>
      </c>
      <c r="E90" s="211"/>
      <c r="F90" s="71" t="str">
        <f>IF(E90="ja",20,IF(E90="nein",0,"bitte befüllen"))</f>
        <v>bitte befüllen</v>
      </c>
      <c r="G90" s="71" t="s">
        <v>38</v>
      </c>
      <c r="H90" s="129">
        <v>20</v>
      </c>
    </row>
    <row r="91" spans="1:8" x14ac:dyDescent="0.25">
      <c r="A91" s="80" t="s">
        <v>163</v>
      </c>
      <c r="B91" s="81"/>
      <c r="C91" s="221" t="s">
        <v>306</v>
      </c>
      <c r="D91" s="81"/>
      <c r="E91" s="81"/>
      <c r="F91" s="81"/>
      <c r="G91" s="81"/>
    </row>
    <row r="92" spans="1:8" outlineLevel="1" x14ac:dyDescent="0.25">
      <c r="A92" s="62" t="s">
        <v>164</v>
      </c>
      <c r="B92" s="133" t="s">
        <v>24</v>
      </c>
      <c r="C92" s="138" t="s">
        <v>1111</v>
      </c>
      <c r="D92" s="71" t="s">
        <v>0</v>
      </c>
      <c r="E92" s="211"/>
      <c r="F92" s="214" t="str">
        <f>IF(E92="ja",1,IF(E92="nein",0,"bitte befüllen"))</f>
        <v>bitte befüllen</v>
      </c>
      <c r="G92" s="71" t="s">
        <v>369</v>
      </c>
      <c r="H92" s="129">
        <v>1</v>
      </c>
    </row>
    <row r="93" spans="1:8" ht="30" outlineLevel="1" x14ac:dyDescent="0.25">
      <c r="A93" s="62" t="s">
        <v>165</v>
      </c>
      <c r="B93" s="133" t="s">
        <v>24</v>
      </c>
      <c r="C93" s="130" t="s">
        <v>307</v>
      </c>
      <c r="D93" s="71" t="s">
        <v>0</v>
      </c>
      <c r="E93" s="211"/>
      <c r="F93" s="214" t="str">
        <f>IF(E93="ja",1,IF(E93="nein",0,"bitte befüllen"))</f>
        <v>bitte befüllen</v>
      </c>
      <c r="G93" s="71" t="s">
        <v>369</v>
      </c>
      <c r="H93" s="129">
        <v>1</v>
      </c>
    </row>
    <row r="94" spans="1:8" outlineLevel="1" x14ac:dyDescent="0.25">
      <c r="A94" s="62" t="s">
        <v>166</v>
      </c>
      <c r="B94" s="133" t="s">
        <v>24</v>
      </c>
      <c r="C94" s="130" t="s">
        <v>308</v>
      </c>
      <c r="D94" s="71" t="s">
        <v>0</v>
      </c>
      <c r="E94" s="211"/>
      <c r="F94" s="71" t="str">
        <f>IF(E94="ja",10,IF(E94="nein",0,"bitte befüllen"))</f>
        <v>bitte befüllen</v>
      </c>
      <c r="G94" s="71" t="s">
        <v>62</v>
      </c>
      <c r="H94" s="129">
        <v>10</v>
      </c>
    </row>
    <row r="95" spans="1:8" outlineLevel="1" x14ac:dyDescent="0.25">
      <c r="A95" s="62" t="s">
        <v>167</v>
      </c>
      <c r="B95" s="133" t="s">
        <v>24</v>
      </c>
      <c r="C95" s="130" t="s">
        <v>309</v>
      </c>
      <c r="D95" s="71" t="s">
        <v>0</v>
      </c>
      <c r="E95" s="211"/>
      <c r="F95" s="214" t="str">
        <f>IF(E95="ja",1,IF(E95="nein",0,"bitte befüllen"))</f>
        <v>bitte befüllen</v>
      </c>
      <c r="G95" s="71" t="s">
        <v>369</v>
      </c>
      <c r="H95" s="129">
        <v>1</v>
      </c>
    </row>
    <row r="96" spans="1:8" ht="30" outlineLevel="1" x14ac:dyDescent="0.25">
      <c r="A96" s="62" t="s">
        <v>168</v>
      </c>
      <c r="B96" s="133" t="s">
        <v>24</v>
      </c>
      <c r="C96" s="130" t="s">
        <v>310</v>
      </c>
      <c r="D96" s="71" t="s">
        <v>0</v>
      </c>
      <c r="E96" s="211"/>
      <c r="F96" s="214" t="str">
        <f>IF(E96="ja",1,IF(E96="nein",0,"bitte befüllen"))</f>
        <v>bitte befüllen</v>
      </c>
      <c r="G96" s="71" t="s">
        <v>369</v>
      </c>
      <c r="H96" s="129">
        <v>1</v>
      </c>
    </row>
    <row r="97" spans="1:8" outlineLevel="1" x14ac:dyDescent="0.25">
      <c r="A97" s="62" t="s">
        <v>169</v>
      </c>
      <c r="B97" s="133" t="s">
        <v>24</v>
      </c>
      <c r="C97" s="130" t="s">
        <v>311</v>
      </c>
      <c r="D97" s="71" t="s">
        <v>0</v>
      </c>
      <c r="E97" s="211"/>
      <c r="F97" s="214" t="str">
        <f>IF(E97="ja",1,IF(E97="nein",0,"bitte befüllen"))</f>
        <v>bitte befüllen</v>
      </c>
      <c r="G97" s="71" t="s">
        <v>369</v>
      </c>
      <c r="H97" s="129">
        <v>1</v>
      </c>
    </row>
    <row r="98" spans="1:8" ht="30" outlineLevel="1" x14ac:dyDescent="0.25">
      <c r="A98" s="62" t="s">
        <v>170</v>
      </c>
      <c r="B98" s="133" t="s">
        <v>24</v>
      </c>
      <c r="C98" s="130" t="s">
        <v>312</v>
      </c>
      <c r="D98" s="71" t="s">
        <v>0</v>
      </c>
      <c r="E98" s="211"/>
      <c r="F98" s="71" t="str">
        <f>IF(E98="ja",5,IF(E98="nein",0,"bitte befüllen"))</f>
        <v>bitte befüllen</v>
      </c>
      <c r="G98" s="71" t="s">
        <v>241</v>
      </c>
      <c r="H98" s="129">
        <v>5</v>
      </c>
    </row>
    <row r="99" spans="1:8" ht="30" outlineLevel="1" x14ac:dyDescent="0.25">
      <c r="A99" s="264" t="s">
        <v>171</v>
      </c>
      <c r="B99" s="127" t="s">
        <v>11</v>
      </c>
      <c r="C99" s="266" t="s">
        <v>1451</v>
      </c>
      <c r="D99" s="65" t="s">
        <v>0</v>
      </c>
      <c r="E99" s="211"/>
      <c r="F99" s="65" t="str">
        <f>IF(E99="ja","OK",IF(E99="","bitte befüllen","Ausschluss"))</f>
        <v>bitte befüllen</v>
      </c>
      <c r="G99" s="65" t="s">
        <v>15</v>
      </c>
      <c r="H99" s="129"/>
    </row>
    <row r="100" spans="1:8" outlineLevel="1" x14ac:dyDescent="0.25">
      <c r="A100" s="62" t="s">
        <v>172</v>
      </c>
      <c r="B100" s="127" t="s">
        <v>11</v>
      </c>
      <c r="C100" s="130" t="s">
        <v>313</v>
      </c>
      <c r="D100" s="65" t="s">
        <v>0</v>
      </c>
      <c r="E100" s="211"/>
      <c r="F100" s="65" t="str">
        <f>IF(E100="ja","OK",IF(E100="","bitte befüllen","Ausschluss"))</f>
        <v>bitte befüllen</v>
      </c>
      <c r="G100" s="65" t="s">
        <v>15</v>
      </c>
      <c r="H100" s="129"/>
    </row>
    <row r="101" spans="1:8" ht="30" outlineLevel="1" x14ac:dyDescent="0.25">
      <c r="A101" s="62" t="s">
        <v>173</v>
      </c>
      <c r="B101" s="133" t="s">
        <v>24</v>
      </c>
      <c r="C101" s="146" t="s">
        <v>1089</v>
      </c>
      <c r="D101" s="71" t="s">
        <v>0</v>
      </c>
      <c r="E101" s="211"/>
      <c r="F101" s="71" t="str">
        <f>IF(E101="ja",10,IF(E101="nein",0,"bitte befüllen"))</f>
        <v>bitte befüllen</v>
      </c>
      <c r="G101" s="71" t="s">
        <v>62</v>
      </c>
      <c r="H101" s="129">
        <v>10</v>
      </c>
    </row>
    <row r="102" spans="1:8" outlineLevel="1" x14ac:dyDescent="0.25">
      <c r="A102" s="62" t="s">
        <v>174</v>
      </c>
      <c r="B102" s="127" t="s">
        <v>11</v>
      </c>
      <c r="C102" s="139" t="s">
        <v>314</v>
      </c>
      <c r="D102" s="65" t="s">
        <v>0</v>
      </c>
      <c r="E102" s="211"/>
      <c r="F102" s="65" t="str">
        <f>IF(E102="ja","OK",IF(E102="","bitte befüllen","Ausschluss"))</f>
        <v>bitte befüllen</v>
      </c>
      <c r="G102" s="65" t="s">
        <v>15</v>
      </c>
      <c r="H102" s="129"/>
    </row>
    <row r="103" spans="1:8" outlineLevel="1" x14ac:dyDescent="0.25">
      <c r="A103" s="62" t="s">
        <v>415</v>
      </c>
      <c r="B103" s="133" t="s">
        <v>24</v>
      </c>
      <c r="C103" s="139" t="s">
        <v>315</v>
      </c>
      <c r="D103" s="71" t="s">
        <v>0</v>
      </c>
      <c r="E103" s="211"/>
      <c r="F103" s="214" t="str">
        <f>IF(E103="ja",1,IF(E103="nein",0,"bitte befüllen"))</f>
        <v>bitte befüllen</v>
      </c>
      <c r="G103" s="71" t="s">
        <v>369</v>
      </c>
      <c r="H103" s="129">
        <v>1</v>
      </c>
    </row>
    <row r="104" spans="1:8" outlineLevel="1" x14ac:dyDescent="0.25">
      <c r="A104" s="207" t="s">
        <v>416</v>
      </c>
      <c r="B104" s="133" t="s">
        <v>24</v>
      </c>
      <c r="C104" s="139" t="s">
        <v>316</v>
      </c>
      <c r="D104" s="71" t="s">
        <v>0</v>
      </c>
      <c r="E104" s="211"/>
      <c r="F104" s="71" t="str">
        <f>IF(E104="ja",10,IF(E104="nein",0,"bitte befüllen"))</f>
        <v>bitte befüllen</v>
      </c>
      <c r="G104" s="71" t="s">
        <v>62</v>
      </c>
      <c r="H104" s="129">
        <v>10</v>
      </c>
    </row>
    <row r="105" spans="1:8" ht="30" outlineLevel="1" x14ac:dyDescent="0.25">
      <c r="A105" s="207" t="s">
        <v>417</v>
      </c>
      <c r="B105" s="133" t="s">
        <v>24</v>
      </c>
      <c r="C105" s="139" t="s">
        <v>317</v>
      </c>
      <c r="D105" s="71" t="s">
        <v>0</v>
      </c>
      <c r="E105" s="211"/>
      <c r="F105" s="71" t="str">
        <f>IF(E105="ja",10,IF(E105="nein",0,"bitte befüllen"))</f>
        <v>bitte befüllen</v>
      </c>
      <c r="G105" s="71" t="s">
        <v>62</v>
      </c>
      <c r="H105" s="129">
        <v>10</v>
      </c>
    </row>
    <row r="106" spans="1:8" ht="30" outlineLevel="1" x14ac:dyDescent="0.25">
      <c r="A106" s="207" t="s">
        <v>418</v>
      </c>
      <c r="B106" s="133" t="s">
        <v>24</v>
      </c>
      <c r="C106" s="130" t="s">
        <v>318</v>
      </c>
      <c r="D106" s="71" t="s">
        <v>0</v>
      </c>
      <c r="E106" s="211"/>
      <c r="F106" s="71" t="str">
        <f>IF(E106="ja",10,IF(E106="nein",0,"bitte befüllen"))</f>
        <v>bitte befüllen</v>
      </c>
      <c r="G106" s="71" t="s">
        <v>62</v>
      </c>
      <c r="H106" s="129">
        <v>10</v>
      </c>
    </row>
    <row r="107" spans="1:8" outlineLevel="1" x14ac:dyDescent="0.25">
      <c r="A107" s="207" t="s">
        <v>419</v>
      </c>
      <c r="B107" s="133" t="s">
        <v>24</v>
      </c>
      <c r="C107" s="130" t="s">
        <v>319</v>
      </c>
      <c r="D107" s="71" t="s">
        <v>0</v>
      </c>
      <c r="E107" s="211"/>
      <c r="F107" s="71" t="str">
        <f>IF(E107="ja",5,IF(E107="nein",0,"bitte befüllen"))</f>
        <v>bitte befüllen</v>
      </c>
      <c r="G107" s="71" t="s">
        <v>241</v>
      </c>
      <c r="H107" s="129">
        <v>5</v>
      </c>
    </row>
    <row r="108" spans="1:8" x14ac:dyDescent="0.25">
      <c r="A108" s="80" t="s">
        <v>175</v>
      </c>
      <c r="B108" s="81"/>
      <c r="C108" s="221" t="s">
        <v>320</v>
      </c>
      <c r="D108" s="81"/>
      <c r="E108" s="81"/>
      <c r="F108" s="81"/>
      <c r="G108" s="81"/>
    </row>
    <row r="109" spans="1:8" outlineLevel="1" x14ac:dyDescent="0.25">
      <c r="A109" s="62" t="s">
        <v>176</v>
      </c>
      <c r="B109" s="127" t="s">
        <v>11</v>
      </c>
      <c r="C109" s="112" t="s">
        <v>321</v>
      </c>
      <c r="D109" s="65" t="s">
        <v>0</v>
      </c>
      <c r="E109" s="211"/>
      <c r="F109" s="65" t="str">
        <f>IF(E109="ja","OK",IF(E109="","bitte befüllen","Ausschluss"))</f>
        <v>bitte befüllen</v>
      </c>
      <c r="G109" s="65" t="s">
        <v>15</v>
      </c>
      <c r="H109" s="129"/>
    </row>
    <row r="110" spans="1:8" outlineLevel="1" x14ac:dyDescent="0.25">
      <c r="A110" s="62" t="s">
        <v>177</v>
      </c>
      <c r="B110" s="127" t="s">
        <v>11</v>
      </c>
      <c r="C110" s="139" t="s">
        <v>322</v>
      </c>
      <c r="D110" s="65" t="s">
        <v>0</v>
      </c>
      <c r="E110" s="211"/>
      <c r="F110" s="65" t="str">
        <f>IF(E110="ja","OK",IF(E110="","bitte befüllen","Ausschluss"))</f>
        <v>bitte befüllen</v>
      </c>
      <c r="G110" s="65" t="s">
        <v>15</v>
      </c>
      <c r="H110" s="129" t="s">
        <v>368</v>
      </c>
    </row>
    <row r="111" spans="1:8" outlineLevel="1" x14ac:dyDescent="0.25">
      <c r="A111" s="62" t="s">
        <v>178</v>
      </c>
      <c r="B111" s="127" t="s">
        <v>11</v>
      </c>
      <c r="C111" s="138" t="s">
        <v>323</v>
      </c>
      <c r="D111" s="65" t="s">
        <v>0</v>
      </c>
      <c r="E111" s="211"/>
      <c r="F111" s="65" t="str">
        <f>IF(E111="ja","OK",IF(E111="","bitte befüllen","Ausschluss"))</f>
        <v>bitte befüllen</v>
      </c>
      <c r="G111" s="65" t="s">
        <v>15</v>
      </c>
      <c r="H111" s="129" t="s">
        <v>368</v>
      </c>
    </row>
    <row r="112" spans="1:8" outlineLevel="1" x14ac:dyDescent="0.25">
      <c r="A112" s="62" t="s">
        <v>179</v>
      </c>
      <c r="B112" s="127" t="s">
        <v>11</v>
      </c>
      <c r="C112" s="139" t="s">
        <v>324</v>
      </c>
      <c r="D112" s="65" t="s">
        <v>0</v>
      </c>
      <c r="E112" s="211"/>
      <c r="F112" s="65" t="str">
        <f>IF(E112="ja","OK",IF(E112="","bitte befüllen","Ausschluss"))</f>
        <v>bitte befüllen</v>
      </c>
      <c r="G112" s="65" t="s">
        <v>15</v>
      </c>
      <c r="H112" s="129"/>
    </row>
    <row r="113" spans="1:8" outlineLevel="1" x14ac:dyDescent="0.25">
      <c r="A113" s="62" t="s">
        <v>180</v>
      </c>
      <c r="B113" s="133" t="s">
        <v>24</v>
      </c>
      <c r="C113" s="130" t="s">
        <v>325</v>
      </c>
      <c r="D113" s="71" t="s">
        <v>0</v>
      </c>
      <c r="E113" s="211"/>
      <c r="F113" s="71" t="str">
        <f>IF(E113="ja",20,IF(E113="nein",0,"bitte befüllen"))</f>
        <v>bitte befüllen</v>
      </c>
      <c r="G113" s="71" t="s">
        <v>38</v>
      </c>
      <c r="H113" s="129">
        <v>20</v>
      </c>
    </row>
    <row r="114" spans="1:8" outlineLevel="1" x14ac:dyDescent="0.25">
      <c r="A114" s="62" t="s">
        <v>420</v>
      </c>
      <c r="B114" s="133" t="s">
        <v>24</v>
      </c>
      <c r="C114" s="139" t="s">
        <v>326</v>
      </c>
      <c r="D114" s="71" t="s">
        <v>0</v>
      </c>
      <c r="E114" s="211"/>
      <c r="F114" s="214" t="str">
        <f>IF(E114="ja",1,IF(E114="nein",0,"bitte befüllen"))</f>
        <v>bitte befüllen</v>
      </c>
      <c r="G114" s="71" t="s">
        <v>369</v>
      </c>
      <c r="H114" s="129">
        <v>1</v>
      </c>
    </row>
    <row r="115" spans="1:8" ht="30" outlineLevel="1" x14ac:dyDescent="0.25">
      <c r="A115" s="62" t="s">
        <v>421</v>
      </c>
      <c r="B115" s="133" t="s">
        <v>24</v>
      </c>
      <c r="C115" s="146" t="s">
        <v>1077</v>
      </c>
      <c r="D115" s="71" t="s">
        <v>0</v>
      </c>
      <c r="E115" s="211"/>
      <c r="F115" s="71" t="str">
        <f>IF(E115="ja",20,IF(E115="nein",0,"bitte befüllen"))</f>
        <v>bitte befüllen</v>
      </c>
      <c r="G115" s="71" t="s">
        <v>38</v>
      </c>
      <c r="H115" s="129">
        <v>20</v>
      </c>
    </row>
    <row r="116" spans="1:8" x14ac:dyDescent="0.25">
      <c r="A116" s="80" t="s">
        <v>181</v>
      </c>
      <c r="B116" s="81"/>
      <c r="C116" s="221" t="s">
        <v>327</v>
      </c>
      <c r="D116" s="81"/>
      <c r="E116" s="81"/>
      <c r="F116" s="81"/>
      <c r="G116" s="81"/>
    </row>
    <row r="117" spans="1:8" outlineLevel="1" x14ac:dyDescent="0.25">
      <c r="A117" s="62" t="s">
        <v>182</v>
      </c>
      <c r="B117" s="134" t="s">
        <v>24</v>
      </c>
      <c r="C117" s="158" t="s">
        <v>1091</v>
      </c>
      <c r="D117" s="71" t="s">
        <v>0</v>
      </c>
      <c r="E117" s="211"/>
      <c r="F117" s="71" t="str">
        <f>IF(E117="ja",10,IF(E117="nein",0,"bitte befüllen"))</f>
        <v>bitte befüllen</v>
      </c>
      <c r="G117" s="71" t="s">
        <v>62</v>
      </c>
      <c r="H117" s="129">
        <v>10</v>
      </c>
    </row>
    <row r="118" spans="1:8" outlineLevel="1" x14ac:dyDescent="0.25">
      <c r="A118" s="62" t="s">
        <v>183</v>
      </c>
      <c r="B118" s="134" t="s">
        <v>24</v>
      </c>
      <c r="C118" s="158" t="s">
        <v>386</v>
      </c>
      <c r="D118" s="65" t="s">
        <v>0</v>
      </c>
      <c r="E118" s="211"/>
      <c r="F118" s="71" t="str">
        <f>IF(E118="ja",10,IF(E118="nein",0,"bitte befüllen"))</f>
        <v>bitte befüllen</v>
      </c>
      <c r="G118" s="71" t="s">
        <v>62</v>
      </c>
      <c r="H118" s="129">
        <v>10</v>
      </c>
    </row>
    <row r="119" spans="1:8" ht="30" outlineLevel="1" x14ac:dyDescent="0.25">
      <c r="A119" s="62" t="s">
        <v>184</v>
      </c>
      <c r="B119" s="133" t="s">
        <v>24</v>
      </c>
      <c r="C119" s="138" t="s">
        <v>387</v>
      </c>
      <c r="D119" s="71" t="s">
        <v>0</v>
      </c>
      <c r="E119" s="211"/>
      <c r="F119" s="214" t="str">
        <f>IF(E119="ja",1,IF(E119="nein",0,"bitte befüllen"))</f>
        <v>bitte befüllen</v>
      </c>
      <c r="G119" s="71" t="s">
        <v>369</v>
      </c>
      <c r="H119" s="129">
        <v>1</v>
      </c>
    </row>
    <row r="120" spans="1:8" outlineLevel="1" x14ac:dyDescent="0.25">
      <c r="A120" s="62" t="s">
        <v>185</v>
      </c>
      <c r="B120" s="133" t="s">
        <v>24</v>
      </c>
      <c r="C120" s="146" t="s">
        <v>1079</v>
      </c>
      <c r="D120" s="65" t="s">
        <v>0</v>
      </c>
      <c r="E120" s="211"/>
      <c r="F120" s="71" t="str">
        <f>IF(E120="ja",20,IF(E120="nein",0,"bitte befüllen"))</f>
        <v>bitte befüllen</v>
      </c>
      <c r="G120" s="71" t="s">
        <v>38</v>
      </c>
      <c r="H120" s="129">
        <v>20</v>
      </c>
    </row>
    <row r="121" spans="1:8" outlineLevel="1" x14ac:dyDescent="0.25">
      <c r="A121" s="62" t="s">
        <v>186</v>
      </c>
      <c r="B121" s="133" t="s">
        <v>24</v>
      </c>
      <c r="C121" s="138" t="s">
        <v>388</v>
      </c>
      <c r="D121" s="71" t="s">
        <v>0</v>
      </c>
      <c r="E121" s="211"/>
      <c r="F121" s="71" t="str">
        <f>IF(E121="ja",1,IF(E121="nein",0,"bitte befüllen"))</f>
        <v>bitte befüllen</v>
      </c>
      <c r="G121" s="71" t="s">
        <v>369</v>
      </c>
      <c r="H121" s="129">
        <v>1</v>
      </c>
    </row>
    <row r="122" spans="1:8" outlineLevel="1" x14ac:dyDescent="0.25">
      <c r="A122" s="62" t="s">
        <v>187</v>
      </c>
      <c r="B122" s="133" t="s">
        <v>24</v>
      </c>
      <c r="C122" s="248" t="s">
        <v>328</v>
      </c>
      <c r="D122" s="71" t="s">
        <v>0</v>
      </c>
      <c r="E122" s="211"/>
      <c r="F122" s="71" t="str">
        <f>IF(E122="ja",1,IF(E122="nein",0,"bitte befüllen"))</f>
        <v>bitte befüllen</v>
      </c>
      <c r="G122" s="71" t="s">
        <v>369</v>
      </c>
      <c r="H122" s="129">
        <v>1</v>
      </c>
    </row>
    <row r="123" spans="1:8" ht="30" outlineLevel="1" x14ac:dyDescent="0.25">
      <c r="A123" s="62" t="s">
        <v>422</v>
      </c>
      <c r="B123" s="133" t="s">
        <v>24</v>
      </c>
      <c r="C123" s="139" t="s">
        <v>329</v>
      </c>
      <c r="D123" s="71" t="s">
        <v>0</v>
      </c>
      <c r="E123" s="211"/>
      <c r="F123" s="71" t="str">
        <f>IF(E123="ja",1,IF(E123="nein",0,"bitte befüllen"))</f>
        <v>bitte befüllen</v>
      </c>
      <c r="G123" s="71" t="s">
        <v>369</v>
      </c>
      <c r="H123" s="129">
        <v>1</v>
      </c>
    </row>
    <row r="124" spans="1:8" outlineLevel="1" x14ac:dyDescent="0.25">
      <c r="A124" s="62" t="s">
        <v>423</v>
      </c>
      <c r="B124" s="133" t="s">
        <v>24</v>
      </c>
      <c r="C124" s="248" t="s">
        <v>330</v>
      </c>
      <c r="D124" s="71" t="s">
        <v>0</v>
      </c>
      <c r="E124" s="211"/>
      <c r="F124" s="71" t="str">
        <f t="shared" ref="F124:F129" si="5">IF(E124="ja",1,IF(E124="nein",0,"bitte befüllen"))</f>
        <v>bitte befüllen</v>
      </c>
      <c r="G124" s="71" t="s">
        <v>369</v>
      </c>
      <c r="H124" s="129">
        <v>1</v>
      </c>
    </row>
    <row r="125" spans="1:8" outlineLevel="1" x14ac:dyDescent="0.25">
      <c r="A125" s="62" t="s">
        <v>424</v>
      </c>
      <c r="B125" s="133" t="s">
        <v>24</v>
      </c>
      <c r="C125" s="249" t="s">
        <v>331</v>
      </c>
      <c r="D125" s="71" t="s">
        <v>0</v>
      </c>
      <c r="E125" s="211"/>
      <c r="F125" s="71" t="str">
        <f t="shared" si="5"/>
        <v>bitte befüllen</v>
      </c>
      <c r="G125" s="71" t="s">
        <v>369</v>
      </c>
      <c r="H125" s="129">
        <v>1</v>
      </c>
    </row>
    <row r="126" spans="1:8" outlineLevel="1" x14ac:dyDescent="0.25">
      <c r="A126" s="62" t="s">
        <v>425</v>
      </c>
      <c r="B126" s="133" t="s">
        <v>24</v>
      </c>
      <c r="C126" s="248" t="s">
        <v>389</v>
      </c>
      <c r="D126" s="71" t="s">
        <v>0</v>
      </c>
      <c r="E126" s="211"/>
      <c r="F126" s="71" t="str">
        <f t="shared" si="5"/>
        <v>bitte befüllen</v>
      </c>
      <c r="G126" s="71" t="s">
        <v>369</v>
      </c>
      <c r="H126" s="129">
        <v>1</v>
      </c>
    </row>
    <row r="127" spans="1:8" outlineLevel="1" x14ac:dyDescent="0.25">
      <c r="A127" s="62" t="s">
        <v>426</v>
      </c>
      <c r="B127" s="133" t="s">
        <v>24</v>
      </c>
      <c r="C127" s="248" t="s">
        <v>390</v>
      </c>
      <c r="D127" s="71" t="s">
        <v>0</v>
      </c>
      <c r="E127" s="211"/>
      <c r="F127" s="71" t="str">
        <f t="shared" si="5"/>
        <v>bitte befüllen</v>
      </c>
      <c r="G127" s="71" t="s">
        <v>369</v>
      </c>
      <c r="H127" s="129">
        <v>1</v>
      </c>
    </row>
    <row r="128" spans="1:8" outlineLevel="1" x14ac:dyDescent="0.25">
      <c r="A128" s="62" t="s">
        <v>427</v>
      </c>
      <c r="B128" s="133" t="s">
        <v>24</v>
      </c>
      <c r="C128" s="248" t="s">
        <v>391</v>
      </c>
      <c r="D128" s="71" t="s">
        <v>0</v>
      </c>
      <c r="E128" s="211"/>
      <c r="F128" s="71" t="str">
        <f t="shared" si="5"/>
        <v>bitte befüllen</v>
      </c>
      <c r="G128" s="71" t="s">
        <v>369</v>
      </c>
      <c r="H128" s="129">
        <v>1</v>
      </c>
    </row>
    <row r="129" spans="1:8" outlineLevel="1" x14ac:dyDescent="0.25">
      <c r="A129" s="62" t="s">
        <v>428</v>
      </c>
      <c r="B129" s="133" t="s">
        <v>24</v>
      </c>
      <c r="C129" s="248" t="s">
        <v>392</v>
      </c>
      <c r="D129" s="71" t="s">
        <v>0</v>
      </c>
      <c r="E129" s="211"/>
      <c r="F129" s="71" t="str">
        <f t="shared" si="5"/>
        <v>bitte befüllen</v>
      </c>
      <c r="G129" s="71" t="s">
        <v>369</v>
      </c>
      <c r="H129" s="129">
        <v>1</v>
      </c>
    </row>
    <row r="130" spans="1:8" x14ac:dyDescent="0.25">
      <c r="A130" s="80" t="s">
        <v>188</v>
      </c>
      <c r="B130" s="81"/>
      <c r="C130" s="221" t="s">
        <v>332</v>
      </c>
      <c r="D130" s="81"/>
      <c r="E130" s="81"/>
      <c r="F130" s="81"/>
      <c r="G130" s="81"/>
    </row>
    <row r="131" spans="1:8" ht="45" outlineLevel="1" x14ac:dyDescent="0.25">
      <c r="A131" s="62" t="s">
        <v>189</v>
      </c>
      <c r="B131" s="133" t="s">
        <v>24</v>
      </c>
      <c r="C131" s="158" t="s">
        <v>1430</v>
      </c>
      <c r="D131" s="71" t="s">
        <v>0</v>
      </c>
      <c r="E131" s="211"/>
      <c r="F131" s="71" t="str">
        <f>IF(E131="ja",10,IF(E131="nein",0,"bitte befüllen"))</f>
        <v>bitte befüllen</v>
      </c>
      <c r="G131" s="71" t="s">
        <v>62</v>
      </c>
      <c r="H131" s="144" t="s">
        <v>1019</v>
      </c>
    </row>
    <row r="132" spans="1:8" ht="30" outlineLevel="1" x14ac:dyDescent="0.25">
      <c r="A132" s="62" t="s">
        <v>190</v>
      </c>
      <c r="B132" s="133" t="s">
        <v>24</v>
      </c>
      <c r="C132" s="138" t="s">
        <v>1431</v>
      </c>
      <c r="D132" s="71" t="s">
        <v>0</v>
      </c>
      <c r="E132" s="211"/>
      <c r="F132" s="71" t="str">
        <f>IF(E132="ja",1,IF(E132="nein",0,"bitte befüllen"))</f>
        <v>bitte befüllen</v>
      </c>
      <c r="G132" s="71" t="s">
        <v>369</v>
      </c>
      <c r="H132" s="144" t="s">
        <v>367</v>
      </c>
    </row>
    <row r="133" spans="1:8" ht="30" outlineLevel="1" x14ac:dyDescent="0.25">
      <c r="A133" s="62" t="s">
        <v>191</v>
      </c>
      <c r="B133" s="133" t="s">
        <v>24</v>
      </c>
      <c r="C133" s="138" t="s">
        <v>333</v>
      </c>
      <c r="D133" s="71" t="s">
        <v>0</v>
      </c>
      <c r="E133" s="211"/>
      <c r="F133" s="71" t="str">
        <f>IF(E133="ja",1,IF(E133="nein",0,"bitte befüllen"))</f>
        <v>bitte befüllen</v>
      </c>
      <c r="G133" s="71" t="s">
        <v>369</v>
      </c>
      <c r="H133" s="144" t="s">
        <v>367</v>
      </c>
    </row>
    <row r="134" spans="1:8" outlineLevel="1" x14ac:dyDescent="0.25">
      <c r="A134" s="62" t="s">
        <v>192</v>
      </c>
      <c r="B134" s="133" t="s">
        <v>24</v>
      </c>
      <c r="C134" s="138" t="s">
        <v>334</v>
      </c>
      <c r="D134" s="71" t="s">
        <v>0</v>
      </c>
      <c r="E134" s="211"/>
      <c r="F134" s="71" t="str">
        <f>IF(E134="ja",1,IF(E134="nein",0,"bitte befüllen"))</f>
        <v>bitte befüllen</v>
      </c>
      <c r="G134" s="71" t="s">
        <v>369</v>
      </c>
      <c r="H134" s="144" t="s">
        <v>367</v>
      </c>
    </row>
    <row r="135" spans="1:8" ht="45" outlineLevel="1" x14ac:dyDescent="0.25">
      <c r="A135" s="62" t="s">
        <v>429</v>
      </c>
      <c r="B135" s="134" t="s">
        <v>24</v>
      </c>
      <c r="C135" s="158" t="s">
        <v>1092</v>
      </c>
      <c r="D135" s="71" t="s">
        <v>0</v>
      </c>
      <c r="E135" s="211"/>
      <c r="F135" s="71" t="str">
        <f>IF(E135="ja",20,IF(E135="nein",0,"bitte befüllen"))</f>
        <v>bitte befüllen</v>
      </c>
      <c r="G135" s="71" t="s">
        <v>38</v>
      </c>
      <c r="H135" s="129">
        <v>20</v>
      </c>
    </row>
    <row r="136" spans="1:8" x14ac:dyDescent="0.25">
      <c r="A136" s="80" t="s">
        <v>193</v>
      </c>
      <c r="B136" s="81"/>
      <c r="C136" s="221" t="s">
        <v>335</v>
      </c>
      <c r="D136" s="81"/>
      <c r="E136" s="81"/>
      <c r="F136" s="81"/>
      <c r="G136" s="81"/>
    </row>
    <row r="137" spans="1:8" outlineLevel="1" x14ac:dyDescent="0.25">
      <c r="A137" s="62" t="s">
        <v>194</v>
      </c>
      <c r="B137" s="127" t="s">
        <v>11</v>
      </c>
      <c r="C137" s="138" t="s">
        <v>336</v>
      </c>
      <c r="D137" s="65" t="s">
        <v>0</v>
      </c>
      <c r="E137" s="211"/>
      <c r="F137" s="65" t="str">
        <f>IF(E137="ja","OK",IF(E137="","bitte befüllen","Ausschluss"))</f>
        <v>bitte befüllen</v>
      </c>
      <c r="G137" s="65" t="s">
        <v>15</v>
      </c>
      <c r="H137" s="129"/>
    </row>
    <row r="138" spans="1:8" outlineLevel="1" x14ac:dyDescent="0.25">
      <c r="A138" s="62" t="s">
        <v>195</v>
      </c>
      <c r="B138" s="133" t="s">
        <v>24</v>
      </c>
      <c r="C138" s="138" t="s">
        <v>337</v>
      </c>
      <c r="D138" s="71" t="s">
        <v>0</v>
      </c>
      <c r="E138" s="211"/>
      <c r="F138" s="71" t="str">
        <f>IF(E138="ja",1,IF(E138="nein",0,"bitte befüllen"))</f>
        <v>bitte befüllen</v>
      </c>
      <c r="G138" s="71" t="s">
        <v>369</v>
      </c>
      <c r="H138" s="129">
        <v>1</v>
      </c>
    </row>
    <row r="139" spans="1:8" outlineLevel="1" x14ac:dyDescent="0.25">
      <c r="A139" s="62" t="s">
        <v>196</v>
      </c>
      <c r="B139" s="127" t="s">
        <v>11</v>
      </c>
      <c r="C139" s="248" t="s">
        <v>338</v>
      </c>
      <c r="D139" s="65" t="s">
        <v>0</v>
      </c>
      <c r="E139" s="211"/>
      <c r="F139" s="65" t="str">
        <f>IF(E139="ja","OK",IF(E139="","bitte befüllen","Ausschluss"))</f>
        <v>bitte befüllen</v>
      </c>
      <c r="G139" s="65" t="s">
        <v>15</v>
      </c>
      <c r="H139" s="129"/>
    </row>
    <row r="140" spans="1:8" outlineLevel="1" x14ac:dyDescent="0.25">
      <c r="A140" s="62" t="s">
        <v>240</v>
      </c>
      <c r="B140" s="127" t="s">
        <v>11</v>
      </c>
      <c r="C140" s="248" t="s">
        <v>339</v>
      </c>
      <c r="D140" s="65" t="s">
        <v>0</v>
      </c>
      <c r="E140" s="211"/>
      <c r="F140" s="65" t="str">
        <f>IF(E140="ja","OK",IF(E140="","bitte befüllen","Ausschluss"))</f>
        <v>bitte befüllen</v>
      </c>
      <c r="G140" s="65" t="s">
        <v>15</v>
      </c>
      <c r="H140" s="129"/>
    </row>
    <row r="141" spans="1:8" outlineLevel="1" x14ac:dyDescent="0.25">
      <c r="A141" s="207" t="s">
        <v>253</v>
      </c>
      <c r="B141" s="127" t="s">
        <v>11</v>
      </c>
      <c r="C141" s="248" t="s">
        <v>340</v>
      </c>
      <c r="D141" s="65" t="s">
        <v>0</v>
      </c>
      <c r="E141" s="211"/>
      <c r="F141" s="65" t="str">
        <f>IF(E141="ja","OK",IF(E141="","bitte befüllen","Ausschluss"))</f>
        <v>bitte befüllen</v>
      </c>
      <c r="G141" s="65" t="s">
        <v>15</v>
      </c>
      <c r="H141" s="129"/>
    </row>
    <row r="142" spans="1:8" outlineLevel="1" x14ac:dyDescent="0.25">
      <c r="A142" s="264" t="s">
        <v>430</v>
      </c>
      <c r="B142" s="269" t="s">
        <v>24</v>
      </c>
      <c r="C142" s="248" t="s">
        <v>341</v>
      </c>
      <c r="D142" s="214" t="s">
        <v>0</v>
      </c>
      <c r="E142" s="211"/>
      <c r="F142" s="214" t="str">
        <f>IF(E142="ja",10,IF(E142="nein",0,"bitte befüllen"))</f>
        <v>bitte befüllen</v>
      </c>
      <c r="G142" s="214" t="s">
        <v>62</v>
      </c>
      <c r="H142" s="129">
        <v>10</v>
      </c>
    </row>
    <row r="143" spans="1:8" ht="30" outlineLevel="1" x14ac:dyDescent="0.25">
      <c r="A143" s="62" t="s">
        <v>431</v>
      </c>
      <c r="B143" s="133" t="s">
        <v>24</v>
      </c>
      <c r="C143" s="146" t="s">
        <v>1093</v>
      </c>
      <c r="D143" s="71" t="s">
        <v>0</v>
      </c>
      <c r="E143" s="211"/>
      <c r="F143" s="71" t="str">
        <f>IF(E143="ja",20,IF(E143="nein",0,"bitte befüllen"))</f>
        <v>bitte befüllen</v>
      </c>
      <c r="G143" s="71" t="s">
        <v>38</v>
      </c>
      <c r="H143" s="129">
        <v>20</v>
      </c>
    </row>
    <row r="144" spans="1:8" outlineLevel="1" x14ac:dyDescent="0.25">
      <c r="A144" s="62" t="s">
        <v>432</v>
      </c>
      <c r="B144" s="133"/>
      <c r="C144" s="250" t="s">
        <v>342</v>
      </c>
      <c r="D144" s="65"/>
      <c r="E144" s="65"/>
      <c r="F144" s="65"/>
      <c r="G144" s="65"/>
      <c r="H144" s="129"/>
    </row>
    <row r="145" spans="1:8" outlineLevel="1" x14ac:dyDescent="0.25">
      <c r="A145" s="62" t="s">
        <v>433</v>
      </c>
      <c r="B145" s="127" t="s">
        <v>11</v>
      </c>
      <c r="C145" s="251" t="s">
        <v>343</v>
      </c>
      <c r="D145" s="65" t="s">
        <v>0</v>
      </c>
      <c r="E145" s="211"/>
      <c r="F145" s="65" t="str">
        <f t="shared" ref="F145:F152" si="6">IF(E145="ja","OK",IF(E145="","bitte befüllen","Ausschluss"))</f>
        <v>bitte befüllen</v>
      </c>
      <c r="G145" s="65" t="s">
        <v>15</v>
      </c>
      <c r="H145" s="129"/>
    </row>
    <row r="146" spans="1:8" outlineLevel="1" x14ac:dyDescent="0.25">
      <c r="A146" s="62" t="s">
        <v>434</v>
      </c>
      <c r="B146" s="127" t="s">
        <v>11</v>
      </c>
      <c r="C146" s="251" t="s">
        <v>344</v>
      </c>
      <c r="D146" s="65" t="s">
        <v>0</v>
      </c>
      <c r="E146" s="211"/>
      <c r="F146" s="65" t="str">
        <f t="shared" si="6"/>
        <v>bitte befüllen</v>
      </c>
      <c r="G146" s="65" t="s">
        <v>15</v>
      </c>
      <c r="H146" s="129"/>
    </row>
    <row r="147" spans="1:8" outlineLevel="1" x14ac:dyDescent="0.25">
      <c r="A147" s="62" t="s">
        <v>435</v>
      </c>
      <c r="B147" s="127" t="s">
        <v>11</v>
      </c>
      <c r="C147" s="146" t="s">
        <v>345</v>
      </c>
      <c r="D147" s="65" t="s">
        <v>0</v>
      </c>
      <c r="E147" s="211"/>
      <c r="F147" s="65" t="str">
        <f t="shared" si="6"/>
        <v>bitte befüllen</v>
      </c>
      <c r="G147" s="65" t="s">
        <v>15</v>
      </c>
      <c r="H147" s="129"/>
    </row>
    <row r="148" spans="1:8" outlineLevel="1" x14ac:dyDescent="0.25">
      <c r="A148" s="62" t="s">
        <v>436</v>
      </c>
      <c r="B148" s="127" t="s">
        <v>11</v>
      </c>
      <c r="C148" s="251" t="s">
        <v>1080</v>
      </c>
      <c r="D148" s="65" t="s">
        <v>0</v>
      </c>
      <c r="E148" s="211"/>
      <c r="F148" s="65" t="str">
        <f t="shared" si="6"/>
        <v>bitte befüllen</v>
      </c>
      <c r="G148" s="65" t="s">
        <v>15</v>
      </c>
      <c r="H148" s="129"/>
    </row>
    <row r="149" spans="1:8" ht="18" outlineLevel="1" x14ac:dyDescent="0.25">
      <c r="A149" s="62" t="s">
        <v>437</v>
      </c>
      <c r="B149" s="127" t="s">
        <v>11</v>
      </c>
      <c r="C149" s="251" t="s">
        <v>385</v>
      </c>
      <c r="D149" s="65" t="s">
        <v>0</v>
      </c>
      <c r="E149" s="211"/>
      <c r="F149" s="65" t="str">
        <f t="shared" si="6"/>
        <v>bitte befüllen</v>
      </c>
      <c r="G149" s="65" t="s">
        <v>15</v>
      </c>
      <c r="H149" s="129"/>
    </row>
    <row r="150" spans="1:8" outlineLevel="1" x14ac:dyDescent="0.25">
      <c r="A150" s="62" t="s">
        <v>438</v>
      </c>
      <c r="B150" s="127" t="s">
        <v>11</v>
      </c>
      <c r="C150" s="251" t="s">
        <v>1081</v>
      </c>
      <c r="D150" s="65" t="s">
        <v>0</v>
      </c>
      <c r="E150" s="211"/>
      <c r="F150" s="65" t="str">
        <f t="shared" ref="F150:F151" si="7">IF(E150="ja","OK",IF(E150="","bitte befüllen","Ausschluss"))</f>
        <v>bitte befüllen</v>
      </c>
      <c r="G150" s="65" t="s">
        <v>15</v>
      </c>
      <c r="H150" s="129"/>
    </row>
    <row r="151" spans="1:8" outlineLevel="1" x14ac:dyDescent="0.25">
      <c r="A151" s="62" t="s">
        <v>907</v>
      </c>
      <c r="B151" s="127" t="s">
        <v>11</v>
      </c>
      <c r="C151" s="248" t="s">
        <v>1020</v>
      </c>
      <c r="D151" s="65" t="s">
        <v>0</v>
      </c>
      <c r="E151" s="211"/>
      <c r="F151" s="65" t="str">
        <f t="shared" si="7"/>
        <v>bitte befüllen</v>
      </c>
      <c r="G151" s="65" t="s">
        <v>15</v>
      </c>
      <c r="H151" s="129"/>
    </row>
    <row r="152" spans="1:8" outlineLevel="1" x14ac:dyDescent="0.25">
      <c r="A152" s="62" t="s">
        <v>908</v>
      </c>
      <c r="B152" s="127" t="s">
        <v>11</v>
      </c>
      <c r="C152" s="248" t="s">
        <v>347</v>
      </c>
      <c r="D152" s="65" t="s">
        <v>0</v>
      </c>
      <c r="E152" s="211"/>
      <c r="F152" s="65" t="str">
        <f t="shared" si="6"/>
        <v>bitte befüllen</v>
      </c>
      <c r="G152" s="65" t="s">
        <v>15</v>
      </c>
      <c r="H152" s="129"/>
    </row>
    <row r="153" spans="1:8" x14ac:dyDescent="0.25">
      <c r="A153" s="80" t="s">
        <v>197</v>
      </c>
      <c r="B153" s="81"/>
      <c r="C153" s="221" t="s">
        <v>348</v>
      </c>
      <c r="D153" s="81"/>
      <c r="E153" s="81"/>
      <c r="F153" s="81"/>
      <c r="G153" s="81"/>
    </row>
    <row r="154" spans="1:8" ht="30" outlineLevel="1" x14ac:dyDescent="0.25">
      <c r="A154" s="62" t="s">
        <v>198</v>
      </c>
      <c r="B154" s="133" t="s">
        <v>24</v>
      </c>
      <c r="C154" s="130" t="s">
        <v>349</v>
      </c>
      <c r="D154" s="71" t="s">
        <v>0</v>
      </c>
      <c r="E154" s="211"/>
      <c r="F154" s="71" t="str">
        <f>IF(E154="ja",10,IF(E154="nein",0,"bitte befüllen"))</f>
        <v>bitte befüllen</v>
      </c>
      <c r="G154" s="71" t="s">
        <v>62</v>
      </c>
      <c r="H154" s="129">
        <v>10</v>
      </c>
    </row>
    <row r="155" spans="1:8" outlineLevel="1" x14ac:dyDescent="0.25">
      <c r="A155" s="207" t="s">
        <v>199</v>
      </c>
      <c r="B155" s="133" t="s">
        <v>24</v>
      </c>
      <c r="C155" s="130" t="s">
        <v>1432</v>
      </c>
      <c r="D155" s="71" t="s">
        <v>0</v>
      </c>
      <c r="E155" s="211"/>
      <c r="F155" s="71" t="str">
        <f>IF(E155="ja",5,IF(E155="nein",0,"bitte befüllen"))</f>
        <v>bitte befüllen</v>
      </c>
      <c r="G155" s="71" t="s">
        <v>241</v>
      </c>
      <c r="H155" s="129">
        <v>5</v>
      </c>
    </row>
    <row r="156" spans="1:8" ht="30" outlineLevel="1" x14ac:dyDescent="0.25">
      <c r="A156" s="207" t="s">
        <v>200</v>
      </c>
      <c r="B156" s="133" t="s">
        <v>52</v>
      </c>
      <c r="C156" s="130" t="s">
        <v>1021</v>
      </c>
      <c r="D156" s="65" t="s">
        <v>0</v>
      </c>
      <c r="E156" s="211"/>
      <c r="F156" s="65" t="str">
        <f t="shared" ref="F156" si="8">IF(E156="ja","OK",IF(E156="","bitte befüllen","Ausschluss"))</f>
        <v>bitte befüllen</v>
      </c>
      <c r="G156" s="65" t="s">
        <v>15</v>
      </c>
      <c r="H156" s="129"/>
    </row>
    <row r="157" spans="1:8" outlineLevel="1" x14ac:dyDescent="0.25">
      <c r="A157" s="264" t="s">
        <v>439</v>
      </c>
      <c r="B157" s="127" t="s">
        <v>11</v>
      </c>
      <c r="C157" s="266" t="s">
        <v>1450</v>
      </c>
      <c r="D157" s="65" t="s">
        <v>0</v>
      </c>
      <c r="E157" s="211"/>
      <c r="F157" s="65" t="str">
        <f>IF(E157="ja","OK",IF(E157="","bitte befüllen","Ausschluss"))</f>
        <v>bitte befüllen</v>
      </c>
      <c r="G157" s="65" t="s">
        <v>15</v>
      </c>
      <c r="H157" s="129"/>
    </row>
    <row r="158" spans="1:8" outlineLevel="1" x14ac:dyDescent="0.25">
      <c r="A158" s="207" t="s">
        <v>440</v>
      </c>
      <c r="B158" s="133" t="s">
        <v>24</v>
      </c>
      <c r="C158" s="146" t="s">
        <v>1082</v>
      </c>
      <c r="D158" s="71" t="s">
        <v>0</v>
      </c>
      <c r="E158" s="211"/>
      <c r="F158" s="71" t="str">
        <f>IF(E158="ja",20,IF(E158="nein",0,"bitte befüllen"))</f>
        <v>bitte befüllen</v>
      </c>
      <c r="G158" s="71" t="s">
        <v>38</v>
      </c>
      <c r="H158" s="129">
        <v>20</v>
      </c>
    </row>
    <row r="159" spans="1:8" ht="30" outlineLevel="1" x14ac:dyDescent="0.25">
      <c r="A159" s="207" t="s">
        <v>441</v>
      </c>
      <c r="B159" s="133" t="s">
        <v>24</v>
      </c>
      <c r="C159" s="130" t="s">
        <v>350</v>
      </c>
      <c r="D159" s="71" t="s">
        <v>0</v>
      </c>
      <c r="E159" s="211"/>
      <c r="F159" s="71" t="str">
        <f>IF(E159="ja",20,IF(E159="nein",0,"bitte befüllen"))</f>
        <v>bitte befüllen</v>
      </c>
      <c r="G159" s="71" t="s">
        <v>38</v>
      </c>
      <c r="H159" s="129">
        <v>20</v>
      </c>
    </row>
    <row r="160" spans="1:8" ht="45" outlineLevel="1" x14ac:dyDescent="0.25">
      <c r="A160" s="207" t="s">
        <v>442</v>
      </c>
      <c r="B160" s="127" t="s">
        <v>11</v>
      </c>
      <c r="C160" s="138" t="s">
        <v>1270</v>
      </c>
      <c r="D160" s="65" t="s">
        <v>0</v>
      </c>
      <c r="E160" s="211"/>
      <c r="F160" s="65" t="str">
        <f>IF(E160="ja","OK",IF(E160="","bitte befüllen","Ausschluss"))</f>
        <v>bitte befüllen</v>
      </c>
      <c r="G160" s="65" t="s">
        <v>15</v>
      </c>
      <c r="H160" s="129"/>
    </row>
    <row r="161" spans="1:8" ht="30" outlineLevel="1" x14ac:dyDescent="0.25">
      <c r="A161" s="207" t="s">
        <v>443</v>
      </c>
      <c r="B161" s="134" t="s">
        <v>24</v>
      </c>
      <c r="C161" s="146" t="s">
        <v>393</v>
      </c>
      <c r="D161" s="65" t="s">
        <v>0</v>
      </c>
      <c r="E161" s="211"/>
      <c r="F161" s="214" t="str">
        <f>IF(E161="ja",20,IF(E161="nein",0,"bitte befüllen"))</f>
        <v>bitte befüllen</v>
      </c>
      <c r="G161" s="71" t="s">
        <v>38</v>
      </c>
      <c r="H161" s="129">
        <v>20</v>
      </c>
    </row>
    <row r="162" spans="1:8" ht="30" outlineLevel="1" x14ac:dyDescent="0.25">
      <c r="A162" s="207" t="s">
        <v>444</v>
      </c>
      <c r="B162" s="132" t="s">
        <v>24</v>
      </c>
      <c r="C162" s="146" t="s">
        <v>351</v>
      </c>
      <c r="D162" s="65" t="s">
        <v>0</v>
      </c>
      <c r="E162" s="211"/>
      <c r="F162" s="214" t="str">
        <f>IF(E162="ja",20,IF(E162="nein",0,"bitte befüllen"))</f>
        <v>bitte befüllen</v>
      </c>
      <c r="G162" s="71" t="s">
        <v>38</v>
      </c>
      <c r="H162" s="129">
        <v>20</v>
      </c>
    </row>
    <row r="163" spans="1:8" x14ac:dyDescent="0.25">
      <c r="A163" s="80" t="s">
        <v>201</v>
      </c>
      <c r="B163" s="81"/>
      <c r="C163" s="221" t="s">
        <v>352</v>
      </c>
      <c r="D163" s="81"/>
      <c r="E163" s="81"/>
      <c r="F163" s="81"/>
      <c r="G163" s="81"/>
    </row>
    <row r="164" spans="1:8" ht="30" outlineLevel="1" x14ac:dyDescent="0.25">
      <c r="A164" s="62" t="s">
        <v>202</v>
      </c>
      <c r="B164" s="127" t="s">
        <v>11</v>
      </c>
      <c r="C164" s="130" t="s">
        <v>354</v>
      </c>
      <c r="D164" s="65" t="s">
        <v>0</v>
      </c>
      <c r="E164" s="211"/>
      <c r="F164" s="65" t="str">
        <f t="shared" ref="F164:F168" si="9">IF(E164="ja","OK",IF(E164="","bitte befüllen","Ausschluss"))</f>
        <v>bitte befüllen</v>
      </c>
      <c r="G164" s="65" t="s">
        <v>15</v>
      </c>
      <c r="H164" s="129"/>
    </row>
    <row r="165" spans="1:8" outlineLevel="1" x14ac:dyDescent="0.25">
      <c r="A165" s="62" t="s">
        <v>203</v>
      </c>
      <c r="B165" s="127" t="s">
        <v>11</v>
      </c>
      <c r="C165" s="130" t="s">
        <v>355</v>
      </c>
      <c r="D165" s="65" t="s">
        <v>0</v>
      </c>
      <c r="E165" s="211"/>
      <c r="F165" s="65" t="str">
        <f t="shared" si="9"/>
        <v>bitte befüllen</v>
      </c>
      <c r="G165" s="65" t="s">
        <v>15</v>
      </c>
      <c r="H165" s="129"/>
    </row>
    <row r="166" spans="1:8" outlineLevel="1" x14ac:dyDescent="0.25">
      <c r="A166" s="62" t="s">
        <v>449</v>
      </c>
      <c r="B166" s="127" t="s">
        <v>11</v>
      </c>
      <c r="C166" s="130" t="s">
        <v>356</v>
      </c>
      <c r="D166" s="65" t="s">
        <v>0</v>
      </c>
      <c r="E166" s="211"/>
      <c r="F166" s="65" t="str">
        <f t="shared" si="9"/>
        <v>bitte befüllen</v>
      </c>
      <c r="G166" s="65" t="s">
        <v>15</v>
      </c>
      <c r="H166" s="129"/>
    </row>
    <row r="167" spans="1:8" outlineLevel="1" x14ac:dyDescent="0.25">
      <c r="A167" s="62" t="s">
        <v>450</v>
      </c>
      <c r="B167" s="127" t="s">
        <v>11</v>
      </c>
      <c r="C167" s="130" t="s">
        <v>357</v>
      </c>
      <c r="D167" s="65" t="s">
        <v>0</v>
      </c>
      <c r="E167" s="211"/>
      <c r="F167" s="65" t="str">
        <f t="shared" si="9"/>
        <v>bitte befüllen</v>
      </c>
      <c r="G167" s="65" t="s">
        <v>15</v>
      </c>
      <c r="H167" s="129"/>
    </row>
    <row r="168" spans="1:8" outlineLevel="1" x14ac:dyDescent="0.25">
      <c r="A168" s="62" t="s">
        <v>451</v>
      </c>
      <c r="B168" s="127" t="s">
        <v>11</v>
      </c>
      <c r="C168" s="146" t="s">
        <v>1083</v>
      </c>
      <c r="D168" s="65" t="s">
        <v>0</v>
      </c>
      <c r="E168" s="211"/>
      <c r="F168" s="65" t="str">
        <f t="shared" si="9"/>
        <v>bitte befüllen</v>
      </c>
      <c r="G168" s="65" t="s">
        <v>15</v>
      </c>
      <c r="H168" s="129"/>
    </row>
    <row r="169" spans="1:8" x14ac:dyDescent="0.25">
      <c r="A169" s="80" t="s">
        <v>453</v>
      </c>
      <c r="B169" s="81"/>
      <c r="C169" s="221" t="s">
        <v>455</v>
      </c>
      <c r="D169" s="81"/>
      <c r="E169" s="81"/>
      <c r="F169" s="81"/>
      <c r="G169" s="81"/>
    </row>
    <row r="170" spans="1:8" outlineLevel="1" x14ac:dyDescent="0.25">
      <c r="A170" s="62" t="s">
        <v>454</v>
      </c>
      <c r="B170" s="133" t="s">
        <v>24</v>
      </c>
      <c r="C170" s="146" t="s">
        <v>661</v>
      </c>
      <c r="D170" s="71" t="s">
        <v>0</v>
      </c>
      <c r="E170" s="211"/>
      <c r="F170" s="71" t="str">
        <f>IF(E170="ja",1,IF(E170="nein",0,"bitte befüllen"))</f>
        <v>bitte befüllen</v>
      </c>
      <c r="G170" s="71" t="s">
        <v>369</v>
      </c>
      <c r="H170" s="129">
        <v>1</v>
      </c>
    </row>
    <row r="171" spans="1:8" outlineLevel="1" x14ac:dyDescent="0.25">
      <c r="A171" s="62" t="s">
        <v>456</v>
      </c>
      <c r="B171" s="133" t="s">
        <v>24</v>
      </c>
      <c r="C171" s="138" t="s">
        <v>662</v>
      </c>
      <c r="D171" s="71" t="s">
        <v>0</v>
      </c>
      <c r="E171" s="211"/>
      <c r="F171" s="214" t="str">
        <f>IF(E171="ja",1,IF(E171="nein",0,"bitte befüllen"))</f>
        <v>bitte befüllen</v>
      </c>
      <c r="G171" s="71" t="s">
        <v>369</v>
      </c>
      <c r="H171" s="129">
        <v>1</v>
      </c>
    </row>
    <row r="172" spans="1:8" ht="30" outlineLevel="1" x14ac:dyDescent="0.25">
      <c r="A172" s="62" t="s">
        <v>457</v>
      </c>
      <c r="B172" s="133" t="s">
        <v>24</v>
      </c>
      <c r="C172" s="138" t="s">
        <v>358</v>
      </c>
      <c r="D172" s="71" t="s">
        <v>0</v>
      </c>
      <c r="E172" s="211"/>
      <c r="F172" s="214" t="str">
        <f>IF(E172="ja",20,IF(E172="nein",0,"bitte befüllen"))</f>
        <v>bitte befüllen</v>
      </c>
      <c r="G172" s="71" t="s">
        <v>38</v>
      </c>
      <c r="H172" s="129">
        <v>20</v>
      </c>
    </row>
    <row r="173" spans="1:8" ht="15.75" thickBot="1" x14ac:dyDescent="0.3">
      <c r="A173" s="75"/>
      <c r="B173" s="76"/>
      <c r="C173" s="77"/>
      <c r="D173" s="78"/>
      <c r="E173" s="78" t="str">
        <f>IFERROR(VLOOKUP("Ausschluss",F12:F172,1,FALSE),IFERROR(VLOOKUP("bitte befüllen",F12:F172,1,FALSE),"OK"))</f>
        <v>bitte befüllen</v>
      </c>
      <c r="F173" s="78">
        <f>SUM(F12:F172)</f>
        <v>0</v>
      </c>
      <c r="G173" s="79"/>
    </row>
    <row r="174" spans="1:8" ht="15.75" thickTop="1" x14ac:dyDescent="0.25">
      <c r="C174" s="45"/>
      <c r="D174" s="24"/>
      <c r="E174" s="24"/>
      <c r="F174" s="24"/>
    </row>
    <row r="175" spans="1:8" x14ac:dyDescent="0.25">
      <c r="C175" s="45"/>
      <c r="D175" s="24"/>
      <c r="E175" s="24"/>
      <c r="F175" s="24"/>
    </row>
    <row r="176" spans="1:8" x14ac:dyDescent="0.25">
      <c r="C176" s="45"/>
      <c r="D176" s="24"/>
      <c r="E176" s="24"/>
      <c r="F176" s="24"/>
    </row>
    <row r="177" spans="3:6" x14ac:dyDescent="0.25">
      <c r="C177" s="45"/>
      <c r="D177" s="24"/>
      <c r="E177" s="24"/>
      <c r="F177" s="24"/>
    </row>
    <row r="178" spans="3:6" x14ac:dyDescent="0.25">
      <c r="C178" s="45"/>
      <c r="D178" s="24"/>
      <c r="E178" s="24"/>
      <c r="F178" s="24"/>
    </row>
    <row r="179" spans="3:6" x14ac:dyDescent="0.25">
      <c r="C179" s="45"/>
      <c r="D179" s="24"/>
      <c r="E179" s="24"/>
      <c r="F179" s="24"/>
    </row>
    <row r="180" spans="3:6" x14ac:dyDescent="0.25">
      <c r="C180" s="45"/>
      <c r="D180" s="24"/>
      <c r="E180" s="24"/>
      <c r="F180" s="24"/>
    </row>
    <row r="181" spans="3:6" x14ac:dyDescent="0.25">
      <c r="C181" s="45"/>
      <c r="D181" s="24"/>
      <c r="E181" s="24"/>
      <c r="F181" s="24"/>
    </row>
    <row r="182" spans="3:6" x14ac:dyDescent="0.25">
      <c r="C182" s="45"/>
      <c r="D182" s="24"/>
      <c r="E182" s="24"/>
      <c r="F182" s="24"/>
    </row>
    <row r="183" spans="3:6" x14ac:dyDescent="0.25">
      <c r="C183" s="45"/>
      <c r="D183" s="24"/>
      <c r="E183" s="24"/>
      <c r="F183" s="24"/>
    </row>
    <row r="184" spans="3:6" x14ac:dyDescent="0.25">
      <c r="C184" s="45"/>
      <c r="D184" s="24"/>
      <c r="E184" s="24"/>
      <c r="F184" s="24"/>
    </row>
    <row r="185" spans="3:6" x14ac:dyDescent="0.25">
      <c r="C185" s="45"/>
      <c r="D185" s="24"/>
      <c r="E185" s="24"/>
      <c r="F185" s="24"/>
    </row>
    <row r="186" spans="3:6" x14ac:dyDescent="0.25">
      <c r="C186" s="45"/>
      <c r="D186" s="24"/>
      <c r="E186" s="24"/>
      <c r="F186" s="24"/>
    </row>
    <row r="187" spans="3:6" x14ac:dyDescent="0.25">
      <c r="C187" s="45"/>
      <c r="D187" s="24"/>
      <c r="E187" s="24"/>
      <c r="F187" s="24"/>
    </row>
    <row r="188" spans="3:6" x14ac:dyDescent="0.25">
      <c r="C188" s="45"/>
      <c r="D188" s="24"/>
      <c r="E188" s="24"/>
      <c r="F188" s="24"/>
    </row>
    <row r="189" spans="3:6" x14ac:dyDescent="0.25">
      <c r="C189" s="45"/>
      <c r="D189" s="24"/>
      <c r="E189" s="24"/>
      <c r="F189" s="24"/>
    </row>
    <row r="190" spans="3:6" x14ac:dyDescent="0.25">
      <c r="C190" s="45"/>
      <c r="D190" s="24"/>
      <c r="E190" s="24"/>
      <c r="F190" s="24"/>
    </row>
    <row r="191" spans="3:6" x14ac:dyDescent="0.25">
      <c r="C191" s="45"/>
      <c r="D191" s="24"/>
      <c r="E191" s="24"/>
      <c r="F191" s="24"/>
    </row>
    <row r="192" spans="3:6" x14ac:dyDescent="0.25">
      <c r="C192" s="45"/>
      <c r="D192" s="24"/>
      <c r="E192" s="24"/>
      <c r="F192" s="24"/>
    </row>
    <row r="193" spans="3:6" x14ac:dyDescent="0.25">
      <c r="C193" s="45"/>
      <c r="D193" s="24"/>
      <c r="E193" s="24"/>
      <c r="F193" s="24"/>
    </row>
    <row r="194" spans="3:6" x14ac:dyDescent="0.25">
      <c r="C194" s="45"/>
      <c r="D194" s="24"/>
      <c r="E194" s="24"/>
      <c r="F194" s="24"/>
    </row>
    <row r="195" spans="3:6" x14ac:dyDescent="0.25">
      <c r="C195" s="45"/>
      <c r="D195" s="24"/>
      <c r="E195" s="24"/>
      <c r="F195" s="24"/>
    </row>
    <row r="196" spans="3:6" x14ac:dyDescent="0.25">
      <c r="C196" s="45"/>
      <c r="D196" s="24"/>
      <c r="E196" s="24"/>
      <c r="F196" s="24"/>
    </row>
    <row r="197" spans="3:6" x14ac:dyDescent="0.25">
      <c r="C197" s="45"/>
      <c r="D197" s="24"/>
      <c r="E197" s="24"/>
      <c r="F197" s="24"/>
    </row>
    <row r="198" spans="3:6" x14ac:dyDescent="0.25">
      <c r="C198" s="45"/>
      <c r="D198" s="24"/>
      <c r="E198" s="24"/>
      <c r="F198" s="24"/>
    </row>
    <row r="199" spans="3:6" x14ac:dyDescent="0.25">
      <c r="C199" s="45"/>
      <c r="D199" s="24"/>
      <c r="E199" s="24"/>
      <c r="F199" s="24"/>
    </row>
    <row r="200" spans="3:6" x14ac:dyDescent="0.25">
      <c r="C200" s="45"/>
      <c r="D200" s="24"/>
      <c r="E200" s="24"/>
      <c r="F200" s="24"/>
    </row>
    <row r="201" spans="3:6" x14ac:dyDescent="0.25">
      <c r="C201" s="45"/>
      <c r="D201" s="24"/>
      <c r="E201" s="24"/>
      <c r="F201" s="24"/>
    </row>
    <row r="202" spans="3:6" x14ac:dyDescent="0.25">
      <c r="C202" s="45"/>
      <c r="D202" s="24"/>
      <c r="E202" s="24"/>
      <c r="F202" s="24"/>
    </row>
    <row r="203" spans="3:6" x14ac:dyDescent="0.25">
      <c r="C203" s="45"/>
      <c r="D203" s="24"/>
      <c r="E203" s="24"/>
      <c r="F203" s="24"/>
    </row>
    <row r="204" spans="3:6" x14ac:dyDescent="0.25">
      <c r="C204" s="45"/>
      <c r="D204" s="24"/>
      <c r="E204" s="24"/>
      <c r="F204" s="24"/>
    </row>
    <row r="205" spans="3:6" x14ac:dyDescent="0.25">
      <c r="C205" s="45"/>
      <c r="D205" s="24"/>
      <c r="E205" s="24"/>
      <c r="F205" s="24"/>
    </row>
    <row r="206" spans="3:6" x14ac:dyDescent="0.25">
      <c r="C206" s="45"/>
      <c r="D206" s="24"/>
      <c r="E206" s="24"/>
      <c r="F206" s="24"/>
    </row>
    <row r="207" spans="3:6" x14ac:dyDescent="0.25">
      <c r="C207" s="45"/>
      <c r="D207" s="24"/>
      <c r="E207" s="24"/>
      <c r="F207" s="24"/>
    </row>
    <row r="208" spans="3:6" x14ac:dyDescent="0.25">
      <c r="C208" s="45"/>
      <c r="D208" s="24"/>
      <c r="E208" s="24"/>
      <c r="F208" s="24"/>
    </row>
    <row r="209" spans="3:6" x14ac:dyDescent="0.25">
      <c r="C209" s="45"/>
      <c r="D209" s="24"/>
      <c r="E209" s="24"/>
      <c r="F209" s="24"/>
    </row>
    <row r="210" spans="3:6" x14ac:dyDescent="0.25">
      <c r="C210" s="45"/>
      <c r="D210" s="24"/>
      <c r="E210" s="24"/>
      <c r="F210" s="24"/>
    </row>
    <row r="211" spans="3:6" x14ac:dyDescent="0.25">
      <c r="C211" s="45"/>
      <c r="D211" s="24"/>
      <c r="E211" s="24"/>
      <c r="F211" s="24"/>
    </row>
    <row r="212" spans="3:6" x14ac:dyDescent="0.25">
      <c r="C212" s="45"/>
      <c r="D212" s="24"/>
      <c r="E212" s="24"/>
      <c r="F212" s="24"/>
    </row>
    <row r="213" spans="3:6" x14ac:dyDescent="0.25">
      <c r="C213" s="45"/>
      <c r="D213" s="24"/>
      <c r="E213" s="24"/>
      <c r="F213" s="24"/>
    </row>
    <row r="214" spans="3:6" x14ac:dyDescent="0.25">
      <c r="C214" s="45"/>
      <c r="D214" s="24"/>
      <c r="E214" s="24"/>
      <c r="F214" s="24"/>
    </row>
    <row r="215" spans="3:6" x14ac:dyDescent="0.25">
      <c r="C215" s="45"/>
      <c r="D215" s="24"/>
      <c r="E215" s="24"/>
      <c r="F215" s="24"/>
    </row>
    <row r="216" spans="3:6" x14ac:dyDescent="0.25">
      <c r="C216" s="45"/>
      <c r="D216" s="24"/>
      <c r="E216" s="24"/>
      <c r="F216" s="24"/>
    </row>
    <row r="217" spans="3:6" x14ac:dyDescent="0.25">
      <c r="C217" s="45"/>
      <c r="D217" s="24"/>
      <c r="E217" s="24"/>
      <c r="F217" s="24"/>
    </row>
    <row r="218" spans="3:6" x14ac:dyDescent="0.25">
      <c r="C218" s="45"/>
      <c r="D218" s="24"/>
      <c r="E218" s="24"/>
      <c r="F218" s="24"/>
    </row>
    <row r="219" spans="3:6" x14ac:dyDescent="0.25">
      <c r="C219" s="45"/>
      <c r="D219" s="24"/>
      <c r="E219" s="24"/>
      <c r="F219" s="24"/>
    </row>
    <row r="220" spans="3:6" x14ac:dyDescent="0.25">
      <c r="C220" s="45"/>
      <c r="D220" s="24"/>
      <c r="E220" s="24"/>
      <c r="F220" s="24"/>
    </row>
    <row r="221" spans="3:6" x14ac:dyDescent="0.25">
      <c r="C221" s="45"/>
      <c r="D221" s="24"/>
      <c r="E221" s="24"/>
      <c r="F221" s="24"/>
    </row>
    <row r="222" spans="3:6" x14ac:dyDescent="0.25">
      <c r="C222" s="45"/>
      <c r="D222" s="24"/>
      <c r="E222" s="24"/>
      <c r="F222" s="24"/>
    </row>
    <row r="223" spans="3:6" x14ac:dyDescent="0.25">
      <c r="C223" s="45"/>
      <c r="D223" s="24"/>
      <c r="E223" s="24"/>
      <c r="F223" s="24"/>
    </row>
    <row r="224" spans="3:6" x14ac:dyDescent="0.25">
      <c r="C224" s="45"/>
      <c r="D224" s="24"/>
      <c r="E224" s="24"/>
      <c r="F224" s="24"/>
    </row>
    <row r="225" spans="3:6" x14ac:dyDescent="0.25">
      <c r="C225" s="45"/>
      <c r="D225" s="24"/>
      <c r="E225" s="24"/>
      <c r="F225" s="24"/>
    </row>
    <row r="226" spans="3:6" x14ac:dyDescent="0.25">
      <c r="C226" s="45"/>
      <c r="D226" s="24"/>
      <c r="E226" s="24"/>
      <c r="F226" s="24"/>
    </row>
    <row r="227" spans="3:6" x14ac:dyDescent="0.25">
      <c r="C227" s="45"/>
      <c r="D227" s="24"/>
      <c r="E227" s="24"/>
      <c r="F227" s="24"/>
    </row>
    <row r="228" spans="3:6" x14ac:dyDescent="0.25">
      <c r="C228" s="45"/>
      <c r="D228" s="24"/>
      <c r="E228" s="24"/>
      <c r="F228" s="24"/>
    </row>
    <row r="229" spans="3:6" x14ac:dyDescent="0.25">
      <c r="C229" s="45"/>
      <c r="D229" s="24"/>
      <c r="E229" s="24"/>
      <c r="F229" s="24"/>
    </row>
    <row r="230" spans="3:6" x14ac:dyDescent="0.25">
      <c r="C230" s="45"/>
      <c r="D230" s="24"/>
      <c r="E230" s="24"/>
      <c r="F230" s="24"/>
    </row>
    <row r="231" spans="3:6" x14ac:dyDescent="0.25">
      <c r="C231" s="45"/>
      <c r="D231" s="24"/>
      <c r="E231" s="24"/>
      <c r="F231" s="24"/>
    </row>
    <row r="232" spans="3:6" x14ac:dyDescent="0.25">
      <c r="C232" s="45"/>
      <c r="D232" s="24"/>
      <c r="E232" s="24"/>
      <c r="F232" s="24"/>
    </row>
    <row r="233" spans="3:6" x14ac:dyDescent="0.25">
      <c r="C233" s="45"/>
      <c r="D233" s="24"/>
      <c r="E233" s="24"/>
      <c r="F233" s="24"/>
    </row>
    <row r="234" spans="3:6" x14ac:dyDescent="0.25">
      <c r="C234" s="45"/>
      <c r="D234" s="24"/>
      <c r="E234" s="24"/>
      <c r="F234" s="24"/>
    </row>
    <row r="235" spans="3:6" x14ac:dyDescent="0.25">
      <c r="C235" s="45"/>
      <c r="D235" s="24"/>
      <c r="E235" s="24"/>
      <c r="F235" s="24"/>
    </row>
    <row r="236" spans="3:6" x14ac:dyDescent="0.25">
      <c r="C236" s="45"/>
      <c r="D236" s="24"/>
      <c r="E236" s="24"/>
      <c r="F236" s="24"/>
    </row>
    <row r="237" spans="3:6" x14ac:dyDescent="0.25">
      <c r="C237" s="45"/>
      <c r="D237" s="24"/>
      <c r="E237" s="24"/>
      <c r="F237" s="24"/>
    </row>
    <row r="238" spans="3:6" x14ac:dyDescent="0.25">
      <c r="C238" s="45"/>
      <c r="D238" s="24"/>
      <c r="E238" s="24"/>
      <c r="F238" s="24"/>
    </row>
    <row r="239" spans="3:6" x14ac:dyDescent="0.25">
      <c r="C239" s="45"/>
      <c r="D239" s="24"/>
      <c r="E239" s="24"/>
      <c r="F239" s="24"/>
    </row>
    <row r="240" spans="3:6" x14ac:dyDescent="0.25">
      <c r="C240" s="45"/>
      <c r="D240" s="24"/>
      <c r="E240" s="24"/>
      <c r="F240" s="24"/>
    </row>
    <row r="241" spans="3:6" x14ac:dyDescent="0.25">
      <c r="C241" s="45"/>
      <c r="D241" s="24"/>
      <c r="E241" s="24"/>
      <c r="F241" s="24"/>
    </row>
    <row r="242" spans="3:6" x14ac:dyDescent="0.25">
      <c r="C242" s="45"/>
      <c r="D242" s="24"/>
      <c r="E242" s="24"/>
      <c r="F242" s="24"/>
    </row>
    <row r="243" spans="3:6" x14ac:dyDescent="0.25">
      <c r="C243" s="45"/>
      <c r="D243" s="24"/>
      <c r="E243" s="24"/>
      <c r="F243" s="24"/>
    </row>
    <row r="244" spans="3:6" x14ac:dyDescent="0.25">
      <c r="C244" s="45"/>
      <c r="D244" s="24"/>
      <c r="E244" s="24"/>
      <c r="F244" s="24"/>
    </row>
    <row r="245" spans="3:6" x14ac:dyDescent="0.25">
      <c r="C245" s="45"/>
      <c r="D245" s="24"/>
      <c r="E245" s="24"/>
      <c r="F245" s="24"/>
    </row>
    <row r="246" spans="3:6" x14ac:dyDescent="0.25">
      <c r="C246" s="45"/>
      <c r="D246" s="24"/>
      <c r="E246" s="24"/>
      <c r="F246" s="24"/>
    </row>
    <row r="247" spans="3:6" x14ac:dyDescent="0.25">
      <c r="C247" s="45"/>
      <c r="D247" s="24"/>
      <c r="E247" s="24"/>
      <c r="F247" s="24"/>
    </row>
    <row r="248" spans="3:6" x14ac:dyDescent="0.25">
      <c r="C248" s="45"/>
      <c r="D248" s="24"/>
      <c r="E248" s="24"/>
      <c r="F248" s="24"/>
    </row>
    <row r="249" spans="3:6" x14ac:dyDescent="0.25">
      <c r="C249" s="45"/>
      <c r="D249" s="24"/>
      <c r="E249" s="24"/>
      <c r="F249" s="24"/>
    </row>
    <row r="250" spans="3:6" x14ac:dyDescent="0.25">
      <c r="C250" s="45"/>
      <c r="D250" s="24"/>
      <c r="E250" s="24"/>
      <c r="F250" s="24"/>
    </row>
    <row r="251" spans="3:6" x14ac:dyDescent="0.25">
      <c r="C251" s="45"/>
      <c r="D251" s="24"/>
      <c r="E251" s="24"/>
      <c r="F251" s="24"/>
    </row>
    <row r="252" spans="3:6" x14ac:dyDescent="0.25">
      <c r="C252" s="45"/>
      <c r="D252" s="24"/>
      <c r="E252" s="24"/>
      <c r="F252" s="24"/>
    </row>
    <row r="253" spans="3:6" x14ac:dyDescent="0.25">
      <c r="C253" s="45"/>
      <c r="D253" s="24"/>
      <c r="E253" s="24"/>
      <c r="F253" s="24"/>
    </row>
    <row r="254" spans="3:6" x14ac:dyDescent="0.25">
      <c r="C254" s="45"/>
      <c r="D254" s="24"/>
      <c r="E254" s="24"/>
      <c r="F254" s="24"/>
    </row>
    <row r="255" spans="3:6" x14ac:dyDescent="0.25">
      <c r="C255" s="45"/>
      <c r="D255" s="24"/>
      <c r="E255" s="24"/>
      <c r="F255" s="24"/>
    </row>
    <row r="256" spans="3:6" x14ac:dyDescent="0.25">
      <c r="C256" s="45"/>
      <c r="D256" s="24"/>
      <c r="E256" s="24"/>
      <c r="F256" s="24"/>
    </row>
    <row r="257" spans="3:6" x14ac:dyDescent="0.25">
      <c r="C257" s="45"/>
      <c r="D257" s="24"/>
      <c r="E257" s="24"/>
      <c r="F257" s="24"/>
    </row>
    <row r="258" spans="3:6" x14ac:dyDescent="0.25">
      <c r="C258" s="45"/>
      <c r="D258" s="24"/>
      <c r="E258" s="24"/>
      <c r="F258" s="24"/>
    </row>
    <row r="259" spans="3:6" x14ac:dyDescent="0.25">
      <c r="C259" s="45"/>
      <c r="D259" s="24"/>
      <c r="E259" s="24"/>
      <c r="F259" s="24"/>
    </row>
    <row r="260" spans="3:6" x14ac:dyDescent="0.25">
      <c r="C260" s="45"/>
      <c r="D260" s="24"/>
      <c r="E260" s="24"/>
      <c r="F260" s="24"/>
    </row>
    <row r="261" spans="3:6" x14ac:dyDescent="0.25">
      <c r="C261" s="45"/>
      <c r="D261" s="24"/>
      <c r="E261" s="24"/>
      <c r="F261" s="24"/>
    </row>
    <row r="262" spans="3:6" x14ac:dyDescent="0.25">
      <c r="C262" s="45"/>
      <c r="D262" s="24"/>
      <c r="E262" s="24"/>
      <c r="F262" s="24"/>
    </row>
    <row r="263" spans="3:6" x14ac:dyDescent="0.25">
      <c r="C263" s="45"/>
      <c r="D263" s="24"/>
      <c r="E263" s="24"/>
      <c r="F263" s="24"/>
    </row>
    <row r="264" spans="3:6" x14ac:dyDescent="0.25">
      <c r="C264" s="45"/>
      <c r="D264" s="24"/>
      <c r="E264" s="24"/>
      <c r="F264" s="24"/>
    </row>
    <row r="265" spans="3:6" x14ac:dyDescent="0.25">
      <c r="C265" s="45"/>
      <c r="D265" s="24"/>
      <c r="E265" s="24"/>
      <c r="F265" s="24"/>
    </row>
    <row r="266" spans="3:6" x14ac:dyDescent="0.25">
      <c r="C266" s="45"/>
      <c r="D266" s="24"/>
      <c r="E266" s="24"/>
      <c r="F266" s="24"/>
    </row>
    <row r="267" spans="3:6" x14ac:dyDescent="0.25">
      <c r="C267" s="45"/>
      <c r="D267" s="24"/>
      <c r="E267" s="24"/>
      <c r="F267" s="24"/>
    </row>
    <row r="268" spans="3:6" x14ac:dyDescent="0.25">
      <c r="C268" s="45"/>
      <c r="D268" s="24"/>
      <c r="E268" s="24"/>
      <c r="F268" s="24"/>
    </row>
    <row r="269" spans="3:6" x14ac:dyDescent="0.25">
      <c r="C269" s="45"/>
      <c r="D269" s="24"/>
      <c r="E269" s="24"/>
      <c r="F269" s="24"/>
    </row>
    <row r="270" spans="3:6" x14ac:dyDescent="0.25">
      <c r="C270" s="45"/>
      <c r="D270" s="24"/>
      <c r="E270" s="24"/>
      <c r="F270" s="24"/>
    </row>
    <row r="271" spans="3:6" x14ac:dyDescent="0.25">
      <c r="C271" s="45"/>
      <c r="D271" s="24"/>
      <c r="E271" s="24"/>
      <c r="F271" s="24"/>
    </row>
    <row r="272" spans="3:6" x14ac:dyDescent="0.25">
      <c r="C272" s="45"/>
      <c r="D272" s="24"/>
      <c r="E272" s="24"/>
      <c r="F272" s="24"/>
    </row>
    <row r="273" spans="3:6" x14ac:dyDescent="0.25">
      <c r="C273" s="45"/>
      <c r="D273" s="24"/>
      <c r="E273" s="24"/>
      <c r="F273" s="24"/>
    </row>
    <row r="274" spans="3:6" x14ac:dyDescent="0.25">
      <c r="C274" s="45"/>
      <c r="D274" s="24"/>
      <c r="E274" s="24"/>
      <c r="F274" s="24"/>
    </row>
    <row r="275" spans="3:6" x14ac:dyDescent="0.25">
      <c r="C275" s="45"/>
      <c r="D275" s="24"/>
      <c r="E275" s="24"/>
      <c r="F275" s="24"/>
    </row>
    <row r="276" spans="3:6" x14ac:dyDescent="0.25">
      <c r="C276" s="45"/>
      <c r="D276" s="24"/>
      <c r="E276" s="24"/>
      <c r="F276" s="24"/>
    </row>
    <row r="277" spans="3:6" x14ac:dyDescent="0.25">
      <c r="C277" s="45"/>
      <c r="D277" s="24"/>
      <c r="E277" s="24"/>
      <c r="F277" s="24"/>
    </row>
    <row r="278" spans="3:6" x14ac:dyDescent="0.25">
      <c r="C278" s="45"/>
      <c r="D278" s="24"/>
      <c r="E278" s="24"/>
      <c r="F278" s="24"/>
    </row>
    <row r="1048576" spans="5:5" x14ac:dyDescent="0.25">
      <c r="E1048576" s="270"/>
    </row>
  </sheetData>
  <sheetProtection password="E5AF" sheet="1" objects="1" scenarios="1" autoFilter="0"/>
  <autoFilter ref="A11:H173"/>
  <sortState ref="C148:C157">
    <sortCondition ref="C148"/>
  </sortState>
  <mergeCells count="8">
    <mergeCell ref="A2:G2"/>
    <mergeCell ref="A8:B8"/>
    <mergeCell ref="C8:G8"/>
    <mergeCell ref="A3:G3"/>
    <mergeCell ref="A4:G4"/>
    <mergeCell ref="B5:G5"/>
    <mergeCell ref="B6:G6"/>
    <mergeCell ref="A7:G7"/>
  </mergeCells>
  <phoneticPr fontId="32" type="noConversion"/>
  <conditionalFormatting sqref="E173">
    <cfRule type="cellIs" dxfId="31" priority="116" operator="equal">
      <formula>"Ausschluss"</formula>
    </cfRule>
  </conditionalFormatting>
  <conditionalFormatting sqref="F12:F15 F18:F141 F143:F172">
    <cfRule type="cellIs" dxfId="30" priority="114" operator="equal">
      <formula>"OK"</formula>
    </cfRule>
    <cfRule type="cellIs" dxfId="29" priority="117" operator="equal">
      <formula>"Ausschluss"</formula>
    </cfRule>
  </conditionalFormatting>
  <conditionalFormatting sqref="F16:F17">
    <cfRule type="containsText" dxfId="28" priority="3" operator="containsText" text="ja">
      <formula>NOT(ISERROR(SEARCH("ja",F16)))</formula>
    </cfRule>
    <cfRule type="containsText" dxfId="27" priority="4" operator="containsText" text="Ausschluss">
      <formula>NOT(ISERROR(SEARCH("Ausschluss",F16)))</formula>
    </cfRule>
    <cfRule type="containsText" dxfId="26" priority="5" operator="containsText" text="OK">
      <formula>NOT(ISERROR(SEARCH("OK",F16)))</formula>
    </cfRule>
  </conditionalFormatting>
  <conditionalFormatting sqref="F142">
    <cfRule type="cellIs" dxfId="25" priority="1" operator="equal">
      <formula>"OK"</formula>
    </cfRule>
    <cfRule type="cellIs" dxfId="24" priority="2" operator="equal">
      <formula>"Ausschluss"</formula>
    </cfRule>
  </conditionalFormatting>
  <dataValidations count="1">
    <dataValidation type="list" allowBlank="1" showInputMessage="1" showErrorMessage="1" sqref="E13:E15 E18 E20:E38 E40:E48 E50:E74 E76:E78 E80:E84 E86:E90 E92:E107 E109:E115 E117:E129 E131:E135 E137:E143 E145:E152 E154:E162 E164:E168 E170:E172">
      <formula1>"ja,nein"</formula1>
    </dataValidation>
  </dataValidation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9"/>
  <sheetViews>
    <sheetView zoomScaleNormal="100" workbookViewId="0">
      <pane ySplit="11" topLeftCell="A12" activePane="bottomLeft" state="frozen"/>
      <selection activeCell="E8" sqref="E8"/>
      <selection pane="bottomLeft" activeCell="D39" sqref="D39"/>
    </sheetView>
  </sheetViews>
  <sheetFormatPr baseColWidth="10" defaultColWidth="11.42578125" defaultRowHeight="15" outlineLevelRow="1" x14ac:dyDescent="0.25"/>
  <cols>
    <col min="1" max="1" width="16.42578125" style="53" customWidth="1"/>
    <col min="2" max="2" width="48.7109375" style="56" bestFit="1" customWidth="1"/>
    <col min="3" max="3" width="15.42578125" style="57" bestFit="1" customWidth="1"/>
    <col min="4" max="5" width="40.7109375" style="57" customWidth="1"/>
    <col min="6" max="16384" width="11.42578125" style="36"/>
  </cols>
  <sheetData>
    <row r="1" spans="1:5" s="58" customFormat="1" x14ac:dyDescent="0.25">
      <c r="A1" s="30" t="s">
        <v>227</v>
      </c>
    </row>
    <row r="2" spans="1:5" ht="21" customHeight="1" x14ac:dyDescent="0.25">
      <c r="A2" s="95" t="s">
        <v>224</v>
      </c>
      <c r="B2" s="95"/>
      <c r="C2" s="95"/>
      <c r="D2" s="95"/>
      <c r="E2" s="95"/>
    </row>
    <row r="3" spans="1:5" ht="21" customHeight="1" x14ac:dyDescent="0.25">
      <c r="A3" s="95" t="s">
        <v>462</v>
      </c>
      <c r="B3" s="95"/>
      <c r="C3" s="95"/>
      <c r="D3" s="95"/>
      <c r="E3" s="95"/>
    </row>
    <row r="4" spans="1:5" x14ac:dyDescent="0.25">
      <c r="A4" s="96" t="s">
        <v>615</v>
      </c>
      <c r="B4" s="96"/>
      <c r="C4" s="96"/>
      <c r="D4" s="96"/>
      <c r="E4" s="96"/>
    </row>
    <row r="5" spans="1:5" x14ac:dyDescent="0.25">
      <c r="A5" s="6" t="s">
        <v>22</v>
      </c>
      <c r="B5" s="292" t="str">
        <f>Inhaltsverzeichnis!B2</f>
        <v>Rahmenvertrag über Lieferung, Aufstellung und Inbetriebnahme von Narkose- und Beatmungssystemen</v>
      </c>
      <c r="C5" s="292"/>
      <c r="D5" s="292"/>
      <c r="E5" s="292"/>
    </row>
    <row r="6" spans="1:5" x14ac:dyDescent="0.25">
      <c r="A6" s="6" t="s">
        <v>23</v>
      </c>
      <c r="B6" s="292" t="str">
        <f>Inhaltsverzeichnis!B3</f>
        <v>2026_JDS_05</v>
      </c>
      <c r="C6" s="292"/>
      <c r="D6" s="292"/>
      <c r="E6" s="292"/>
    </row>
    <row r="7" spans="1:5" x14ac:dyDescent="0.25">
      <c r="A7" s="97"/>
      <c r="B7" s="97"/>
      <c r="C7" s="97"/>
      <c r="D7" s="97"/>
      <c r="E7" s="97"/>
    </row>
    <row r="8" spans="1:5" x14ac:dyDescent="0.25">
      <c r="A8" s="117" t="s">
        <v>238</v>
      </c>
      <c r="B8" s="293">
        <f>'Anforderungen Los 1-3'!C8</f>
        <v>0</v>
      </c>
      <c r="C8" s="294"/>
      <c r="D8" s="294"/>
      <c r="E8" s="294"/>
    </row>
    <row r="9" spans="1:5" x14ac:dyDescent="0.25">
      <c r="A9" s="19"/>
      <c r="B9" s="16"/>
      <c r="C9" s="3"/>
      <c r="D9" s="3"/>
      <c r="E9" s="3"/>
    </row>
    <row r="10" spans="1:5" x14ac:dyDescent="0.25">
      <c r="A10" s="37" t="s">
        <v>215</v>
      </c>
      <c r="B10" s="15"/>
      <c r="C10" s="3"/>
      <c r="D10" s="3"/>
      <c r="E10" s="3"/>
    </row>
    <row r="11" spans="1:5" s="42" customFormat="1" ht="30" x14ac:dyDescent="0.25">
      <c r="A11" s="38" t="s">
        <v>2</v>
      </c>
      <c r="B11" s="116" t="s">
        <v>1</v>
      </c>
      <c r="C11" s="39" t="s">
        <v>13</v>
      </c>
      <c r="D11" s="40" t="s">
        <v>549</v>
      </c>
      <c r="E11" s="40" t="s">
        <v>549</v>
      </c>
    </row>
    <row r="12" spans="1:5" s="42" customFormat="1" x14ac:dyDescent="0.25">
      <c r="A12" s="80" t="s">
        <v>552</v>
      </c>
      <c r="B12" s="82" t="s">
        <v>122</v>
      </c>
      <c r="C12" s="82"/>
      <c r="D12" s="81"/>
      <c r="E12" s="81"/>
    </row>
    <row r="13" spans="1:5" outlineLevel="1" x14ac:dyDescent="0.25">
      <c r="A13" s="148" t="s">
        <v>553</v>
      </c>
      <c r="B13" s="149" t="s">
        <v>515</v>
      </c>
      <c r="C13" s="81"/>
      <c r="D13" s="66"/>
      <c r="E13" s="81"/>
    </row>
    <row r="14" spans="1:5" outlineLevel="1" x14ac:dyDescent="0.25">
      <c r="A14" s="148" t="s">
        <v>554</v>
      </c>
      <c r="B14" s="149" t="s">
        <v>516</v>
      </c>
      <c r="C14" s="81"/>
      <c r="D14" s="66"/>
      <c r="E14" s="81"/>
    </row>
    <row r="15" spans="1:5" x14ac:dyDescent="0.25">
      <c r="A15" s="80" t="s">
        <v>555</v>
      </c>
      <c r="B15" s="82" t="s">
        <v>514</v>
      </c>
      <c r="C15" s="83" t="s">
        <v>543</v>
      </c>
      <c r="D15" s="83" t="s">
        <v>550</v>
      </c>
      <c r="E15" s="83" t="s">
        <v>551</v>
      </c>
    </row>
    <row r="16" spans="1:5" outlineLevel="1" x14ac:dyDescent="0.25">
      <c r="A16" s="148" t="s">
        <v>557</v>
      </c>
      <c r="B16" s="149" t="s">
        <v>517</v>
      </c>
      <c r="C16" s="150" t="s">
        <v>546</v>
      </c>
      <c r="D16" s="66"/>
      <c r="E16" s="66"/>
    </row>
    <row r="17" spans="1:5" outlineLevel="1" x14ac:dyDescent="0.25">
      <c r="A17" s="148" t="s">
        <v>558</v>
      </c>
      <c r="B17" s="149" t="s">
        <v>517</v>
      </c>
      <c r="C17" s="150" t="s">
        <v>547</v>
      </c>
      <c r="D17" s="66"/>
      <c r="E17" s="66"/>
    </row>
    <row r="18" spans="1:5" outlineLevel="1" x14ac:dyDescent="0.25">
      <c r="A18" s="148" t="s">
        <v>559</v>
      </c>
      <c r="B18" s="149" t="s">
        <v>518</v>
      </c>
      <c r="C18" s="150" t="s">
        <v>24</v>
      </c>
      <c r="D18" s="66"/>
      <c r="E18" s="66"/>
    </row>
    <row r="19" spans="1:5" outlineLevel="1" x14ac:dyDescent="0.25">
      <c r="A19" s="148" t="s">
        <v>560</v>
      </c>
      <c r="B19" s="149" t="s">
        <v>519</v>
      </c>
      <c r="C19" s="81"/>
      <c r="D19" s="66"/>
      <c r="E19" s="81"/>
    </row>
    <row r="20" spans="1:5" outlineLevel="1" x14ac:dyDescent="0.25">
      <c r="A20" s="148" t="s">
        <v>561</v>
      </c>
      <c r="B20" s="149" t="s">
        <v>520</v>
      </c>
      <c r="C20" s="81"/>
      <c r="D20" s="66"/>
      <c r="E20" s="81"/>
    </row>
    <row r="21" spans="1:5" x14ac:dyDescent="0.25">
      <c r="A21" s="80" t="s">
        <v>562</v>
      </c>
      <c r="B21" s="82" t="s">
        <v>463</v>
      </c>
      <c r="C21" s="81"/>
      <c r="D21" s="83" t="s">
        <v>550</v>
      </c>
      <c r="E21" s="83" t="s">
        <v>551</v>
      </c>
    </row>
    <row r="22" spans="1:5" outlineLevel="1" x14ac:dyDescent="0.25">
      <c r="A22" s="148" t="s">
        <v>556</v>
      </c>
      <c r="B22" s="149" t="s">
        <v>464</v>
      </c>
      <c r="C22" s="150" t="s">
        <v>521</v>
      </c>
      <c r="D22" s="66"/>
      <c r="E22" s="66"/>
    </row>
    <row r="23" spans="1:5" outlineLevel="1" x14ac:dyDescent="0.25">
      <c r="A23" s="148" t="s">
        <v>563</v>
      </c>
      <c r="B23" s="130" t="s">
        <v>465</v>
      </c>
      <c r="C23" s="150" t="s">
        <v>522</v>
      </c>
      <c r="D23" s="66"/>
      <c r="E23" s="66"/>
    </row>
    <row r="24" spans="1:5" outlineLevel="1" x14ac:dyDescent="0.25">
      <c r="A24" s="148" t="s">
        <v>564</v>
      </c>
      <c r="B24" s="151" t="s">
        <v>466</v>
      </c>
      <c r="C24" s="150" t="s">
        <v>523</v>
      </c>
      <c r="D24" s="66"/>
      <c r="E24" s="66"/>
    </row>
    <row r="25" spans="1:5" outlineLevel="1" x14ac:dyDescent="0.25">
      <c r="A25" s="148" t="s">
        <v>565</v>
      </c>
      <c r="B25" s="130" t="s">
        <v>467</v>
      </c>
      <c r="C25" s="150" t="s">
        <v>524</v>
      </c>
      <c r="D25" s="66"/>
      <c r="E25" s="66"/>
    </row>
    <row r="26" spans="1:5" outlineLevel="1" x14ac:dyDescent="0.25">
      <c r="A26" s="148" t="s">
        <v>566</v>
      </c>
      <c r="B26" s="151" t="s">
        <v>468</v>
      </c>
      <c r="C26" s="150" t="s">
        <v>525</v>
      </c>
      <c r="D26" s="66"/>
      <c r="E26" s="66"/>
    </row>
    <row r="27" spans="1:5" outlineLevel="1" x14ac:dyDescent="0.25">
      <c r="A27" s="148" t="s">
        <v>567</v>
      </c>
      <c r="B27" s="151" t="s">
        <v>469</v>
      </c>
      <c r="C27" s="150" t="s">
        <v>525</v>
      </c>
      <c r="D27" s="66"/>
      <c r="E27" s="66"/>
    </row>
    <row r="28" spans="1:5" outlineLevel="1" x14ac:dyDescent="0.25">
      <c r="A28" s="148" t="s">
        <v>568</v>
      </c>
      <c r="B28" s="151" t="s">
        <v>470</v>
      </c>
      <c r="C28" s="150" t="s">
        <v>526</v>
      </c>
      <c r="D28" s="66"/>
      <c r="E28" s="66"/>
    </row>
    <row r="29" spans="1:5" outlineLevel="1" x14ac:dyDescent="0.25">
      <c r="A29" s="148" t="s">
        <v>569</v>
      </c>
      <c r="B29" s="151" t="s">
        <v>471</v>
      </c>
      <c r="C29" s="150" t="s">
        <v>525</v>
      </c>
      <c r="D29" s="66"/>
      <c r="E29" s="66"/>
    </row>
    <row r="30" spans="1:5" outlineLevel="1" x14ac:dyDescent="0.25">
      <c r="A30" s="148" t="s">
        <v>570</v>
      </c>
      <c r="B30" s="151" t="s">
        <v>472</v>
      </c>
      <c r="C30" s="150" t="s">
        <v>524</v>
      </c>
      <c r="D30" s="66"/>
      <c r="E30" s="66"/>
    </row>
    <row r="31" spans="1:5" outlineLevel="1" x14ac:dyDescent="0.25">
      <c r="A31" s="148" t="s">
        <v>571</v>
      </c>
      <c r="B31" s="151" t="s">
        <v>473</v>
      </c>
      <c r="C31" s="150" t="s">
        <v>525</v>
      </c>
      <c r="D31" s="66"/>
      <c r="E31" s="66"/>
    </row>
    <row r="32" spans="1:5" outlineLevel="1" x14ac:dyDescent="0.25">
      <c r="A32" s="148" t="s">
        <v>572</v>
      </c>
      <c r="B32" s="151" t="s">
        <v>474</v>
      </c>
      <c r="C32" s="150" t="s">
        <v>522</v>
      </c>
      <c r="D32" s="66"/>
      <c r="E32" s="66"/>
    </row>
    <row r="33" spans="1:5" outlineLevel="1" x14ac:dyDescent="0.25">
      <c r="A33" s="148" t="s">
        <v>573</v>
      </c>
      <c r="B33" s="130" t="s">
        <v>475</v>
      </c>
      <c r="C33" s="150" t="s">
        <v>527</v>
      </c>
      <c r="D33" s="66"/>
      <c r="E33" s="66"/>
    </row>
    <row r="34" spans="1:5" outlineLevel="1" x14ac:dyDescent="0.25">
      <c r="A34" s="148" t="s">
        <v>574</v>
      </c>
      <c r="B34" s="151" t="s">
        <v>476</v>
      </c>
      <c r="C34" s="150" t="s">
        <v>522</v>
      </c>
      <c r="D34" s="66"/>
      <c r="E34" s="66"/>
    </row>
    <row r="35" spans="1:5" outlineLevel="1" x14ac:dyDescent="0.25">
      <c r="A35" s="148" t="s">
        <v>575</v>
      </c>
      <c r="B35" s="151" t="s">
        <v>477</v>
      </c>
      <c r="C35" s="150" t="s">
        <v>522</v>
      </c>
      <c r="D35" s="66"/>
      <c r="E35" s="66"/>
    </row>
    <row r="36" spans="1:5" outlineLevel="1" x14ac:dyDescent="0.25">
      <c r="A36" s="148" t="s">
        <v>576</v>
      </c>
      <c r="B36" s="130" t="s">
        <v>478</v>
      </c>
      <c r="C36" s="150" t="s">
        <v>525</v>
      </c>
      <c r="D36" s="66"/>
      <c r="E36" s="66"/>
    </row>
    <row r="37" spans="1:5" outlineLevel="1" x14ac:dyDescent="0.25">
      <c r="A37" s="148" t="s">
        <v>577</v>
      </c>
      <c r="B37" s="151" t="s">
        <v>479</v>
      </c>
      <c r="C37" s="150" t="s">
        <v>525</v>
      </c>
      <c r="D37" s="66"/>
      <c r="E37" s="66"/>
    </row>
    <row r="38" spans="1:5" outlineLevel="1" x14ac:dyDescent="0.25">
      <c r="A38" s="148" t="s">
        <v>578</v>
      </c>
      <c r="B38" s="130" t="s">
        <v>480</v>
      </c>
      <c r="C38" s="150" t="s">
        <v>527</v>
      </c>
      <c r="D38" s="66"/>
      <c r="E38" s="66"/>
    </row>
    <row r="39" spans="1:5" outlineLevel="1" x14ac:dyDescent="0.25">
      <c r="A39" s="148" t="s">
        <v>579</v>
      </c>
      <c r="B39" s="151" t="s">
        <v>481</v>
      </c>
      <c r="C39" s="150" t="s">
        <v>528</v>
      </c>
      <c r="D39" s="66"/>
      <c r="E39" s="66"/>
    </row>
    <row r="40" spans="1:5" outlineLevel="1" x14ac:dyDescent="0.25">
      <c r="A40" s="148" t="s">
        <v>580</v>
      </c>
      <c r="B40" s="151" t="s">
        <v>482</v>
      </c>
      <c r="C40" s="150" t="s">
        <v>528</v>
      </c>
      <c r="D40" s="66"/>
      <c r="E40" s="66"/>
    </row>
    <row r="41" spans="1:5" outlineLevel="1" x14ac:dyDescent="0.25">
      <c r="A41" s="148" t="s">
        <v>581</v>
      </c>
      <c r="B41" s="149" t="s">
        <v>483</v>
      </c>
      <c r="C41" s="150" t="s">
        <v>527</v>
      </c>
      <c r="D41" s="66"/>
      <c r="E41" s="66"/>
    </row>
    <row r="42" spans="1:5" outlineLevel="1" x14ac:dyDescent="0.25">
      <c r="A42" s="148" t="s">
        <v>582</v>
      </c>
      <c r="B42" s="149" t="s">
        <v>484</v>
      </c>
      <c r="C42" s="150" t="s">
        <v>529</v>
      </c>
      <c r="D42" s="66"/>
      <c r="E42" s="66"/>
    </row>
    <row r="43" spans="1:5" outlineLevel="1" x14ac:dyDescent="0.25">
      <c r="A43" s="148" t="s">
        <v>583</v>
      </c>
      <c r="B43" s="149" t="s">
        <v>485</v>
      </c>
      <c r="C43" s="150" t="s">
        <v>530</v>
      </c>
      <c r="D43" s="66"/>
      <c r="E43" s="66"/>
    </row>
    <row r="44" spans="1:5" outlineLevel="1" x14ac:dyDescent="0.25">
      <c r="A44" s="148" t="s">
        <v>584</v>
      </c>
      <c r="B44" s="151" t="s">
        <v>486</v>
      </c>
      <c r="C44" s="150" t="s">
        <v>524</v>
      </c>
      <c r="D44" s="66"/>
      <c r="E44" s="66"/>
    </row>
    <row r="45" spans="1:5" outlineLevel="1" x14ac:dyDescent="0.25">
      <c r="A45" s="148" t="s">
        <v>585</v>
      </c>
      <c r="B45" s="149" t="s">
        <v>487</v>
      </c>
      <c r="C45" s="150" t="s">
        <v>526</v>
      </c>
      <c r="D45" s="66"/>
      <c r="E45" s="66"/>
    </row>
    <row r="46" spans="1:5" outlineLevel="1" x14ac:dyDescent="0.25">
      <c r="A46" s="148" t="s">
        <v>586</v>
      </c>
      <c r="B46" s="130" t="s">
        <v>488</v>
      </c>
      <c r="C46" s="150" t="s">
        <v>522</v>
      </c>
      <c r="D46" s="66"/>
      <c r="E46" s="66"/>
    </row>
    <row r="47" spans="1:5" outlineLevel="1" x14ac:dyDescent="0.25">
      <c r="A47" s="148" t="s">
        <v>587</v>
      </c>
      <c r="B47" s="149" t="s">
        <v>489</v>
      </c>
      <c r="C47" s="150"/>
      <c r="D47" s="66"/>
      <c r="E47" s="66"/>
    </row>
    <row r="48" spans="1:5" outlineLevel="1" x14ac:dyDescent="0.25">
      <c r="A48" s="148" t="s">
        <v>588</v>
      </c>
      <c r="B48" s="149" t="s">
        <v>490</v>
      </c>
      <c r="C48" s="150"/>
      <c r="D48" s="66"/>
      <c r="E48" s="66"/>
    </row>
    <row r="49" spans="1:5" outlineLevel="1" x14ac:dyDescent="0.25">
      <c r="A49" s="148" t="s">
        <v>589</v>
      </c>
      <c r="B49" s="151" t="s">
        <v>491</v>
      </c>
      <c r="C49" s="150" t="s">
        <v>531</v>
      </c>
      <c r="D49" s="66"/>
      <c r="E49" s="66"/>
    </row>
    <row r="50" spans="1:5" outlineLevel="1" x14ac:dyDescent="0.25">
      <c r="A50" s="148" t="s">
        <v>590</v>
      </c>
      <c r="B50" s="149" t="s">
        <v>492</v>
      </c>
      <c r="C50" s="150" t="s">
        <v>524</v>
      </c>
      <c r="D50" s="66"/>
      <c r="E50" s="66"/>
    </row>
    <row r="51" spans="1:5" outlineLevel="1" x14ac:dyDescent="0.25">
      <c r="A51" s="148" t="s">
        <v>591</v>
      </c>
      <c r="B51" s="149" t="s">
        <v>493</v>
      </c>
      <c r="C51" s="150" t="s">
        <v>525</v>
      </c>
      <c r="D51" s="66"/>
      <c r="E51" s="66"/>
    </row>
    <row r="52" spans="1:5" outlineLevel="1" x14ac:dyDescent="0.25">
      <c r="A52" s="148" t="s">
        <v>592</v>
      </c>
      <c r="B52" s="151" t="s">
        <v>494</v>
      </c>
      <c r="C52" s="150" t="s">
        <v>526</v>
      </c>
      <c r="D52" s="66"/>
      <c r="E52" s="66"/>
    </row>
    <row r="53" spans="1:5" outlineLevel="1" x14ac:dyDescent="0.25">
      <c r="A53" s="148" t="s">
        <v>593</v>
      </c>
      <c r="B53" s="151" t="s">
        <v>495</v>
      </c>
      <c r="C53" s="150" t="s">
        <v>532</v>
      </c>
      <c r="D53" s="66"/>
      <c r="E53" s="66"/>
    </row>
    <row r="54" spans="1:5" outlineLevel="1" x14ac:dyDescent="0.25">
      <c r="A54" s="148" t="s">
        <v>594</v>
      </c>
      <c r="B54" s="149" t="s">
        <v>496</v>
      </c>
      <c r="C54" s="150" t="s">
        <v>533</v>
      </c>
      <c r="D54" s="66"/>
      <c r="E54" s="66"/>
    </row>
    <row r="55" spans="1:5" outlineLevel="1" x14ac:dyDescent="0.25">
      <c r="A55" s="148" t="s">
        <v>595</v>
      </c>
      <c r="B55" s="149" t="s">
        <v>497</v>
      </c>
      <c r="C55" s="150" t="s">
        <v>534</v>
      </c>
      <c r="D55" s="66"/>
      <c r="E55" s="66"/>
    </row>
    <row r="56" spans="1:5" outlineLevel="1" x14ac:dyDescent="0.25">
      <c r="A56" s="148" t="s">
        <v>596</v>
      </c>
      <c r="B56" s="151" t="s">
        <v>498</v>
      </c>
      <c r="C56" s="150" t="s">
        <v>535</v>
      </c>
      <c r="D56" s="66"/>
      <c r="E56" s="66"/>
    </row>
    <row r="57" spans="1:5" outlineLevel="1" x14ac:dyDescent="0.25">
      <c r="A57" s="148" t="s">
        <v>597</v>
      </c>
      <c r="B57" s="149" t="s">
        <v>499</v>
      </c>
      <c r="C57" s="150" t="s">
        <v>536</v>
      </c>
      <c r="D57" s="66"/>
      <c r="E57" s="66"/>
    </row>
    <row r="58" spans="1:5" outlineLevel="1" x14ac:dyDescent="0.25">
      <c r="A58" s="148" t="s">
        <v>598</v>
      </c>
      <c r="B58" s="149" t="s">
        <v>500</v>
      </c>
      <c r="C58" s="150" t="s">
        <v>537</v>
      </c>
      <c r="D58" s="66"/>
      <c r="E58" s="66"/>
    </row>
    <row r="59" spans="1:5" outlineLevel="1" x14ac:dyDescent="0.25">
      <c r="A59" s="148" t="s">
        <v>599</v>
      </c>
      <c r="B59" s="149" t="s">
        <v>501</v>
      </c>
      <c r="C59" s="150" t="s">
        <v>538</v>
      </c>
      <c r="D59" s="66"/>
      <c r="E59" s="66"/>
    </row>
    <row r="60" spans="1:5" outlineLevel="1" x14ac:dyDescent="0.25">
      <c r="A60" s="148" t="s">
        <v>600</v>
      </c>
      <c r="B60" s="130" t="s">
        <v>502</v>
      </c>
      <c r="C60" s="150" t="s">
        <v>539</v>
      </c>
      <c r="D60" s="66"/>
      <c r="E60" s="66"/>
    </row>
    <row r="61" spans="1:5" outlineLevel="1" x14ac:dyDescent="0.25">
      <c r="A61" s="148" t="s">
        <v>601</v>
      </c>
      <c r="B61" s="149" t="s">
        <v>503</v>
      </c>
      <c r="C61" s="150" t="s">
        <v>525</v>
      </c>
      <c r="D61" s="66"/>
      <c r="E61" s="66"/>
    </row>
    <row r="62" spans="1:5" outlineLevel="1" x14ac:dyDescent="0.25">
      <c r="A62" s="148" t="s">
        <v>602</v>
      </c>
      <c r="B62" s="149" t="s">
        <v>504</v>
      </c>
      <c r="C62" s="150" t="s">
        <v>525</v>
      </c>
      <c r="D62" s="66"/>
      <c r="E62" s="66"/>
    </row>
    <row r="63" spans="1:5" outlineLevel="1" x14ac:dyDescent="0.25">
      <c r="A63" s="148" t="s">
        <v>603</v>
      </c>
      <c r="B63" s="130" t="s">
        <v>505</v>
      </c>
      <c r="C63" s="150"/>
      <c r="D63" s="66"/>
      <c r="E63" s="66"/>
    </row>
    <row r="64" spans="1:5" outlineLevel="1" x14ac:dyDescent="0.25">
      <c r="A64" s="148" t="s">
        <v>604</v>
      </c>
      <c r="B64" s="130" t="s">
        <v>506</v>
      </c>
      <c r="C64" s="150" t="s">
        <v>540</v>
      </c>
      <c r="D64" s="66"/>
      <c r="E64" s="66"/>
    </row>
    <row r="65" spans="1:5" outlineLevel="1" x14ac:dyDescent="0.25">
      <c r="A65" s="148" t="s">
        <v>605</v>
      </c>
      <c r="B65" s="149" t="s">
        <v>507</v>
      </c>
      <c r="C65" s="150" t="s">
        <v>541</v>
      </c>
      <c r="D65" s="66"/>
      <c r="E65" s="66"/>
    </row>
    <row r="66" spans="1:5" outlineLevel="1" x14ac:dyDescent="0.25">
      <c r="A66" s="148" t="s">
        <v>606</v>
      </c>
      <c r="B66" s="152" t="s">
        <v>508</v>
      </c>
      <c r="C66" s="150" t="s">
        <v>542</v>
      </c>
      <c r="D66" s="66"/>
      <c r="E66" s="66"/>
    </row>
    <row r="67" spans="1:5" x14ac:dyDescent="0.25">
      <c r="A67" s="80" t="s">
        <v>607</v>
      </c>
      <c r="B67" s="82" t="s">
        <v>509</v>
      </c>
      <c r="C67" s="81"/>
      <c r="D67" s="83" t="s">
        <v>550</v>
      </c>
      <c r="E67" s="83" t="s">
        <v>551</v>
      </c>
    </row>
    <row r="68" spans="1:5" outlineLevel="1" x14ac:dyDescent="0.25">
      <c r="A68" s="148" t="s">
        <v>608</v>
      </c>
      <c r="B68" s="149" t="s">
        <v>510</v>
      </c>
      <c r="C68" s="150" t="s">
        <v>544</v>
      </c>
      <c r="D68" s="66"/>
      <c r="E68" s="66"/>
    </row>
    <row r="69" spans="1:5" outlineLevel="1" x14ac:dyDescent="0.25">
      <c r="A69" s="148" t="s">
        <v>609</v>
      </c>
      <c r="B69" s="130" t="s">
        <v>511</v>
      </c>
      <c r="C69" s="150" t="s">
        <v>527</v>
      </c>
      <c r="D69" s="66"/>
      <c r="E69" s="66"/>
    </row>
    <row r="70" spans="1:5" outlineLevel="1" x14ac:dyDescent="0.25">
      <c r="A70" s="148" t="s">
        <v>610</v>
      </c>
      <c r="B70" s="151" t="s">
        <v>512</v>
      </c>
      <c r="C70" s="150" t="s">
        <v>545</v>
      </c>
      <c r="D70" s="66"/>
      <c r="E70" s="66"/>
    </row>
    <row r="71" spans="1:5" x14ac:dyDescent="0.25">
      <c r="A71" s="80" t="s">
        <v>611</v>
      </c>
      <c r="B71" s="82" t="s">
        <v>513</v>
      </c>
      <c r="C71" s="81"/>
      <c r="D71" s="83" t="s">
        <v>550</v>
      </c>
      <c r="E71" s="83" t="s">
        <v>551</v>
      </c>
    </row>
    <row r="72" spans="1:5" outlineLevel="1" x14ac:dyDescent="0.25">
      <c r="A72" s="148" t="s">
        <v>612</v>
      </c>
      <c r="B72" s="151" t="s">
        <v>510</v>
      </c>
      <c r="C72" s="150" t="s">
        <v>544</v>
      </c>
      <c r="D72" s="66"/>
      <c r="E72" s="66"/>
    </row>
    <row r="73" spans="1:5" outlineLevel="1" x14ac:dyDescent="0.25">
      <c r="A73" s="148" t="s">
        <v>613</v>
      </c>
      <c r="B73" s="130" t="s">
        <v>511</v>
      </c>
      <c r="C73" s="150" t="s">
        <v>527</v>
      </c>
      <c r="D73" s="66"/>
      <c r="E73" s="66"/>
    </row>
    <row r="74" spans="1:5" outlineLevel="1" x14ac:dyDescent="0.25">
      <c r="A74" s="148" t="s">
        <v>614</v>
      </c>
      <c r="B74" s="151" t="s">
        <v>512</v>
      </c>
      <c r="C74" s="150" t="s">
        <v>545</v>
      </c>
      <c r="D74" s="66"/>
      <c r="E74" s="66"/>
    </row>
    <row r="75" spans="1:5" x14ac:dyDescent="0.25">
      <c r="B75" s="45"/>
      <c r="C75" s="24"/>
      <c r="D75" s="24"/>
      <c r="E75" s="24"/>
    </row>
    <row r="76" spans="1:5" x14ac:dyDescent="0.25">
      <c r="B76" s="45"/>
      <c r="C76" s="24"/>
      <c r="D76" s="24"/>
      <c r="E76" s="24"/>
    </row>
    <row r="77" spans="1:5" x14ac:dyDescent="0.25">
      <c r="B77" s="45"/>
      <c r="C77" s="24"/>
      <c r="D77" s="24"/>
      <c r="E77" s="24"/>
    </row>
    <row r="78" spans="1:5" x14ac:dyDescent="0.25">
      <c r="B78" s="45"/>
      <c r="C78" s="24"/>
      <c r="D78" s="24"/>
      <c r="E78" s="24"/>
    </row>
    <row r="79" spans="1:5" x14ac:dyDescent="0.25">
      <c r="B79" s="45"/>
      <c r="C79" s="24"/>
      <c r="D79" s="24"/>
      <c r="E79" s="24"/>
    </row>
    <row r="80" spans="1:5" x14ac:dyDescent="0.25">
      <c r="B80" s="45"/>
      <c r="C80" s="24"/>
      <c r="D80" s="24"/>
      <c r="E80" s="24"/>
    </row>
    <row r="81" spans="1:6" x14ac:dyDescent="0.25">
      <c r="B81" s="45"/>
      <c r="C81" s="24"/>
      <c r="D81" s="24"/>
      <c r="E81" s="24"/>
    </row>
    <row r="82" spans="1:6" x14ac:dyDescent="0.25">
      <c r="B82" s="45"/>
      <c r="C82" s="24"/>
      <c r="D82" s="24"/>
      <c r="E82" s="24"/>
    </row>
    <row r="83" spans="1:6" x14ac:dyDescent="0.25">
      <c r="B83" s="45"/>
      <c r="C83" s="24"/>
      <c r="D83" s="24"/>
      <c r="E83" s="24"/>
    </row>
    <row r="84" spans="1:6" x14ac:dyDescent="0.25">
      <c r="B84" s="45"/>
      <c r="C84" s="24"/>
      <c r="D84" s="24"/>
      <c r="E84" s="24"/>
    </row>
    <row r="85" spans="1:6" s="24" customFormat="1" x14ac:dyDescent="0.25">
      <c r="A85" s="53"/>
      <c r="B85" s="45"/>
      <c r="F85" s="36"/>
    </row>
    <row r="86" spans="1:6" s="24" customFormat="1" x14ac:dyDescent="0.25">
      <c r="A86" s="53"/>
      <c r="B86" s="45"/>
      <c r="F86" s="36"/>
    </row>
    <row r="87" spans="1:6" s="24" customFormat="1" x14ac:dyDescent="0.25">
      <c r="A87" s="53"/>
      <c r="B87" s="45"/>
      <c r="F87" s="36"/>
    </row>
    <row r="88" spans="1:6" s="24" customFormat="1" x14ac:dyDescent="0.25">
      <c r="A88" s="53"/>
      <c r="B88" s="45"/>
      <c r="F88" s="36"/>
    </row>
    <row r="89" spans="1:6" s="24" customFormat="1" x14ac:dyDescent="0.25">
      <c r="A89" s="53"/>
      <c r="B89" s="45"/>
      <c r="F89" s="36"/>
    </row>
    <row r="90" spans="1:6" s="24" customFormat="1" x14ac:dyDescent="0.25">
      <c r="A90" s="53"/>
      <c r="B90" s="45"/>
      <c r="F90" s="36"/>
    </row>
    <row r="91" spans="1:6" s="24" customFormat="1" x14ac:dyDescent="0.25">
      <c r="A91" s="53"/>
      <c r="B91" s="45"/>
      <c r="F91" s="36"/>
    </row>
    <row r="92" spans="1:6" s="24" customFormat="1" x14ac:dyDescent="0.25">
      <c r="A92" s="53"/>
      <c r="B92" s="45"/>
      <c r="F92" s="36"/>
    </row>
    <row r="93" spans="1:6" s="24" customFormat="1" x14ac:dyDescent="0.25">
      <c r="A93" s="53"/>
      <c r="B93" s="45"/>
      <c r="F93" s="36"/>
    </row>
    <row r="94" spans="1:6" s="24" customFormat="1" x14ac:dyDescent="0.25">
      <c r="A94" s="53"/>
      <c r="B94" s="45"/>
      <c r="F94" s="36"/>
    </row>
    <row r="95" spans="1:6" s="24" customFormat="1" x14ac:dyDescent="0.25">
      <c r="A95" s="53"/>
      <c r="B95" s="45"/>
      <c r="F95" s="36"/>
    </row>
    <row r="96" spans="1:6" s="24" customFormat="1" x14ac:dyDescent="0.25">
      <c r="A96" s="53"/>
      <c r="B96" s="45"/>
      <c r="F96" s="36"/>
    </row>
    <row r="97" spans="1:6" s="24" customFormat="1" x14ac:dyDescent="0.25">
      <c r="A97" s="53"/>
      <c r="B97" s="45"/>
      <c r="F97" s="36"/>
    </row>
    <row r="98" spans="1:6" s="24" customFormat="1" x14ac:dyDescent="0.25">
      <c r="A98" s="53"/>
      <c r="B98" s="45"/>
      <c r="F98" s="36"/>
    </row>
    <row r="99" spans="1:6" s="24" customFormat="1" x14ac:dyDescent="0.25">
      <c r="A99" s="53"/>
      <c r="B99" s="45"/>
      <c r="F99" s="36"/>
    </row>
    <row r="100" spans="1:6" s="24" customFormat="1" x14ac:dyDescent="0.25">
      <c r="A100" s="53"/>
      <c r="B100" s="45"/>
      <c r="F100" s="36"/>
    </row>
    <row r="101" spans="1:6" s="24" customFormat="1" x14ac:dyDescent="0.25">
      <c r="A101" s="53"/>
      <c r="B101" s="45"/>
      <c r="F101" s="36"/>
    </row>
    <row r="102" spans="1:6" s="24" customFormat="1" x14ac:dyDescent="0.25">
      <c r="A102" s="53"/>
      <c r="B102" s="45"/>
      <c r="F102" s="36"/>
    </row>
    <row r="103" spans="1:6" s="24" customFormat="1" x14ac:dyDescent="0.25">
      <c r="A103" s="53"/>
      <c r="B103" s="45"/>
      <c r="F103" s="36"/>
    </row>
    <row r="104" spans="1:6" s="24" customFormat="1" x14ac:dyDescent="0.25">
      <c r="A104" s="53"/>
      <c r="B104" s="45"/>
      <c r="F104" s="36"/>
    </row>
    <row r="105" spans="1:6" s="24" customFormat="1" x14ac:dyDescent="0.25">
      <c r="A105" s="53"/>
      <c r="B105" s="45"/>
      <c r="F105" s="36"/>
    </row>
    <row r="106" spans="1:6" s="24" customFormat="1" x14ac:dyDescent="0.25">
      <c r="A106" s="53"/>
      <c r="B106" s="45"/>
      <c r="F106" s="36"/>
    </row>
    <row r="107" spans="1:6" s="24" customFormat="1" x14ac:dyDescent="0.25">
      <c r="A107" s="53"/>
      <c r="B107" s="45"/>
      <c r="F107" s="36"/>
    </row>
    <row r="108" spans="1:6" s="24" customFormat="1" x14ac:dyDescent="0.25">
      <c r="A108" s="53"/>
      <c r="B108" s="45"/>
      <c r="F108" s="36"/>
    </row>
    <row r="109" spans="1:6" s="24" customFormat="1" x14ac:dyDescent="0.25">
      <c r="A109" s="53"/>
      <c r="B109" s="45"/>
      <c r="F109" s="36"/>
    </row>
    <row r="110" spans="1:6" s="24" customFormat="1" x14ac:dyDescent="0.25">
      <c r="A110" s="53"/>
      <c r="B110" s="45"/>
      <c r="F110" s="36"/>
    </row>
    <row r="111" spans="1:6" s="24" customFormat="1" x14ac:dyDescent="0.25">
      <c r="A111" s="53"/>
      <c r="B111" s="45"/>
      <c r="F111" s="36"/>
    </row>
    <row r="112" spans="1:6" s="24" customFormat="1" x14ac:dyDescent="0.25">
      <c r="A112" s="53"/>
      <c r="B112" s="45"/>
      <c r="F112" s="36"/>
    </row>
    <row r="113" spans="1:6" s="24" customFormat="1" x14ac:dyDescent="0.25">
      <c r="A113" s="53"/>
      <c r="B113" s="45"/>
      <c r="F113" s="36"/>
    </row>
    <row r="114" spans="1:6" s="24" customFormat="1" x14ac:dyDescent="0.25">
      <c r="A114" s="53"/>
      <c r="B114" s="45"/>
      <c r="F114" s="36"/>
    </row>
    <row r="115" spans="1:6" s="24" customFormat="1" x14ac:dyDescent="0.25">
      <c r="A115" s="53"/>
      <c r="B115" s="45"/>
      <c r="F115" s="36"/>
    </row>
    <row r="116" spans="1:6" s="24" customFormat="1" x14ac:dyDescent="0.25">
      <c r="A116" s="53"/>
      <c r="B116" s="45"/>
      <c r="F116" s="36"/>
    </row>
    <row r="117" spans="1:6" s="24" customFormat="1" x14ac:dyDescent="0.25">
      <c r="A117" s="53"/>
      <c r="B117" s="45"/>
      <c r="F117" s="36"/>
    </row>
    <row r="118" spans="1:6" s="24" customFormat="1" x14ac:dyDescent="0.25">
      <c r="A118" s="53"/>
      <c r="B118" s="45"/>
      <c r="F118" s="36"/>
    </row>
    <row r="119" spans="1:6" s="24" customFormat="1" x14ac:dyDescent="0.25">
      <c r="A119" s="53"/>
      <c r="B119" s="45"/>
      <c r="F119" s="36"/>
    </row>
    <row r="120" spans="1:6" s="24" customFormat="1" x14ac:dyDescent="0.25">
      <c r="A120" s="53"/>
      <c r="B120" s="45"/>
      <c r="F120" s="36"/>
    </row>
    <row r="121" spans="1:6" s="24" customFormat="1" x14ac:dyDescent="0.25">
      <c r="A121" s="53"/>
      <c r="B121" s="45"/>
      <c r="F121" s="36"/>
    </row>
    <row r="122" spans="1:6" s="24" customFormat="1" x14ac:dyDescent="0.25">
      <c r="A122" s="53"/>
      <c r="B122" s="45"/>
      <c r="F122" s="36"/>
    </row>
    <row r="123" spans="1:6" s="24" customFormat="1" x14ac:dyDescent="0.25">
      <c r="A123" s="53"/>
      <c r="B123" s="45"/>
      <c r="F123" s="36"/>
    </row>
    <row r="124" spans="1:6" s="24" customFormat="1" x14ac:dyDescent="0.25">
      <c r="A124" s="53"/>
      <c r="B124" s="45"/>
      <c r="F124" s="36"/>
    </row>
    <row r="125" spans="1:6" s="24" customFormat="1" x14ac:dyDescent="0.25">
      <c r="A125" s="53"/>
      <c r="B125" s="45"/>
      <c r="F125" s="36"/>
    </row>
    <row r="126" spans="1:6" s="24" customFormat="1" x14ac:dyDescent="0.25">
      <c r="A126" s="53"/>
      <c r="B126" s="45"/>
      <c r="F126" s="36"/>
    </row>
    <row r="127" spans="1:6" s="24" customFormat="1" x14ac:dyDescent="0.25">
      <c r="A127" s="53"/>
      <c r="B127" s="45"/>
      <c r="F127" s="36"/>
    </row>
    <row r="128" spans="1:6" s="24" customFormat="1" x14ac:dyDescent="0.25">
      <c r="A128" s="53"/>
      <c r="B128" s="45"/>
      <c r="F128" s="36"/>
    </row>
    <row r="129" spans="1:6" s="24" customFormat="1" x14ac:dyDescent="0.25">
      <c r="A129" s="53"/>
      <c r="B129" s="45"/>
      <c r="F129" s="36"/>
    </row>
    <row r="130" spans="1:6" s="24" customFormat="1" x14ac:dyDescent="0.25">
      <c r="A130" s="53"/>
      <c r="B130" s="45"/>
      <c r="F130" s="36"/>
    </row>
    <row r="131" spans="1:6" s="24" customFormat="1" x14ac:dyDescent="0.25">
      <c r="A131" s="53"/>
      <c r="B131" s="45"/>
      <c r="F131" s="36"/>
    </row>
    <row r="132" spans="1:6" s="24" customFormat="1" x14ac:dyDescent="0.25">
      <c r="A132" s="53"/>
      <c r="B132" s="45"/>
      <c r="F132" s="36"/>
    </row>
    <row r="133" spans="1:6" s="24" customFormat="1" x14ac:dyDescent="0.25">
      <c r="A133" s="53"/>
      <c r="B133" s="45"/>
      <c r="F133" s="36"/>
    </row>
    <row r="134" spans="1:6" s="24" customFormat="1" x14ac:dyDescent="0.25">
      <c r="A134" s="53"/>
      <c r="B134" s="45"/>
      <c r="F134" s="36"/>
    </row>
    <row r="135" spans="1:6" s="24" customFormat="1" x14ac:dyDescent="0.25">
      <c r="A135" s="53"/>
      <c r="B135" s="45"/>
      <c r="F135" s="36"/>
    </row>
    <row r="136" spans="1:6" s="24" customFormat="1" x14ac:dyDescent="0.25">
      <c r="A136" s="53"/>
      <c r="B136" s="45"/>
      <c r="F136" s="36"/>
    </row>
    <row r="137" spans="1:6" s="24" customFormat="1" x14ac:dyDescent="0.25">
      <c r="A137" s="53"/>
      <c r="B137" s="45"/>
      <c r="F137" s="36"/>
    </row>
    <row r="138" spans="1:6" s="24" customFormat="1" x14ac:dyDescent="0.25">
      <c r="A138" s="53"/>
      <c r="B138" s="45"/>
      <c r="F138" s="36"/>
    </row>
    <row r="139" spans="1:6" s="24" customFormat="1" x14ac:dyDescent="0.25">
      <c r="A139" s="53"/>
      <c r="B139" s="45"/>
      <c r="F139" s="36"/>
    </row>
    <row r="140" spans="1:6" s="24" customFormat="1" x14ac:dyDescent="0.25">
      <c r="A140" s="53"/>
      <c r="B140" s="45"/>
      <c r="F140" s="36"/>
    </row>
    <row r="141" spans="1:6" s="24" customFormat="1" x14ac:dyDescent="0.25">
      <c r="A141" s="53"/>
      <c r="B141" s="45"/>
      <c r="F141" s="36"/>
    </row>
    <row r="142" spans="1:6" s="24" customFormat="1" x14ac:dyDescent="0.25">
      <c r="A142" s="53"/>
      <c r="B142" s="45"/>
      <c r="F142" s="36"/>
    </row>
    <row r="143" spans="1:6" s="24" customFormat="1" x14ac:dyDescent="0.25">
      <c r="A143" s="53"/>
      <c r="B143" s="45"/>
      <c r="F143" s="36"/>
    </row>
    <row r="144" spans="1:6" s="24" customFormat="1" x14ac:dyDescent="0.25">
      <c r="A144" s="53"/>
      <c r="B144" s="45"/>
      <c r="F144" s="36"/>
    </row>
    <row r="145" spans="1:6" s="24" customFormat="1" x14ac:dyDescent="0.25">
      <c r="A145" s="53"/>
      <c r="B145" s="45"/>
      <c r="F145" s="36"/>
    </row>
    <row r="146" spans="1:6" s="24" customFormat="1" x14ac:dyDescent="0.25">
      <c r="A146" s="53"/>
      <c r="B146" s="45"/>
      <c r="F146" s="36"/>
    </row>
    <row r="147" spans="1:6" s="24" customFormat="1" x14ac:dyDescent="0.25">
      <c r="A147" s="53"/>
      <c r="B147" s="45"/>
      <c r="F147" s="36"/>
    </row>
    <row r="148" spans="1:6" s="24" customFormat="1" x14ac:dyDescent="0.25">
      <c r="A148" s="53"/>
      <c r="B148" s="45"/>
      <c r="F148" s="36"/>
    </row>
    <row r="149" spans="1:6" s="24" customFormat="1" x14ac:dyDescent="0.25">
      <c r="A149" s="53"/>
      <c r="B149" s="45"/>
      <c r="F149" s="36"/>
    </row>
    <row r="150" spans="1:6" s="24" customFormat="1" x14ac:dyDescent="0.25">
      <c r="A150" s="53"/>
      <c r="B150" s="45"/>
      <c r="F150" s="36"/>
    </row>
    <row r="151" spans="1:6" s="24" customFormat="1" x14ac:dyDescent="0.25">
      <c r="A151" s="53"/>
      <c r="B151" s="45"/>
      <c r="F151" s="36"/>
    </row>
    <row r="152" spans="1:6" s="24" customFormat="1" x14ac:dyDescent="0.25">
      <c r="A152" s="53"/>
      <c r="B152" s="45"/>
      <c r="F152" s="36"/>
    </row>
    <row r="153" spans="1:6" s="24" customFormat="1" x14ac:dyDescent="0.25">
      <c r="A153" s="53"/>
      <c r="B153" s="45"/>
      <c r="F153" s="36"/>
    </row>
    <row r="154" spans="1:6" s="24" customFormat="1" x14ac:dyDescent="0.25">
      <c r="A154" s="53"/>
      <c r="B154" s="45"/>
      <c r="F154" s="36"/>
    </row>
    <row r="155" spans="1:6" s="24" customFormat="1" x14ac:dyDescent="0.25">
      <c r="A155" s="53"/>
      <c r="B155" s="45"/>
      <c r="F155" s="36"/>
    </row>
    <row r="156" spans="1:6" s="24" customFormat="1" x14ac:dyDescent="0.25">
      <c r="A156" s="53"/>
      <c r="B156" s="45"/>
      <c r="F156" s="36"/>
    </row>
    <row r="157" spans="1:6" s="24" customFormat="1" x14ac:dyDescent="0.25">
      <c r="A157" s="53"/>
      <c r="B157" s="45"/>
      <c r="F157" s="36"/>
    </row>
    <row r="158" spans="1:6" s="24" customFormat="1" x14ac:dyDescent="0.25">
      <c r="A158" s="53"/>
      <c r="B158" s="45"/>
      <c r="F158" s="36"/>
    </row>
    <row r="159" spans="1:6" s="24" customFormat="1" x14ac:dyDescent="0.25">
      <c r="A159" s="53"/>
      <c r="B159" s="45"/>
      <c r="F159" s="36"/>
    </row>
    <row r="160" spans="1:6" s="24" customFormat="1" x14ac:dyDescent="0.25">
      <c r="A160" s="53"/>
      <c r="B160" s="45"/>
      <c r="F160" s="36"/>
    </row>
    <row r="161" spans="1:6" s="24" customFormat="1" x14ac:dyDescent="0.25">
      <c r="A161" s="53"/>
      <c r="B161" s="45"/>
      <c r="F161" s="36"/>
    </row>
    <row r="162" spans="1:6" s="24" customFormat="1" x14ac:dyDescent="0.25">
      <c r="A162" s="53"/>
      <c r="B162" s="45"/>
      <c r="F162" s="36"/>
    </row>
    <row r="163" spans="1:6" s="24" customFormat="1" x14ac:dyDescent="0.25">
      <c r="A163" s="53"/>
      <c r="B163" s="45"/>
      <c r="F163" s="36"/>
    </row>
    <row r="164" spans="1:6" s="24" customFormat="1" x14ac:dyDescent="0.25">
      <c r="A164" s="53"/>
      <c r="B164" s="45"/>
      <c r="F164" s="36"/>
    </row>
    <row r="165" spans="1:6" s="24" customFormat="1" x14ac:dyDescent="0.25">
      <c r="A165" s="53"/>
      <c r="B165" s="45"/>
      <c r="F165" s="36"/>
    </row>
    <row r="166" spans="1:6" s="24" customFormat="1" x14ac:dyDescent="0.25">
      <c r="A166" s="53"/>
      <c r="B166" s="45"/>
      <c r="F166" s="36"/>
    </row>
    <row r="167" spans="1:6" s="24" customFormat="1" x14ac:dyDescent="0.25">
      <c r="A167" s="53"/>
      <c r="B167" s="45"/>
      <c r="F167" s="36"/>
    </row>
    <row r="168" spans="1:6" s="24" customFormat="1" x14ac:dyDescent="0.25">
      <c r="A168" s="53"/>
      <c r="B168" s="45"/>
      <c r="F168" s="36"/>
    </row>
    <row r="169" spans="1:6" s="24" customFormat="1" x14ac:dyDescent="0.25">
      <c r="A169" s="53"/>
      <c r="B169" s="45"/>
      <c r="F169" s="36"/>
    </row>
    <row r="170" spans="1:6" s="24" customFormat="1" x14ac:dyDescent="0.25">
      <c r="A170" s="53"/>
      <c r="B170" s="45"/>
      <c r="F170" s="36"/>
    </row>
    <row r="171" spans="1:6" s="24" customFormat="1" x14ac:dyDescent="0.25">
      <c r="A171" s="53"/>
      <c r="B171" s="45"/>
      <c r="F171" s="36"/>
    </row>
    <row r="172" spans="1:6" s="24" customFormat="1" x14ac:dyDescent="0.25">
      <c r="A172" s="53"/>
      <c r="B172" s="45"/>
      <c r="F172" s="36"/>
    </row>
    <row r="173" spans="1:6" s="24" customFormat="1" x14ac:dyDescent="0.25">
      <c r="A173" s="53"/>
      <c r="B173" s="45"/>
      <c r="F173" s="36"/>
    </row>
    <row r="174" spans="1:6" s="24" customFormat="1" x14ac:dyDescent="0.25">
      <c r="A174" s="53"/>
      <c r="B174" s="45"/>
      <c r="F174" s="36"/>
    </row>
    <row r="175" spans="1:6" s="24" customFormat="1" x14ac:dyDescent="0.25">
      <c r="A175" s="53"/>
      <c r="B175" s="45"/>
      <c r="F175" s="36"/>
    </row>
    <row r="176" spans="1:6" s="24" customFormat="1" x14ac:dyDescent="0.25">
      <c r="A176" s="53"/>
      <c r="B176" s="45"/>
      <c r="F176" s="36"/>
    </row>
    <row r="177" spans="1:6" s="24" customFormat="1" x14ac:dyDescent="0.25">
      <c r="A177" s="53"/>
      <c r="B177" s="45"/>
      <c r="F177" s="36"/>
    </row>
    <row r="178" spans="1:6" s="24" customFormat="1" x14ac:dyDescent="0.25">
      <c r="A178" s="53"/>
      <c r="B178" s="45"/>
      <c r="F178" s="36"/>
    </row>
    <row r="179" spans="1:6" s="24" customFormat="1" x14ac:dyDescent="0.25">
      <c r="A179" s="53"/>
      <c r="B179" s="45"/>
      <c r="F179" s="36"/>
    </row>
  </sheetData>
  <sheetProtection password="E5AF" sheet="1" objects="1" scenarios="1" autoFilter="0"/>
  <autoFilter ref="A11:E74"/>
  <mergeCells count="3">
    <mergeCell ref="B8:E8"/>
    <mergeCell ref="B5:E5"/>
    <mergeCell ref="B6:E6"/>
  </mergeCell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8"/>
  <sheetViews>
    <sheetView zoomScaleNormal="100" workbookViewId="0">
      <pane ySplit="11" topLeftCell="A12" activePane="bottomLeft" state="frozen"/>
      <selection activeCell="E8" sqref="E8"/>
      <selection pane="bottomLeft" activeCell="E12" sqref="E12"/>
    </sheetView>
  </sheetViews>
  <sheetFormatPr baseColWidth="10" defaultColWidth="11.42578125" defaultRowHeight="15" outlineLevelRow="1" x14ac:dyDescent="0.25"/>
  <cols>
    <col min="1" max="1" width="16.42578125" style="53" customWidth="1"/>
    <col min="2" max="2" width="8.7109375" style="54" bestFit="1" customWidth="1"/>
    <col min="3" max="3" width="119.28515625" style="56" customWidth="1"/>
    <col min="4" max="4" width="13" style="57" customWidth="1"/>
    <col min="5" max="5" width="18.5703125" style="57" bestFit="1" customWidth="1"/>
    <col min="6" max="6" width="16.28515625" style="57" bestFit="1" customWidth="1"/>
    <col min="7" max="7" width="37.28515625" style="24" customWidth="1"/>
    <col min="8" max="8" width="8.5703125" style="17" hidden="1" customWidth="1"/>
    <col min="9" max="16384" width="11.42578125" style="36"/>
  </cols>
  <sheetData>
    <row r="1" spans="1:8" s="58" customFormat="1" x14ac:dyDescent="0.25">
      <c r="A1" s="30" t="s">
        <v>227</v>
      </c>
      <c r="H1" s="119"/>
    </row>
    <row r="2" spans="1:8" ht="21" x14ac:dyDescent="0.25">
      <c r="A2" s="286" t="s">
        <v>224</v>
      </c>
      <c r="B2" s="287"/>
      <c r="C2" s="287"/>
      <c r="D2" s="287"/>
      <c r="E2" s="287"/>
      <c r="F2" s="287"/>
      <c r="G2" s="287"/>
    </row>
    <row r="3" spans="1:8" ht="21" x14ac:dyDescent="0.25">
      <c r="A3" s="286" t="s">
        <v>1022</v>
      </c>
      <c r="B3" s="287"/>
      <c r="C3" s="287"/>
      <c r="D3" s="287"/>
      <c r="E3" s="287"/>
      <c r="F3" s="287"/>
      <c r="G3" s="287"/>
    </row>
    <row r="4" spans="1:8" x14ac:dyDescent="0.25">
      <c r="A4" s="285" t="s">
        <v>21</v>
      </c>
      <c r="B4" s="285"/>
      <c r="C4" s="285"/>
      <c r="D4" s="285"/>
      <c r="E4" s="285"/>
      <c r="F4" s="285"/>
      <c r="G4" s="285"/>
    </row>
    <row r="5" spans="1:8" ht="15" customHeight="1" x14ac:dyDescent="0.25">
      <c r="A5" s="6" t="s">
        <v>22</v>
      </c>
      <c r="B5" s="292" t="str">
        <f>Inhaltsverzeichnis!B2</f>
        <v>Rahmenvertrag über Lieferung, Aufstellung und Inbetriebnahme von Narkose- und Beatmungssystemen</v>
      </c>
      <c r="C5" s="292"/>
      <c r="D5" s="292"/>
      <c r="E5" s="292"/>
      <c r="F5" s="292"/>
      <c r="G5" s="292"/>
    </row>
    <row r="6" spans="1:8" ht="15" customHeight="1" x14ac:dyDescent="0.25">
      <c r="A6" s="6" t="s">
        <v>23</v>
      </c>
      <c r="B6" s="292" t="str">
        <f>Inhaltsverzeichnis!B3</f>
        <v>2026_JDS_05</v>
      </c>
      <c r="C6" s="292"/>
      <c r="D6" s="292"/>
      <c r="E6" s="292"/>
      <c r="F6" s="292"/>
      <c r="G6" s="292"/>
    </row>
    <row r="7" spans="1:8" x14ac:dyDescent="0.25">
      <c r="A7" s="291"/>
      <c r="B7" s="291"/>
      <c r="C7" s="291"/>
      <c r="D7" s="291"/>
      <c r="E7" s="291"/>
      <c r="F7" s="291"/>
      <c r="G7" s="291"/>
      <c r="H7" s="118"/>
    </row>
    <row r="8" spans="1:8" x14ac:dyDescent="0.25">
      <c r="A8" s="290" t="s">
        <v>238</v>
      </c>
      <c r="B8" s="290"/>
      <c r="C8" s="293">
        <f>'Anforderungen Los 1-3'!C8</f>
        <v>0</v>
      </c>
      <c r="D8" s="294"/>
      <c r="E8" s="294"/>
      <c r="F8" s="294"/>
      <c r="G8" s="295"/>
    </row>
    <row r="9" spans="1:8" x14ac:dyDescent="0.25">
      <c r="A9" s="19"/>
      <c r="B9" s="14"/>
      <c r="C9" s="16"/>
      <c r="D9" s="3"/>
      <c r="E9" s="3"/>
      <c r="F9" s="3"/>
    </row>
    <row r="10" spans="1:8" x14ac:dyDescent="0.25">
      <c r="A10" s="37" t="s">
        <v>215</v>
      </c>
      <c r="B10" s="14"/>
      <c r="C10" s="15"/>
      <c r="D10" s="3"/>
      <c r="E10" s="3"/>
      <c r="F10" s="3"/>
    </row>
    <row r="11" spans="1:8" s="42" customFormat="1" ht="45" x14ac:dyDescent="0.25">
      <c r="A11" s="38" t="s">
        <v>2</v>
      </c>
      <c r="B11" s="39" t="s">
        <v>69</v>
      </c>
      <c r="C11" s="116" t="s">
        <v>1</v>
      </c>
      <c r="D11" s="39" t="s">
        <v>13</v>
      </c>
      <c r="E11" s="40" t="s">
        <v>10</v>
      </c>
      <c r="F11" s="39" t="s">
        <v>14</v>
      </c>
      <c r="G11" s="41" t="s">
        <v>16</v>
      </c>
      <c r="H11" s="17">
        <f>SUM(H12:H162)</f>
        <v>735</v>
      </c>
    </row>
    <row r="12" spans="1:8" x14ac:dyDescent="0.25">
      <c r="A12" s="219" t="s">
        <v>80</v>
      </c>
      <c r="B12" s="220"/>
      <c r="C12" s="221" t="s">
        <v>122</v>
      </c>
      <c r="D12" s="220"/>
      <c r="E12" s="220"/>
      <c r="F12" s="220"/>
      <c r="G12" s="220"/>
    </row>
    <row r="13" spans="1:8" ht="45" outlineLevel="1" x14ac:dyDescent="0.25">
      <c r="A13" s="222" t="s">
        <v>108</v>
      </c>
      <c r="B13" s="208" t="s">
        <v>11</v>
      </c>
      <c r="C13" s="209" t="s">
        <v>616</v>
      </c>
      <c r="D13" s="210" t="s">
        <v>0</v>
      </c>
      <c r="E13" s="211"/>
      <c r="F13" s="210" t="str">
        <f>IF(E13="ja","OK",IF(E13="","bitte befüllen","Ausschluss"))</f>
        <v>bitte befüllen</v>
      </c>
      <c r="G13" s="210" t="s">
        <v>15</v>
      </c>
    </row>
    <row r="14" spans="1:8" ht="30" outlineLevel="1" x14ac:dyDescent="0.25">
      <c r="A14" s="222" t="s">
        <v>109</v>
      </c>
      <c r="B14" s="208" t="s">
        <v>11</v>
      </c>
      <c r="C14" s="231" t="s">
        <v>1263</v>
      </c>
      <c r="D14" s="210" t="s">
        <v>0</v>
      </c>
      <c r="E14" s="211"/>
      <c r="F14" s="210" t="str">
        <f>IF(E14="ja","OK",IF(E14="","bitte befüllen","Ausschluss"))</f>
        <v>bitte befüllen</v>
      </c>
      <c r="G14" s="210" t="s">
        <v>15</v>
      </c>
      <c r="H14" s="179"/>
    </row>
    <row r="15" spans="1:8" ht="30" outlineLevel="1" x14ac:dyDescent="0.25">
      <c r="A15" s="222" t="s">
        <v>110</v>
      </c>
      <c r="B15" s="208" t="s">
        <v>11</v>
      </c>
      <c r="C15" s="209" t="s">
        <v>263</v>
      </c>
      <c r="D15" s="210" t="s">
        <v>0</v>
      </c>
      <c r="E15" s="211"/>
      <c r="F15" s="210" t="str">
        <f>IF(E15="ja","OK",IF(E15="","bitte befüllen","Ausschluss"))</f>
        <v>bitte befüllen</v>
      </c>
      <c r="G15" s="210" t="s">
        <v>15</v>
      </c>
    </row>
    <row r="16" spans="1:8" ht="45" outlineLevel="1" x14ac:dyDescent="0.25">
      <c r="A16" s="222" t="s">
        <v>1078</v>
      </c>
      <c r="B16" s="126" t="s">
        <v>24</v>
      </c>
      <c r="C16" s="231" t="s">
        <v>1271</v>
      </c>
      <c r="D16" s="210" t="s">
        <v>1084</v>
      </c>
      <c r="E16" s="211"/>
      <c r="F16" s="210" t="str">
        <f>IF(E16="","bitte befüllen",IF(E16&gt;=2020,20,0))</f>
        <v>bitte befüllen</v>
      </c>
      <c r="G16" s="214" t="s">
        <v>1168</v>
      </c>
      <c r="H16" s="17">
        <v>10</v>
      </c>
    </row>
    <row r="17" spans="1:8" s="195" customFormat="1" ht="45" outlineLevel="1" x14ac:dyDescent="0.25">
      <c r="A17" s="222" t="s">
        <v>1161</v>
      </c>
      <c r="B17" s="126" t="s">
        <v>24</v>
      </c>
      <c r="C17" s="231" t="s">
        <v>1177</v>
      </c>
      <c r="D17" s="210" t="s">
        <v>1084</v>
      </c>
      <c r="E17" s="211"/>
      <c r="F17" s="210" t="str">
        <f>IF(E17="","bitte befüllen",IF(E17&gt;=2024,20,0))</f>
        <v>bitte befüllen</v>
      </c>
      <c r="G17" s="214" t="s">
        <v>1167</v>
      </c>
      <c r="H17" s="179">
        <v>20</v>
      </c>
    </row>
    <row r="18" spans="1:8" s="195" customFormat="1" ht="30" outlineLevel="1" x14ac:dyDescent="0.25">
      <c r="A18" s="222" t="s">
        <v>1169</v>
      </c>
      <c r="B18" s="103" t="s">
        <v>24</v>
      </c>
      <c r="C18" s="234" t="s">
        <v>1162</v>
      </c>
      <c r="D18" s="106" t="s">
        <v>0</v>
      </c>
      <c r="E18" s="238"/>
      <c r="F18" s="106" t="str">
        <f>IF(E18="ja",20,IF(E18="nein",0,"bitte befüllen"))</f>
        <v>bitte befüllen</v>
      </c>
      <c r="G18" s="106" t="s">
        <v>38</v>
      </c>
      <c r="H18" s="113">
        <v>20</v>
      </c>
    </row>
    <row r="19" spans="1:8" x14ac:dyDescent="0.25">
      <c r="A19" s="219" t="s">
        <v>111</v>
      </c>
      <c r="B19" s="220"/>
      <c r="C19" s="221" t="s">
        <v>264</v>
      </c>
      <c r="D19" s="220"/>
      <c r="E19" s="220"/>
      <c r="F19" s="220"/>
      <c r="G19" s="220"/>
    </row>
    <row r="20" spans="1:8" outlineLevel="1" x14ac:dyDescent="0.25">
      <c r="A20" s="207" t="s">
        <v>112</v>
      </c>
      <c r="B20" s="208" t="s">
        <v>11</v>
      </c>
      <c r="C20" s="141" t="s">
        <v>665</v>
      </c>
      <c r="D20" s="210" t="s">
        <v>0</v>
      </c>
      <c r="E20" s="211"/>
      <c r="F20" s="210" t="str">
        <f t="shared" ref="F20:F21" si="0">IF(E20="ja","OK",IF(E20="","bitte befüllen","Ausschluss"))</f>
        <v>bitte befüllen</v>
      </c>
      <c r="G20" s="210" t="s">
        <v>15</v>
      </c>
    </row>
    <row r="21" spans="1:8" outlineLevel="1" x14ac:dyDescent="0.25">
      <c r="A21" s="207" t="s">
        <v>113</v>
      </c>
      <c r="B21" s="208" t="s">
        <v>11</v>
      </c>
      <c r="C21" s="153" t="s">
        <v>265</v>
      </c>
      <c r="D21" s="210" t="s">
        <v>0</v>
      </c>
      <c r="E21" s="211"/>
      <c r="F21" s="210" t="str">
        <f t="shared" si="0"/>
        <v>bitte befüllen</v>
      </c>
      <c r="G21" s="210" t="s">
        <v>15</v>
      </c>
    </row>
    <row r="22" spans="1:8" outlineLevel="1" x14ac:dyDescent="0.25">
      <c r="A22" s="207" t="s">
        <v>114</v>
      </c>
      <c r="B22" s="208" t="s">
        <v>24</v>
      </c>
      <c r="C22" s="141" t="s">
        <v>266</v>
      </c>
      <c r="D22" s="214" t="s">
        <v>0</v>
      </c>
      <c r="E22" s="211"/>
      <c r="F22" s="214" t="str">
        <f>IF(E22="ja",20,IF(E22="nein",0,"bitte befüllen"))</f>
        <v>bitte befüllen</v>
      </c>
      <c r="G22" s="214" t="s">
        <v>38</v>
      </c>
      <c r="H22" s="154">
        <v>20</v>
      </c>
    </row>
    <row r="23" spans="1:8" outlineLevel="1" x14ac:dyDescent="0.25">
      <c r="A23" s="207" t="s">
        <v>115</v>
      </c>
      <c r="B23" s="208" t="s">
        <v>24</v>
      </c>
      <c r="C23" s="146" t="s">
        <v>1273</v>
      </c>
      <c r="D23" s="214" t="s">
        <v>0</v>
      </c>
      <c r="E23" s="211"/>
      <c r="F23" s="214" t="str">
        <f>IF(E23="ja",20,IF(E23="nein",0,"bitte befüllen"))</f>
        <v>bitte befüllen</v>
      </c>
      <c r="G23" s="214" t="s">
        <v>38</v>
      </c>
      <c r="H23" s="154">
        <v>20</v>
      </c>
    </row>
    <row r="24" spans="1:8" s="195" customFormat="1" outlineLevel="1" x14ac:dyDescent="0.25">
      <c r="A24" s="207" t="s">
        <v>116</v>
      </c>
      <c r="B24" s="208" t="s">
        <v>24</v>
      </c>
      <c r="C24" s="146" t="s">
        <v>1178</v>
      </c>
      <c r="D24" s="214" t="s">
        <v>0</v>
      </c>
      <c r="E24" s="211"/>
      <c r="F24" s="214" t="str">
        <f>IF(E24="ja",10,IF(E24="nein",0,"bitte befüllen"))</f>
        <v>bitte befüllen</v>
      </c>
      <c r="G24" s="214" t="s">
        <v>62</v>
      </c>
      <c r="H24" s="154">
        <v>10</v>
      </c>
    </row>
    <row r="25" spans="1:8" outlineLevel="1" x14ac:dyDescent="0.25">
      <c r="A25" s="207" t="s">
        <v>117</v>
      </c>
      <c r="B25" s="208" t="s">
        <v>11</v>
      </c>
      <c r="C25" s="146" t="s">
        <v>1272</v>
      </c>
      <c r="D25" s="210" t="s">
        <v>0</v>
      </c>
      <c r="E25" s="211"/>
      <c r="F25" s="210" t="str">
        <f t="shared" ref="F25:F26" si="1">IF(E25="ja","OK",IF(E25="","bitte befüllen","Ausschluss"))</f>
        <v>bitte befüllen</v>
      </c>
      <c r="G25" s="210" t="s">
        <v>15</v>
      </c>
    </row>
    <row r="26" spans="1:8" outlineLevel="1" x14ac:dyDescent="0.25">
      <c r="A26" s="207" t="s">
        <v>118</v>
      </c>
      <c r="B26" s="208" t="s">
        <v>11</v>
      </c>
      <c r="C26" s="140" t="s">
        <v>269</v>
      </c>
      <c r="D26" s="210" t="s">
        <v>0</v>
      </c>
      <c r="E26" s="211"/>
      <c r="F26" s="210" t="str">
        <f t="shared" si="1"/>
        <v>bitte befüllen</v>
      </c>
      <c r="G26" s="210" t="s">
        <v>15</v>
      </c>
    </row>
    <row r="27" spans="1:8" outlineLevel="1" x14ac:dyDescent="0.25">
      <c r="A27" s="207" t="s">
        <v>119</v>
      </c>
      <c r="B27" s="208" t="s">
        <v>24</v>
      </c>
      <c r="C27" s="140" t="s">
        <v>271</v>
      </c>
      <c r="D27" s="214" t="s">
        <v>0</v>
      </c>
      <c r="E27" s="211"/>
      <c r="F27" s="214" t="str">
        <f>IF(E27="ja",20,IF(E27="nein",0,"bitte befüllen"))</f>
        <v>bitte befüllen</v>
      </c>
      <c r="G27" s="214" t="s">
        <v>38</v>
      </c>
      <c r="H27" s="154">
        <v>20</v>
      </c>
    </row>
    <row r="28" spans="1:8" ht="30" outlineLevel="1" x14ac:dyDescent="0.25">
      <c r="A28" s="207" t="s">
        <v>120</v>
      </c>
      <c r="B28" s="208" t="s">
        <v>24</v>
      </c>
      <c r="C28" s="140" t="s">
        <v>1159</v>
      </c>
      <c r="D28" s="214" t="s">
        <v>0</v>
      </c>
      <c r="E28" s="211"/>
      <c r="F28" s="214" t="str">
        <f>IF(E28="ja",10,IF(E28="nein",0,"bitte befüllen"))</f>
        <v>bitte befüllen</v>
      </c>
      <c r="G28" s="214" t="s">
        <v>62</v>
      </c>
      <c r="H28" s="155">
        <v>10</v>
      </c>
    </row>
    <row r="29" spans="1:8" outlineLevel="1" x14ac:dyDescent="0.25">
      <c r="A29" s="207" t="s">
        <v>121</v>
      </c>
      <c r="B29" s="208" t="s">
        <v>11</v>
      </c>
      <c r="C29" s="141" t="s">
        <v>273</v>
      </c>
      <c r="D29" s="210" t="s">
        <v>0</v>
      </c>
      <c r="E29" s="211"/>
      <c r="F29" s="210" t="str">
        <f t="shared" ref="F29:F30" si="2">IF(E29="ja","OK",IF(E29="","bitte befüllen","Ausschluss"))</f>
        <v>bitte befüllen</v>
      </c>
      <c r="G29" s="210" t="s">
        <v>15</v>
      </c>
    </row>
    <row r="30" spans="1:8" outlineLevel="1" x14ac:dyDescent="0.25">
      <c r="A30" s="207" t="s">
        <v>123</v>
      </c>
      <c r="B30" s="208" t="s">
        <v>11</v>
      </c>
      <c r="C30" s="141" t="s">
        <v>274</v>
      </c>
      <c r="D30" s="210" t="s">
        <v>0</v>
      </c>
      <c r="E30" s="211"/>
      <c r="F30" s="210" t="str">
        <f t="shared" si="2"/>
        <v>bitte befüllen</v>
      </c>
      <c r="G30" s="210" t="s">
        <v>15</v>
      </c>
    </row>
    <row r="31" spans="1:8" ht="30" outlineLevel="1" x14ac:dyDescent="0.25">
      <c r="A31" s="207" t="s">
        <v>124</v>
      </c>
      <c r="B31" s="208" t="s">
        <v>11</v>
      </c>
      <c r="C31" s="140" t="s">
        <v>1274</v>
      </c>
      <c r="D31" s="210" t="s">
        <v>0</v>
      </c>
      <c r="E31" s="211"/>
      <c r="F31" s="210" t="str">
        <f t="shared" ref="F31:F32" si="3">IF(E31="ja","OK",IF(E31="","bitte befüllen","Ausschluss"))</f>
        <v>bitte befüllen</v>
      </c>
      <c r="G31" s="210" t="s">
        <v>15</v>
      </c>
    </row>
    <row r="32" spans="1:8" outlineLevel="1" x14ac:dyDescent="0.25">
      <c r="A32" s="207" t="s">
        <v>204</v>
      </c>
      <c r="B32" s="208" t="s">
        <v>11</v>
      </c>
      <c r="C32" s="141" t="s">
        <v>276</v>
      </c>
      <c r="D32" s="210" t="s">
        <v>0</v>
      </c>
      <c r="E32" s="211"/>
      <c r="F32" s="210" t="str">
        <f t="shared" si="3"/>
        <v>bitte befüllen</v>
      </c>
      <c r="G32" s="210" t="s">
        <v>15</v>
      </c>
    </row>
    <row r="33" spans="1:8" outlineLevel="1" x14ac:dyDescent="0.25">
      <c r="A33" s="207" t="s">
        <v>205</v>
      </c>
      <c r="B33" s="208" t="s">
        <v>24</v>
      </c>
      <c r="C33" s="156" t="s">
        <v>617</v>
      </c>
      <c r="D33" s="214" t="s">
        <v>0</v>
      </c>
      <c r="E33" s="211"/>
      <c r="F33" s="214" t="str">
        <f>IF(E33="ja",20,IF(E33="nein",0,"bitte befüllen"))</f>
        <v>bitte befüllen</v>
      </c>
      <c r="G33" s="214" t="s">
        <v>38</v>
      </c>
      <c r="H33" s="154">
        <v>20</v>
      </c>
    </row>
    <row r="34" spans="1:8" outlineLevel="1" x14ac:dyDescent="0.25">
      <c r="A34" s="207" t="s">
        <v>370</v>
      </c>
      <c r="B34" s="208" t="s">
        <v>12</v>
      </c>
      <c r="C34" s="141" t="s">
        <v>1194</v>
      </c>
      <c r="D34" s="210" t="s">
        <v>0</v>
      </c>
      <c r="E34" s="211"/>
      <c r="F34" s="210" t="str">
        <f>IF(E34="ja","OK",IF(E34="","bitte befüllen","Ausschluss"))</f>
        <v>bitte befüllen</v>
      </c>
      <c r="G34" s="210" t="s">
        <v>0</v>
      </c>
    </row>
    <row r="35" spans="1:8" s="195" customFormat="1" outlineLevel="1" x14ac:dyDescent="0.25">
      <c r="A35" s="207" t="s">
        <v>371</v>
      </c>
      <c r="B35" s="208" t="s">
        <v>12</v>
      </c>
      <c r="C35" s="141" t="s">
        <v>1193</v>
      </c>
      <c r="D35" s="214" t="s">
        <v>0</v>
      </c>
      <c r="E35" s="211"/>
      <c r="F35" s="214" t="str">
        <f>IF(E35="ja",10,IF(E35="nein",0,"bitte befüllen"))</f>
        <v>bitte befüllen</v>
      </c>
      <c r="G35" s="210" t="s">
        <v>0</v>
      </c>
      <c r="H35" s="155"/>
    </row>
    <row r="36" spans="1:8" outlineLevel="1" x14ac:dyDescent="0.25">
      <c r="A36" s="207" t="s">
        <v>372</v>
      </c>
      <c r="B36" s="208" t="s">
        <v>24</v>
      </c>
      <c r="C36" s="140" t="s">
        <v>618</v>
      </c>
      <c r="D36" s="214" t="s">
        <v>0</v>
      </c>
      <c r="E36" s="211"/>
      <c r="F36" s="214" t="str">
        <f>IF(E36="ja",1,IF(E36="nein",0,"bitte befüllen"))</f>
        <v>bitte befüllen</v>
      </c>
      <c r="G36" s="214" t="s">
        <v>369</v>
      </c>
      <c r="H36" s="154">
        <v>1</v>
      </c>
    </row>
    <row r="37" spans="1:8" outlineLevel="1" x14ac:dyDescent="0.25">
      <c r="A37" s="207" t="s">
        <v>373</v>
      </c>
      <c r="B37" s="208" t="s">
        <v>24</v>
      </c>
      <c r="C37" s="141" t="s">
        <v>1179</v>
      </c>
      <c r="D37" s="214" t="s">
        <v>0</v>
      </c>
      <c r="E37" s="211"/>
      <c r="F37" s="214" t="str">
        <f>IF(E37="ja",10,IF(E37="nein",0,"bitte befüllen"))</f>
        <v>bitte befüllen</v>
      </c>
      <c r="G37" s="214" t="s">
        <v>62</v>
      </c>
      <c r="H37" s="154">
        <v>10</v>
      </c>
    </row>
    <row r="38" spans="1:8" ht="30" outlineLevel="1" x14ac:dyDescent="0.25">
      <c r="A38" s="207" t="s">
        <v>374</v>
      </c>
      <c r="B38" s="208" t="s">
        <v>11</v>
      </c>
      <c r="C38" s="137" t="s">
        <v>1275</v>
      </c>
      <c r="D38" s="210" t="s">
        <v>0</v>
      </c>
      <c r="E38" s="211"/>
      <c r="F38" s="210" t="str">
        <f>IF(E38="ja","OK",IF(E38="","bitte befüllen","Ausschluss"))</f>
        <v>bitte befüllen</v>
      </c>
      <c r="G38" s="210" t="s">
        <v>15</v>
      </c>
    </row>
    <row r="39" spans="1:8" outlineLevel="1" x14ac:dyDescent="0.25">
      <c r="A39" s="207" t="s">
        <v>375</v>
      </c>
      <c r="B39" s="208" t="s">
        <v>52</v>
      </c>
      <c r="C39" s="137" t="s">
        <v>667</v>
      </c>
      <c r="D39" s="210" t="s">
        <v>0</v>
      </c>
      <c r="E39" s="211"/>
      <c r="F39" s="210" t="str">
        <f>IF(E39="ja","OK",IF(E39="","bitte befüllen","Ausschluss"))</f>
        <v>bitte befüllen</v>
      </c>
      <c r="G39" s="210" t="s">
        <v>15</v>
      </c>
    </row>
    <row r="40" spans="1:8" outlineLevel="1" x14ac:dyDescent="0.25">
      <c r="A40" s="207" t="s">
        <v>376</v>
      </c>
      <c r="B40" s="208" t="s">
        <v>24</v>
      </c>
      <c r="C40" s="156" t="s">
        <v>279</v>
      </c>
      <c r="D40" s="214" t="s">
        <v>0</v>
      </c>
      <c r="E40" s="211"/>
      <c r="F40" s="214" t="str">
        <f t="shared" ref="F40:F41" si="4">IF(E40="ja",1,IF(E40="nein",0,"bitte befüllen"))</f>
        <v>bitte befüllen</v>
      </c>
      <c r="G40" s="214" t="s">
        <v>369</v>
      </c>
      <c r="H40" s="154">
        <v>1</v>
      </c>
    </row>
    <row r="41" spans="1:8" outlineLevel="1" x14ac:dyDescent="0.25">
      <c r="A41" s="207" t="s">
        <v>377</v>
      </c>
      <c r="B41" s="208" t="s">
        <v>24</v>
      </c>
      <c r="C41" s="137" t="s">
        <v>619</v>
      </c>
      <c r="D41" s="214" t="s">
        <v>0</v>
      </c>
      <c r="E41" s="211"/>
      <c r="F41" s="214" t="str">
        <f t="shared" si="4"/>
        <v>bitte befüllen</v>
      </c>
      <c r="G41" s="214" t="s">
        <v>369</v>
      </c>
      <c r="H41" s="154">
        <v>1</v>
      </c>
    </row>
    <row r="42" spans="1:8" ht="30" outlineLevel="1" x14ac:dyDescent="0.25">
      <c r="A42" s="207" t="s">
        <v>378</v>
      </c>
      <c r="B42" s="208" t="s">
        <v>24</v>
      </c>
      <c r="C42" s="137" t="s">
        <v>1434</v>
      </c>
      <c r="D42" s="214" t="s">
        <v>0</v>
      </c>
      <c r="E42" s="211"/>
      <c r="F42" s="214" t="str">
        <f t="shared" ref="F42" si="5">IF(E42="ja",10,IF(E42="nein",0,"bitte befüllen"))</f>
        <v>bitte befüllen</v>
      </c>
      <c r="G42" s="214" t="s">
        <v>62</v>
      </c>
      <c r="H42" s="157">
        <v>10</v>
      </c>
    </row>
    <row r="43" spans="1:8" ht="45" outlineLevel="1" x14ac:dyDescent="0.25">
      <c r="A43" s="207" t="s">
        <v>379</v>
      </c>
      <c r="B43" s="134" t="s">
        <v>24</v>
      </c>
      <c r="C43" s="137" t="s">
        <v>1435</v>
      </c>
      <c r="D43" s="214" t="s">
        <v>0</v>
      </c>
      <c r="E43" s="211"/>
      <c r="F43" s="214" t="str">
        <f>IF(E43="ja",5,IF(E43="nein",0,"bitte befüllen"))</f>
        <v>bitte befüllen</v>
      </c>
      <c r="G43" s="214" t="s">
        <v>241</v>
      </c>
      <c r="H43" s="136">
        <v>5</v>
      </c>
    </row>
    <row r="44" spans="1:8" ht="17.25" customHeight="1" outlineLevel="1" x14ac:dyDescent="0.25">
      <c r="A44" s="207" t="s">
        <v>380</v>
      </c>
      <c r="B44" s="134" t="s">
        <v>24</v>
      </c>
      <c r="C44" s="158" t="s">
        <v>1112</v>
      </c>
      <c r="D44" s="210" t="s">
        <v>0</v>
      </c>
      <c r="E44" s="211"/>
      <c r="F44" s="214" t="str">
        <f t="shared" ref="F44" si="6">IF(E44="ja",10,IF(E44="nein",0,"bitte befüllen"))</f>
        <v>bitte befüllen</v>
      </c>
      <c r="G44" s="214" t="s">
        <v>62</v>
      </c>
      <c r="H44" s="157">
        <v>10</v>
      </c>
    </row>
    <row r="45" spans="1:8" outlineLevel="1" x14ac:dyDescent="0.25">
      <c r="A45" s="264" t="s">
        <v>381</v>
      </c>
      <c r="B45" s="271" t="s">
        <v>24</v>
      </c>
      <c r="C45" s="137" t="s">
        <v>1085</v>
      </c>
      <c r="D45" s="214" t="s">
        <v>0</v>
      </c>
      <c r="E45" s="211"/>
      <c r="F45" s="214" t="str">
        <f t="shared" ref="F45" si="7">IF(E45="ja",10,IF(E45="nein",0,"bitte befüllen"))</f>
        <v>bitte befüllen</v>
      </c>
      <c r="G45" s="214" t="s">
        <v>62</v>
      </c>
      <c r="H45" s="157">
        <v>10</v>
      </c>
    </row>
    <row r="46" spans="1:8" ht="30" outlineLevel="1" x14ac:dyDescent="0.25">
      <c r="A46" s="207" t="s">
        <v>382</v>
      </c>
      <c r="B46" s="208" t="s">
        <v>24</v>
      </c>
      <c r="C46" s="137" t="s">
        <v>1436</v>
      </c>
      <c r="D46" s="214" t="s">
        <v>0</v>
      </c>
      <c r="E46" s="211"/>
      <c r="F46" s="214" t="str">
        <f>IF(E46="ja",20,IF(E46="nein",0,"bitte befüllen"))</f>
        <v>bitte befüllen</v>
      </c>
      <c r="G46" s="214" t="s">
        <v>38</v>
      </c>
      <c r="H46" s="154">
        <v>20</v>
      </c>
    </row>
    <row r="47" spans="1:8" x14ac:dyDescent="0.25">
      <c r="A47" s="219" t="s">
        <v>125</v>
      </c>
      <c r="B47" s="220"/>
      <c r="C47" s="221" t="s">
        <v>282</v>
      </c>
      <c r="D47" s="220"/>
      <c r="E47" s="220"/>
      <c r="F47" s="220"/>
      <c r="G47" s="220"/>
    </row>
    <row r="48" spans="1:8" ht="45" outlineLevel="1" x14ac:dyDescent="0.25">
      <c r="A48" s="222" t="s">
        <v>126</v>
      </c>
      <c r="B48" s="208" t="s">
        <v>11</v>
      </c>
      <c r="C48" s="156" t="s">
        <v>1265</v>
      </c>
      <c r="D48" s="210" t="s">
        <v>0</v>
      </c>
      <c r="E48" s="211"/>
      <c r="F48" s="210" t="str">
        <f t="shared" ref="F48:F52" si="8">IF(E48="ja","OK",IF(E48="","bitte befüllen","Ausschluss"))</f>
        <v>bitte befüllen</v>
      </c>
      <c r="G48" s="210" t="s">
        <v>15</v>
      </c>
    </row>
    <row r="49" spans="1:8" ht="30" outlineLevel="1" x14ac:dyDescent="0.25">
      <c r="A49" s="222" t="s">
        <v>127</v>
      </c>
      <c r="B49" s="208" t="s">
        <v>11</v>
      </c>
      <c r="C49" s="141" t="s">
        <v>1266</v>
      </c>
      <c r="D49" s="210" t="s">
        <v>0</v>
      </c>
      <c r="E49" s="211"/>
      <c r="F49" s="210" t="str">
        <f t="shared" si="8"/>
        <v>bitte befüllen</v>
      </c>
      <c r="G49" s="210" t="s">
        <v>15</v>
      </c>
    </row>
    <row r="50" spans="1:8" ht="90" outlineLevel="1" x14ac:dyDescent="0.25">
      <c r="A50" s="222" t="s">
        <v>128</v>
      </c>
      <c r="B50" s="208" t="s">
        <v>11</v>
      </c>
      <c r="C50" s="141" t="s">
        <v>1267</v>
      </c>
      <c r="D50" s="210" t="s">
        <v>0</v>
      </c>
      <c r="E50" s="211"/>
      <c r="F50" s="210" t="str">
        <f t="shared" si="8"/>
        <v>bitte befüllen</v>
      </c>
      <c r="G50" s="210" t="s">
        <v>15</v>
      </c>
    </row>
    <row r="51" spans="1:8" outlineLevel="1" x14ac:dyDescent="0.25">
      <c r="A51" s="222" t="s">
        <v>129</v>
      </c>
      <c r="B51" s="208" t="s">
        <v>11</v>
      </c>
      <c r="C51" s="141" t="s">
        <v>283</v>
      </c>
      <c r="D51" s="210" t="s">
        <v>0</v>
      </c>
      <c r="E51" s="211"/>
      <c r="F51" s="210" t="str">
        <f t="shared" si="8"/>
        <v>bitte befüllen</v>
      </c>
      <c r="G51" s="210" t="s">
        <v>15</v>
      </c>
    </row>
    <row r="52" spans="1:8" outlineLevel="1" x14ac:dyDescent="0.25">
      <c r="A52" s="222" t="s">
        <v>130</v>
      </c>
      <c r="B52" s="208" t="s">
        <v>11</v>
      </c>
      <c r="C52" s="141" t="s">
        <v>284</v>
      </c>
      <c r="D52" s="210" t="s">
        <v>0</v>
      </c>
      <c r="E52" s="211"/>
      <c r="F52" s="210" t="str">
        <f t="shared" si="8"/>
        <v>bitte befüllen</v>
      </c>
      <c r="G52" s="210" t="s">
        <v>15</v>
      </c>
    </row>
    <row r="53" spans="1:8" ht="45" outlineLevel="1" x14ac:dyDescent="0.25">
      <c r="A53" s="222" t="s">
        <v>395</v>
      </c>
      <c r="B53" s="150" t="s">
        <v>24</v>
      </c>
      <c r="C53" s="147" t="s">
        <v>1276</v>
      </c>
      <c r="D53" s="214" t="s">
        <v>0</v>
      </c>
      <c r="E53" s="211"/>
      <c r="F53" s="214" t="str">
        <f>IF(E53="ja",10,IF(E53="nein",0,"bitte befüllen"))</f>
        <v>bitte befüllen</v>
      </c>
      <c r="G53" s="214" t="s">
        <v>62</v>
      </c>
      <c r="H53" s="157">
        <v>10</v>
      </c>
    </row>
    <row r="54" spans="1:8" outlineLevel="1" x14ac:dyDescent="0.25">
      <c r="A54" s="222" t="s">
        <v>396</v>
      </c>
      <c r="B54" s="208" t="s">
        <v>11</v>
      </c>
      <c r="C54" s="146" t="s">
        <v>1277</v>
      </c>
      <c r="D54" s="210" t="s">
        <v>0</v>
      </c>
      <c r="E54" s="211"/>
      <c r="F54" s="210" t="str">
        <f t="shared" ref="F54:F55" si="9">IF(E54="ja","OK",IF(E54="","bitte befüllen","Ausschluss"))</f>
        <v>bitte befüllen</v>
      </c>
      <c r="G54" s="210" t="s">
        <v>15</v>
      </c>
    </row>
    <row r="55" spans="1:8" ht="75" outlineLevel="1" x14ac:dyDescent="0.25">
      <c r="A55" s="222" t="s">
        <v>397</v>
      </c>
      <c r="B55" s="208" t="s">
        <v>11</v>
      </c>
      <c r="C55" s="99" t="s">
        <v>1268</v>
      </c>
      <c r="D55" s="210" t="s">
        <v>0</v>
      </c>
      <c r="E55" s="211"/>
      <c r="F55" s="210" t="str">
        <f t="shared" si="9"/>
        <v>bitte befüllen</v>
      </c>
      <c r="G55" s="210" t="s">
        <v>15</v>
      </c>
    </row>
    <row r="56" spans="1:8" outlineLevel="1" x14ac:dyDescent="0.25">
      <c r="A56" s="222" t="s">
        <v>398</v>
      </c>
      <c r="B56" s="208" t="s">
        <v>24</v>
      </c>
      <c r="C56" s="146" t="s">
        <v>288</v>
      </c>
      <c r="D56" s="214" t="s">
        <v>0</v>
      </c>
      <c r="E56" s="211"/>
      <c r="F56" s="214" t="str">
        <f>IF(E56="ja",1,IF(E56="nein",0,"bitte befüllen"))</f>
        <v>bitte befüllen</v>
      </c>
      <c r="G56" s="214" t="s">
        <v>369</v>
      </c>
      <c r="H56" s="154">
        <v>1</v>
      </c>
    </row>
    <row r="57" spans="1:8" outlineLevel="1" x14ac:dyDescent="0.25">
      <c r="A57" s="222" t="s">
        <v>399</v>
      </c>
      <c r="B57" s="208" t="s">
        <v>11</v>
      </c>
      <c r="C57" s="146" t="s">
        <v>289</v>
      </c>
      <c r="D57" s="210" t="s">
        <v>0</v>
      </c>
      <c r="E57" s="211"/>
      <c r="F57" s="210" t="str">
        <f t="shared" ref="F57" si="10">IF(E57="ja","OK",IF(E57="","bitte befüllen","Ausschluss"))</f>
        <v>bitte befüllen</v>
      </c>
      <c r="G57" s="210" t="s">
        <v>15</v>
      </c>
    </row>
    <row r="58" spans="1:8" outlineLevel="1" x14ac:dyDescent="0.25">
      <c r="A58" s="222" t="s">
        <v>400</v>
      </c>
      <c r="B58" s="208" t="s">
        <v>24</v>
      </c>
      <c r="C58" s="141" t="s">
        <v>1086</v>
      </c>
      <c r="D58" s="214" t="s">
        <v>0</v>
      </c>
      <c r="E58" s="211"/>
      <c r="F58" s="214" t="str">
        <f>IF(E58="ja",1,IF(E58="nein",0,"bitte befüllen"))</f>
        <v>bitte befüllen</v>
      </c>
      <c r="G58" s="214" t="s">
        <v>369</v>
      </c>
      <c r="H58" s="154">
        <v>1</v>
      </c>
    </row>
    <row r="59" spans="1:8" ht="105" outlineLevel="1" x14ac:dyDescent="0.25">
      <c r="A59" s="222" t="s">
        <v>401</v>
      </c>
      <c r="B59" s="208" t="s">
        <v>11</v>
      </c>
      <c r="C59" s="153" t="s">
        <v>1278</v>
      </c>
      <c r="D59" s="210" t="s">
        <v>0</v>
      </c>
      <c r="E59" s="211"/>
      <c r="F59" s="210" t="str">
        <f t="shared" ref="F59:F60" si="11">IF(E59="ja","OK",IF(E59="","bitte befüllen","Ausschluss"))</f>
        <v>bitte befüllen</v>
      </c>
      <c r="G59" s="210" t="s">
        <v>15</v>
      </c>
    </row>
    <row r="60" spans="1:8" ht="30" outlineLevel="1" x14ac:dyDescent="0.25">
      <c r="A60" s="222" t="s">
        <v>402</v>
      </c>
      <c r="B60" s="208" t="s">
        <v>11</v>
      </c>
      <c r="C60" s="141" t="s">
        <v>291</v>
      </c>
      <c r="D60" s="210" t="s">
        <v>0</v>
      </c>
      <c r="E60" s="211"/>
      <c r="F60" s="210" t="str">
        <f t="shared" si="11"/>
        <v>bitte befüllen</v>
      </c>
      <c r="G60" s="210" t="s">
        <v>15</v>
      </c>
    </row>
    <row r="61" spans="1:8" ht="30" outlineLevel="1" x14ac:dyDescent="0.25">
      <c r="A61" s="222" t="s">
        <v>403</v>
      </c>
      <c r="B61" s="208" t="s">
        <v>24</v>
      </c>
      <c r="C61" s="141" t="s">
        <v>1269</v>
      </c>
      <c r="D61" s="214" t="s">
        <v>0</v>
      </c>
      <c r="E61" s="211"/>
      <c r="F61" s="214" t="str">
        <f>IF(E61="ja",10,IF(E61="nein",0,"bitte befüllen"))</f>
        <v>bitte befüllen</v>
      </c>
      <c r="G61" s="214" t="s">
        <v>62</v>
      </c>
      <c r="H61" s="157">
        <v>10</v>
      </c>
    </row>
    <row r="62" spans="1:8" ht="60" outlineLevel="1" x14ac:dyDescent="0.25">
      <c r="A62" s="222" t="s">
        <v>404</v>
      </c>
      <c r="B62" s="208" t="s">
        <v>24</v>
      </c>
      <c r="C62" s="141" t="s">
        <v>1279</v>
      </c>
      <c r="D62" s="214" t="s">
        <v>0</v>
      </c>
      <c r="E62" s="211"/>
      <c r="F62" s="214" t="str">
        <f>IF(E62="ja",10,IF(E62="nein",0,"bitte befüllen"))</f>
        <v>bitte befüllen</v>
      </c>
      <c r="G62" s="214" t="s">
        <v>62</v>
      </c>
      <c r="H62" s="157">
        <v>10</v>
      </c>
    </row>
    <row r="63" spans="1:8" ht="60" outlineLevel="1" x14ac:dyDescent="0.25">
      <c r="A63" s="222" t="s">
        <v>405</v>
      </c>
      <c r="B63" s="208" t="s">
        <v>11</v>
      </c>
      <c r="C63" s="141" t="s">
        <v>1280</v>
      </c>
      <c r="D63" s="210" t="s">
        <v>0</v>
      </c>
      <c r="E63" s="211"/>
      <c r="F63" s="210" t="str">
        <f t="shared" ref="F63" si="12">IF(E63="ja","OK",IF(E63="","bitte befüllen","Ausschluss"))</f>
        <v>bitte befüllen</v>
      </c>
      <c r="G63" s="210" t="s">
        <v>15</v>
      </c>
    </row>
    <row r="64" spans="1:8" ht="30" outlineLevel="1" x14ac:dyDescent="0.25">
      <c r="A64" s="222" t="s">
        <v>406</v>
      </c>
      <c r="B64" s="208" t="s">
        <v>24</v>
      </c>
      <c r="C64" s="141" t="s">
        <v>295</v>
      </c>
      <c r="D64" s="214" t="s">
        <v>0</v>
      </c>
      <c r="E64" s="211"/>
      <c r="F64" s="214" t="str">
        <f>IF(E64="ja",20,IF(E64="nein",0,"bitte befüllen"))</f>
        <v>bitte befüllen</v>
      </c>
      <c r="G64" s="214" t="s">
        <v>38</v>
      </c>
      <c r="H64" s="154">
        <v>20</v>
      </c>
    </row>
    <row r="65" spans="1:8" x14ac:dyDescent="0.25">
      <c r="A65" s="219" t="s">
        <v>131</v>
      </c>
      <c r="B65" s="220"/>
      <c r="C65" s="221" t="s">
        <v>620</v>
      </c>
      <c r="D65" s="220"/>
      <c r="E65" s="220"/>
      <c r="F65" s="220"/>
      <c r="G65" s="220"/>
    </row>
    <row r="66" spans="1:8" outlineLevel="1" x14ac:dyDescent="0.25">
      <c r="A66" s="207" t="s">
        <v>132</v>
      </c>
      <c r="B66" s="208" t="s">
        <v>11</v>
      </c>
      <c r="C66" s="160" t="s">
        <v>621</v>
      </c>
      <c r="D66" s="210" t="s">
        <v>0</v>
      </c>
      <c r="E66" s="211"/>
      <c r="F66" s="210" t="str">
        <f>IF(E66="ja","OK",IF(E66="","bitte befüllen","Ausschluss"))</f>
        <v>bitte befüllen</v>
      </c>
      <c r="G66" s="210" t="s">
        <v>15</v>
      </c>
    </row>
    <row r="67" spans="1:8" outlineLevel="1" x14ac:dyDescent="0.25">
      <c r="A67" s="207" t="s">
        <v>133</v>
      </c>
      <c r="B67" s="150" t="s">
        <v>24</v>
      </c>
      <c r="C67" s="161" t="s">
        <v>622</v>
      </c>
      <c r="D67" s="214" t="s">
        <v>0</v>
      </c>
      <c r="E67" s="211"/>
      <c r="F67" s="214" t="str">
        <f>IF(E67="ja",10,IF(E67="nein",0,"bitte befüllen"))</f>
        <v>bitte befüllen</v>
      </c>
      <c r="G67" s="214" t="s">
        <v>62</v>
      </c>
      <c r="H67" s="154">
        <v>10</v>
      </c>
    </row>
    <row r="68" spans="1:8" outlineLevel="1" x14ac:dyDescent="0.25">
      <c r="A68" s="207" t="s">
        <v>134</v>
      </c>
      <c r="B68" s="150" t="s">
        <v>24</v>
      </c>
      <c r="C68" s="161" t="s">
        <v>623</v>
      </c>
      <c r="D68" s="214" t="s">
        <v>0</v>
      </c>
      <c r="E68" s="211"/>
      <c r="F68" s="214" t="str">
        <f>IF(E68="ja",10,IF(E68="nein",0,"bitte befüllen"))</f>
        <v>bitte befüllen</v>
      </c>
      <c r="G68" s="214" t="s">
        <v>62</v>
      </c>
      <c r="H68" s="154">
        <v>10</v>
      </c>
    </row>
    <row r="69" spans="1:8" outlineLevel="1" x14ac:dyDescent="0.25">
      <c r="A69" s="207" t="s">
        <v>135</v>
      </c>
      <c r="B69" s="208" t="s">
        <v>11</v>
      </c>
      <c r="C69" s="160" t="s">
        <v>624</v>
      </c>
      <c r="D69" s="210" t="s">
        <v>0</v>
      </c>
      <c r="E69" s="211"/>
      <c r="F69" s="210" t="str">
        <f t="shared" ref="F69:F72" si="13">IF(E69="ja","OK",IF(E69="","bitte befüllen","Ausschluss"))</f>
        <v>bitte befüllen</v>
      </c>
      <c r="G69" s="210" t="s">
        <v>15</v>
      </c>
    </row>
    <row r="70" spans="1:8" outlineLevel="1" x14ac:dyDescent="0.25">
      <c r="A70" s="207" t="s">
        <v>218</v>
      </c>
      <c r="B70" s="208" t="s">
        <v>11</v>
      </c>
      <c r="C70" s="160" t="s">
        <v>625</v>
      </c>
      <c r="D70" s="210" t="s">
        <v>0</v>
      </c>
      <c r="E70" s="211"/>
      <c r="F70" s="210" t="str">
        <f t="shared" si="13"/>
        <v>bitte befüllen</v>
      </c>
      <c r="G70" s="210" t="s">
        <v>15</v>
      </c>
    </row>
    <row r="71" spans="1:8" outlineLevel="1" x14ac:dyDescent="0.25">
      <c r="A71" s="207" t="s">
        <v>242</v>
      </c>
      <c r="B71" s="208" t="s">
        <v>11</v>
      </c>
      <c r="C71" s="160" t="s">
        <v>1183</v>
      </c>
      <c r="D71" s="210" t="s">
        <v>0</v>
      </c>
      <c r="E71" s="211"/>
      <c r="F71" s="210" t="str">
        <f t="shared" si="13"/>
        <v>bitte befüllen</v>
      </c>
      <c r="G71" s="210" t="s">
        <v>15</v>
      </c>
    </row>
    <row r="72" spans="1:8" outlineLevel="1" x14ac:dyDescent="0.25">
      <c r="A72" s="207" t="s">
        <v>243</v>
      </c>
      <c r="B72" s="208" t="s">
        <v>11</v>
      </c>
      <c r="C72" s="160" t="s">
        <v>1184</v>
      </c>
      <c r="D72" s="210" t="s">
        <v>0</v>
      </c>
      <c r="E72" s="211"/>
      <c r="F72" s="210" t="str">
        <f t="shared" si="13"/>
        <v>bitte befüllen</v>
      </c>
      <c r="G72" s="210" t="s">
        <v>15</v>
      </c>
    </row>
    <row r="73" spans="1:8" outlineLevel="1" x14ac:dyDescent="0.25">
      <c r="A73" s="207" t="s">
        <v>244</v>
      </c>
      <c r="B73" s="150" t="s">
        <v>24</v>
      </c>
      <c r="C73" s="161" t="s">
        <v>1185</v>
      </c>
      <c r="D73" s="214" t="s">
        <v>0</v>
      </c>
      <c r="E73" s="211"/>
      <c r="F73" s="214" t="str">
        <f t="shared" ref="F73:F74" si="14">IF(E73="ja",10,IF(E73="nein",0,"bitte befüllen"))</f>
        <v>bitte befüllen</v>
      </c>
      <c r="G73" s="214" t="s">
        <v>62</v>
      </c>
      <c r="H73" s="154">
        <v>10</v>
      </c>
    </row>
    <row r="74" spans="1:8" outlineLevel="1" x14ac:dyDescent="0.25">
      <c r="A74" s="264" t="s">
        <v>245</v>
      </c>
      <c r="B74" s="150" t="s">
        <v>24</v>
      </c>
      <c r="C74" s="161" t="s">
        <v>1452</v>
      </c>
      <c r="D74" s="214" t="s">
        <v>0</v>
      </c>
      <c r="E74" s="211"/>
      <c r="F74" s="214" t="str">
        <f t="shared" si="14"/>
        <v>bitte befüllen</v>
      </c>
      <c r="G74" s="214" t="s">
        <v>62</v>
      </c>
      <c r="H74" s="154">
        <v>10</v>
      </c>
    </row>
    <row r="75" spans="1:8" outlineLevel="1" x14ac:dyDescent="0.25">
      <c r="A75" s="207" t="s">
        <v>254</v>
      </c>
      <c r="B75" s="150" t="s">
        <v>24</v>
      </c>
      <c r="C75" s="161" t="s">
        <v>1186</v>
      </c>
      <c r="D75" s="214" t="s">
        <v>0</v>
      </c>
      <c r="E75" s="211"/>
      <c r="F75" s="214" t="str">
        <f>IF(E75="ja",10,IF(E75="nein",0,"bitte befüllen"))</f>
        <v>bitte befüllen</v>
      </c>
      <c r="G75" s="214" t="s">
        <v>62</v>
      </c>
      <c r="H75" s="154">
        <v>10</v>
      </c>
    </row>
    <row r="76" spans="1:8" x14ac:dyDescent="0.25">
      <c r="A76" s="219" t="s">
        <v>136</v>
      </c>
      <c r="B76" s="220"/>
      <c r="C76" s="221" t="s">
        <v>301</v>
      </c>
      <c r="D76" s="220"/>
      <c r="E76" s="220"/>
      <c r="F76" s="220"/>
      <c r="G76" s="220"/>
    </row>
    <row r="77" spans="1:8" outlineLevel="1" x14ac:dyDescent="0.25">
      <c r="A77" s="207" t="s">
        <v>137</v>
      </c>
      <c r="B77" s="208" t="s">
        <v>11</v>
      </c>
      <c r="C77" s="141" t="s">
        <v>1170</v>
      </c>
      <c r="D77" s="210" t="s">
        <v>0</v>
      </c>
      <c r="E77" s="211"/>
      <c r="F77" s="210" t="str">
        <f t="shared" ref="F77:F79" si="15">IF(E77="ja","OK",IF(E77="","bitte befüllen","Ausschluss"))</f>
        <v>bitte befüllen</v>
      </c>
      <c r="G77" s="210" t="s">
        <v>15</v>
      </c>
    </row>
    <row r="78" spans="1:8" outlineLevel="1" x14ac:dyDescent="0.25">
      <c r="A78" s="207" t="s">
        <v>138</v>
      </c>
      <c r="B78" s="208" t="s">
        <v>11</v>
      </c>
      <c r="C78" s="156" t="s">
        <v>1187</v>
      </c>
      <c r="D78" s="210" t="s">
        <v>0</v>
      </c>
      <c r="E78" s="211"/>
      <c r="F78" s="210" t="str">
        <f t="shared" si="15"/>
        <v>bitte befüllen</v>
      </c>
      <c r="G78" s="210" t="s">
        <v>15</v>
      </c>
    </row>
    <row r="79" spans="1:8" outlineLevel="1" x14ac:dyDescent="0.25">
      <c r="A79" s="207" t="s">
        <v>139</v>
      </c>
      <c r="B79" s="208" t="s">
        <v>11</v>
      </c>
      <c r="C79" s="141" t="s">
        <v>1173</v>
      </c>
      <c r="D79" s="210" t="s">
        <v>0</v>
      </c>
      <c r="E79" s="211"/>
      <c r="F79" s="210" t="str">
        <f t="shared" si="15"/>
        <v>bitte befüllen</v>
      </c>
      <c r="G79" s="210" t="s">
        <v>15</v>
      </c>
    </row>
    <row r="80" spans="1:8" outlineLevel="1" x14ac:dyDescent="0.25">
      <c r="A80" s="207" t="s">
        <v>140</v>
      </c>
      <c r="B80" s="150" t="s">
        <v>24</v>
      </c>
      <c r="C80" s="128" t="s">
        <v>1188</v>
      </c>
      <c r="D80" s="214" t="s">
        <v>0</v>
      </c>
      <c r="E80" s="211"/>
      <c r="F80" s="214" t="str">
        <f>IF(E80="ja",10,IF(E80="nein",0,"bitte befüllen"))</f>
        <v>bitte befüllen</v>
      </c>
      <c r="G80" s="214" t="s">
        <v>62</v>
      </c>
      <c r="H80" s="154">
        <v>10</v>
      </c>
    </row>
    <row r="81" spans="1:8" outlineLevel="1" x14ac:dyDescent="0.25">
      <c r="A81" s="207" t="s">
        <v>141</v>
      </c>
      <c r="B81" s="150" t="s">
        <v>24</v>
      </c>
      <c r="C81" s="128" t="s">
        <v>1189</v>
      </c>
      <c r="D81" s="214" t="s">
        <v>0</v>
      </c>
      <c r="E81" s="211"/>
      <c r="F81" s="214" t="str">
        <f>IF(E81="ja",10,IF(E81="nein",0,"bitte befüllen"))</f>
        <v>bitte befüllen</v>
      </c>
      <c r="G81" s="214" t="s">
        <v>62</v>
      </c>
      <c r="H81" s="154">
        <v>10</v>
      </c>
    </row>
    <row r="82" spans="1:8" x14ac:dyDescent="0.25">
      <c r="A82" s="219" t="s">
        <v>145</v>
      </c>
      <c r="B82" s="220"/>
      <c r="C82" s="221" t="s">
        <v>626</v>
      </c>
      <c r="D82" s="220"/>
      <c r="E82" s="220"/>
      <c r="F82" s="220"/>
      <c r="G82" s="220"/>
    </row>
    <row r="83" spans="1:8" outlineLevel="1" x14ac:dyDescent="0.25">
      <c r="A83" s="207" t="s">
        <v>146</v>
      </c>
      <c r="B83" s="208" t="s">
        <v>11</v>
      </c>
      <c r="C83" s="140" t="s">
        <v>627</v>
      </c>
      <c r="D83" s="210" t="s">
        <v>0</v>
      </c>
      <c r="E83" s="211"/>
      <c r="F83" s="210" t="str">
        <f>IF(E83="ja","OK",IF(E83="","bitte befüllen","Ausschluss"))</f>
        <v>bitte befüllen</v>
      </c>
      <c r="G83" s="210" t="s">
        <v>15</v>
      </c>
    </row>
    <row r="84" spans="1:8" outlineLevel="1" x14ac:dyDescent="0.25">
      <c r="A84" s="207" t="s">
        <v>147</v>
      </c>
      <c r="B84" s="150" t="s">
        <v>24</v>
      </c>
      <c r="C84" s="142" t="s">
        <v>628</v>
      </c>
      <c r="D84" s="214" t="s">
        <v>0</v>
      </c>
      <c r="E84" s="211"/>
      <c r="F84" s="214" t="str">
        <f>IF(E84="ja",20,IF(E84="nein",0,"bitte befüllen"))</f>
        <v>bitte befüllen</v>
      </c>
      <c r="G84" s="214" t="s">
        <v>38</v>
      </c>
      <c r="H84" s="154">
        <v>20</v>
      </c>
    </row>
    <row r="85" spans="1:8" outlineLevel="1" x14ac:dyDescent="0.25">
      <c r="A85" s="207" t="s">
        <v>148</v>
      </c>
      <c r="B85" s="208" t="s">
        <v>11</v>
      </c>
      <c r="C85" s="140" t="s">
        <v>629</v>
      </c>
      <c r="D85" s="210" t="s">
        <v>0</v>
      </c>
      <c r="E85" s="211"/>
      <c r="F85" s="210" t="str">
        <f t="shared" ref="F85:F87" si="16">IF(E85="ja","OK",IF(E85="","bitte befüllen","Ausschluss"))</f>
        <v>bitte befüllen</v>
      </c>
      <c r="G85" s="210" t="s">
        <v>15</v>
      </c>
    </row>
    <row r="86" spans="1:8" outlineLevel="1" x14ac:dyDescent="0.25">
      <c r="A86" s="207" t="s">
        <v>149</v>
      </c>
      <c r="B86" s="208" t="s">
        <v>11</v>
      </c>
      <c r="C86" s="140" t="s">
        <v>630</v>
      </c>
      <c r="D86" s="210" t="s">
        <v>0</v>
      </c>
      <c r="E86" s="211"/>
      <c r="F86" s="210" t="str">
        <f t="shared" si="16"/>
        <v>bitte befüllen</v>
      </c>
      <c r="G86" s="210" t="s">
        <v>15</v>
      </c>
    </row>
    <row r="87" spans="1:8" outlineLevel="1" x14ac:dyDescent="0.25">
      <c r="A87" s="207" t="s">
        <v>150</v>
      </c>
      <c r="B87" s="208" t="s">
        <v>11</v>
      </c>
      <c r="C87" s="140" t="s">
        <v>631</v>
      </c>
      <c r="D87" s="210" t="s">
        <v>0</v>
      </c>
      <c r="E87" s="211"/>
      <c r="F87" s="210" t="str">
        <f t="shared" si="16"/>
        <v>bitte befüllen</v>
      </c>
      <c r="G87" s="210" t="s">
        <v>15</v>
      </c>
    </row>
    <row r="88" spans="1:8" outlineLevel="1" x14ac:dyDescent="0.25">
      <c r="A88" s="207" t="s">
        <v>151</v>
      </c>
      <c r="B88" s="150" t="s">
        <v>24</v>
      </c>
      <c r="C88" s="128" t="s">
        <v>632</v>
      </c>
      <c r="D88" s="214" t="s">
        <v>0</v>
      </c>
      <c r="E88" s="211"/>
      <c r="F88" s="214" t="str">
        <f t="shared" ref="F88:F89" si="17">IF(E88="ja",10,IF(E88="nein",0,"bitte befüllen"))</f>
        <v>bitte befüllen</v>
      </c>
      <c r="G88" s="214" t="s">
        <v>62</v>
      </c>
      <c r="H88" s="154">
        <v>10</v>
      </c>
    </row>
    <row r="89" spans="1:8" outlineLevel="1" x14ac:dyDescent="0.25">
      <c r="A89" s="207" t="s">
        <v>152</v>
      </c>
      <c r="B89" s="150" t="s">
        <v>24</v>
      </c>
      <c r="C89" s="128" t="s">
        <v>633</v>
      </c>
      <c r="D89" s="214" t="s">
        <v>0</v>
      </c>
      <c r="E89" s="211"/>
      <c r="F89" s="214" t="str">
        <f t="shared" si="17"/>
        <v>bitte befüllen</v>
      </c>
      <c r="G89" s="214" t="s">
        <v>62</v>
      </c>
      <c r="H89" s="154">
        <v>10</v>
      </c>
    </row>
    <row r="90" spans="1:8" outlineLevel="1" x14ac:dyDescent="0.25">
      <c r="A90" s="207" t="s">
        <v>153</v>
      </c>
      <c r="B90" s="208" t="s">
        <v>11</v>
      </c>
      <c r="C90" s="140" t="s">
        <v>634</v>
      </c>
      <c r="D90" s="210" t="s">
        <v>0</v>
      </c>
      <c r="E90" s="211"/>
      <c r="F90" s="210" t="str">
        <f t="shared" ref="F90:F93" si="18">IF(E90="ja","OK",IF(E90="","bitte befüllen","Ausschluss"))</f>
        <v>bitte befüllen</v>
      </c>
      <c r="G90" s="210" t="s">
        <v>15</v>
      </c>
    </row>
    <row r="91" spans="1:8" ht="30" outlineLevel="1" x14ac:dyDescent="0.25">
      <c r="A91" s="207" t="s">
        <v>154</v>
      </c>
      <c r="B91" s="208" t="s">
        <v>11</v>
      </c>
      <c r="C91" s="140" t="s">
        <v>635</v>
      </c>
      <c r="D91" s="210" t="s">
        <v>0</v>
      </c>
      <c r="E91" s="211"/>
      <c r="F91" s="210" t="str">
        <f t="shared" si="18"/>
        <v>bitte befüllen</v>
      </c>
      <c r="G91" s="210" t="s">
        <v>15</v>
      </c>
    </row>
    <row r="92" spans="1:8" ht="30" outlineLevel="1" x14ac:dyDescent="0.25">
      <c r="A92" s="207" t="s">
        <v>155</v>
      </c>
      <c r="B92" s="208" t="s">
        <v>11</v>
      </c>
      <c r="C92" s="140" t="s">
        <v>636</v>
      </c>
      <c r="D92" s="210" t="s">
        <v>0</v>
      </c>
      <c r="E92" s="211"/>
      <c r="F92" s="210" t="str">
        <f t="shared" si="18"/>
        <v>bitte befüllen</v>
      </c>
      <c r="G92" s="210" t="s">
        <v>15</v>
      </c>
    </row>
    <row r="93" spans="1:8" outlineLevel="1" x14ac:dyDescent="0.25">
      <c r="A93" s="207" t="s">
        <v>156</v>
      </c>
      <c r="B93" s="208" t="s">
        <v>11</v>
      </c>
      <c r="C93" s="140" t="s">
        <v>637</v>
      </c>
      <c r="D93" s="210" t="s">
        <v>0</v>
      </c>
      <c r="E93" s="211"/>
      <c r="F93" s="210" t="str">
        <f t="shared" si="18"/>
        <v>bitte befüllen</v>
      </c>
      <c r="G93" s="210" t="s">
        <v>15</v>
      </c>
    </row>
    <row r="94" spans="1:8" outlineLevel="1" x14ac:dyDescent="0.25">
      <c r="A94" s="207" t="s">
        <v>157</v>
      </c>
      <c r="B94" s="150" t="s">
        <v>24</v>
      </c>
      <c r="C94" s="128" t="s">
        <v>638</v>
      </c>
      <c r="D94" s="214" t="s">
        <v>0</v>
      </c>
      <c r="E94" s="211"/>
      <c r="F94" s="214" t="str">
        <f>IF(E94="ja",10,IF(E94="nein",0,"bitte befüllen"))</f>
        <v>bitte befüllen</v>
      </c>
      <c r="G94" s="214" t="s">
        <v>62</v>
      </c>
      <c r="H94" s="154">
        <v>10</v>
      </c>
    </row>
    <row r="95" spans="1:8" x14ac:dyDescent="0.25">
      <c r="A95" s="219" t="s">
        <v>163</v>
      </c>
      <c r="B95" s="220"/>
      <c r="C95" s="221" t="s">
        <v>302</v>
      </c>
      <c r="D95" s="220"/>
      <c r="E95" s="220"/>
      <c r="F95" s="220"/>
      <c r="G95" s="220"/>
    </row>
    <row r="96" spans="1:8" outlineLevel="1" x14ac:dyDescent="0.25">
      <c r="A96" s="207" t="s">
        <v>164</v>
      </c>
      <c r="B96" s="208" t="s">
        <v>11</v>
      </c>
      <c r="C96" s="137" t="s">
        <v>639</v>
      </c>
      <c r="D96" s="210" t="s">
        <v>0</v>
      </c>
      <c r="E96" s="211"/>
      <c r="F96" s="210" t="str">
        <f>IF(E96="ja","OK",IF(E96="","bitte befüllen","Ausschluss"))</f>
        <v>bitte befüllen</v>
      </c>
      <c r="G96" s="210" t="s">
        <v>15</v>
      </c>
    </row>
    <row r="97" spans="1:8" outlineLevel="1" x14ac:dyDescent="0.25">
      <c r="A97" s="207" t="s">
        <v>165</v>
      </c>
      <c r="B97" s="150" t="s">
        <v>24</v>
      </c>
      <c r="C97" s="143" t="s">
        <v>640</v>
      </c>
      <c r="D97" s="214" t="s">
        <v>0</v>
      </c>
      <c r="E97" s="211"/>
      <c r="F97" s="214" t="str">
        <f>IF(E97="ja",5,IF(E97="nein",0,"bitte befüllen"))</f>
        <v>bitte befüllen</v>
      </c>
      <c r="G97" s="214" t="s">
        <v>241</v>
      </c>
      <c r="H97" s="157">
        <v>5</v>
      </c>
    </row>
    <row r="98" spans="1:8" ht="45" outlineLevel="1" x14ac:dyDescent="0.25">
      <c r="A98" s="207" t="s">
        <v>166</v>
      </c>
      <c r="B98" s="150" t="s">
        <v>24</v>
      </c>
      <c r="C98" s="143" t="s">
        <v>1281</v>
      </c>
      <c r="D98" s="214" t="s">
        <v>0</v>
      </c>
      <c r="E98" s="211"/>
      <c r="F98" s="214" t="str">
        <f>IF(E98="ja",10,IF(E98="nein",0,"bitte befüllen"))</f>
        <v>bitte befüllen</v>
      </c>
      <c r="G98" s="214" t="s">
        <v>62</v>
      </c>
      <c r="H98" s="154">
        <v>10</v>
      </c>
    </row>
    <row r="99" spans="1:8" outlineLevel="1" x14ac:dyDescent="0.25">
      <c r="A99" s="207" t="s">
        <v>167</v>
      </c>
      <c r="B99" s="150" t="s">
        <v>24</v>
      </c>
      <c r="C99" s="143" t="s">
        <v>641</v>
      </c>
      <c r="D99" s="214" t="s">
        <v>0</v>
      </c>
      <c r="E99" s="211"/>
      <c r="F99" s="214" t="str">
        <f>IF(E99="ja",1,IF(E99="nein",0,"bitte befüllen"))</f>
        <v>bitte befüllen</v>
      </c>
      <c r="G99" s="214" t="s">
        <v>369</v>
      </c>
      <c r="H99" s="154">
        <v>1</v>
      </c>
    </row>
    <row r="100" spans="1:8" outlineLevel="1" x14ac:dyDescent="0.25">
      <c r="A100" s="207" t="s">
        <v>168</v>
      </c>
      <c r="B100" s="150" t="s">
        <v>24</v>
      </c>
      <c r="C100" s="143" t="s">
        <v>642</v>
      </c>
      <c r="D100" s="214" t="s">
        <v>0</v>
      </c>
      <c r="E100" s="211"/>
      <c r="F100" s="214" t="str">
        <f>IF(E100="ja",5,IF(E100="nein",0,"bitte befüllen"))</f>
        <v>bitte befüllen</v>
      </c>
      <c r="G100" s="214" t="s">
        <v>241</v>
      </c>
      <c r="H100" s="157">
        <v>5</v>
      </c>
    </row>
    <row r="101" spans="1:8" outlineLevel="1" x14ac:dyDescent="0.25">
      <c r="A101" s="207" t="s">
        <v>169</v>
      </c>
      <c r="B101" s="208" t="s">
        <v>11</v>
      </c>
      <c r="C101" s="140" t="s">
        <v>304</v>
      </c>
      <c r="D101" s="210" t="s">
        <v>0</v>
      </c>
      <c r="E101" s="211"/>
      <c r="F101" s="210" t="str">
        <f>IF(E101="ja","OK",IF(E101="","bitte befüllen","Ausschluss"))</f>
        <v>bitte befüllen</v>
      </c>
      <c r="G101" s="210" t="s">
        <v>15</v>
      </c>
    </row>
    <row r="102" spans="1:8" x14ac:dyDescent="0.25">
      <c r="A102" s="219" t="s">
        <v>175</v>
      </c>
      <c r="B102" s="220"/>
      <c r="C102" s="221" t="s">
        <v>306</v>
      </c>
      <c r="D102" s="220"/>
      <c r="E102" s="220"/>
      <c r="F102" s="220"/>
      <c r="G102" s="220"/>
    </row>
    <row r="103" spans="1:8" ht="60" outlineLevel="1" x14ac:dyDescent="0.25">
      <c r="A103" s="222" t="s">
        <v>176</v>
      </c>
      <c r="B103" s="208" t="s">
        <v>11</v>
      </c>
      <c r="C103" s="156" t="s">
        <v>1282</v>
      </c>
      <c r="D103" s="210" t="s">
        <v>0</v>
      </c>
      <c r="E103" s="211"/>
      <c r="F103" s="210" t="str">
        <f>IF(E103="ja","OK",IF(E103="","bitte befüllen","Ausschluss"))</f>
        <v>bitte befüllen</v>
      </c>
      <c r="G103" s="210" t="s">
        <v>15</v>
      </c>
    </row>
    <row r="104" spans="1:8" ht="30" outlineLevel="1" x14ac:dyDescent="0.25">
      <c r="A104" s="222" t="s">
        <v>177</v>
      </c>
      <c r="B104" s="150" t="s">
        <v>24</v>
      </c>
      <c r="C104" s="156" t="s">
        <v>643</v>
      </c>
      <c r="D104" s="214" t="s">
        <v>0</v>
      </c>
      <c r="E104" s="211"/>
      <c r="F104" s="214" t="str">
        <f>IF(E104="ja",10,IF(E104="nein",0,"bitte befüllen"))</f>
        <v>bitte befüllen</v>
      </c>
      <c r="G104" s="214" t="s">
        <v>62</v>
      </c>
      <c r="H104" s="154">
        <v>10</v>
      </c>
    </row>
    <row r="105" spans="1:8" outlineLevel="1" x14ac:dyDescent="0.25">
      <c r="A105" s="222" t="s">
        <v>178</v>
      </c>
      <c r="B105" s="150" t="s">
        <v>24</v>
      </c>
      <c r="C105" s="128" t="s">
        <v>644</v>
      </c>
      <c r="D105" s="214" t="s">
        <v>0</v>
      </c>
      <c r="E105" s="211"/>
      <c r="F105" s="214" t="str">
        <f t="shared" ref="F105" si="19">IF(E105="ja",20,IF(E105="nein",0,"bitte befüllen"))</f>
        <v>bitte befüllen</v>
      </c>
      <c r="G105" s="214" t="s">
        <v>38</v>
      </c>
      <c r="H105" s="154">
        <v>20</v>
      </c>
    </row>
    <row r="106" spans="1:8" outlineLevel="1" x14ac:dyDescent="0.25">
      <c r="A106" s="222" t="s">
        <v>179</v>
      </c>
      <c r="B106" s="150" t="s">
        <v>24</v>
      </c>
      <c r="C106" s="147" t="s">
        <v>309</v>
      </c>
      <c r="D106" s="214" t="s">
        <v>0</v>
      </c>
      <c r="E106" s="211"/>
      <c r="F106" s="214" t="str">
        <f t="shared" ref="F106" si="20">IF(E106="ja",5,IF(E106="nein",0,"bitte befüllen"))</f>
        <v>bitte befüllen</v>
      </c>
      <c r="G106" s="214" t="s">
        <v>241</v>
      </c>
      <c r="H106" s="157">
        <v>5</v>
      </c>
    </row>
    <row r="107" spans="1:8" ht="30" outlineLevel="1" x14ac:dyDescent="0.25">
      <c r="A107" s="222" t="s">
        <v>180</v>
      </c>
      <c r="B107" s="150" t="s">
        <v>24</v>
      </c>
      <c r="C107" s="147" t="s">
        <v>310</v>
      </c>
      <c r="D107" s="214" t="s">
        <v>0</v>
      </c>
      <c r="E107" s="211"/>
      <c r="F107" s="214" t="str">
        <f>IF(E107="ja",20,IF(E107="nein",0,"bitte befüllen"))</f>
        <v>bitte befüllen</v>
      </c>
      <c r="G107" s="214" t="s">
        <v>38</v>
      </c>
      <c r="H107" s="154">
        <v>20</v>
      </c>
    </row>
    <row r="108" spans="1:8" ht="30" outlineLevel="1" x14ac:dyDescent="0.25">
      <c r="A108" s="222" t="s">
        <v>420</v>
      </c>
      <c r="B108" s="150" t="s">
        <v>24</v>
      </c>
      <c r="C108" s="147" t="s">
        <v>1283</v>
      </c>
      <c r="D108" s="214" t="s">
        <v>0</v>
      </c>
      <c r="E108" s="211"/>
      <c r="F108" s="214" t="str">
        <f>IF(E108="ja",20,IF(E108="nein",0,"bitte befüllen"))</f>
        <v>bitte befüllen</v>
      </c>
      <c r="G108" s="214" t="s">
        <v>38</v>
      </c>
      <c r="H108" s="154">
        <v>20</v>
      </c>
    </row>
    <row r="109" spans="1:8" outlineLevel="1" x14ac:dyDescent="0.25">
      <c r="A109" s="222" t="s">
        <v>421</v>
      </c>
      <c r="B109" s="150" t="s">
        <v>24</v>
      </c>
      <c r="C109" s="128" t="s">
        <v>645</v>
      </c>
      <c r="D109" s="214" t="s">
        <v>0</v>
      </c>
      <c r="E109" s="211"/>
      <c r="F109" s="214" t="str">
        <f>IF(E109="ja",20,IF(E109="nein",0,"bitte befüllen"))</f>
        <v>bitte befüllen</v>
      </c>
      <c r="G109" s="214" t="s">
        <v>38</v>
      </c>
      <c r="H109" s="154">
        <v>20</v>
      </c>
    </row>
    <row r="110" spans="1:8" ht="30" outlineLevel="1" x14ac:dyDescent="0.25">
      <c r="A110" s="222" t="s">
        <v>668</v>
      </c>
      <c r="B110" s="150" t="s">
        <v>24</v>
      </c>
      <c r="C110" s="147" t="s">
        <v>312</v>
      </c>
      <c r="D110" s="214" t="s">
        <v>0</v>
      </c>
      <c r="E110" s="211"/>
      <c r="F110" s="214" t="str">
        <f>IF(E110="ja",5,IF(E110="nein",0,"bitte befüllen"))</f>
        <v>bitte befüllen</v>
      </c>
      <c r="G110" s="214" t="s">
        <v>241</v>
      </c>
      <c r="H110" s="157">
        <v>5</v>
      </c>
    </row>
    <row r="111" spans="1:8" outlineLevel="1" x14ac:dyDescent="0.25">
      <c r="A111" s="222" t="s">
        <v>669</v>
      </c>
      <c r="B111" s="150" t="s">
        <v>24</v>
      </c>
      <c r="C111" s="128" t="s">
        <v>646</v>
      </c>
      <c r="D111" s="214" t="s">
        <v>0</v>
      </c>
      <c r="E111" s="211"/>
      <c r="F111" s="214" t="str">
        <f t="shared" ref="F111:F114" si="21">IF(E111="ja",10,IF(E111="nein",0,"bitte befüllen"))</f>
        <v>bitte befüllen</v>
      </c>
      <c r="G111" s="214" t="s">
        <v>62</v>
      </c>
      <c r="H111" s="154">
        <v>10</v>
      </c>
    </row>
    <row r="112" spans="1:8" outlineLevel="1" x14ac:dyDescent="0.25">
      <c r="A112" s="222" t="s">
        <v>670</v>
      </c>
      <c r="B112" s="150" t="s">
        <v>24</v>
      </c>
      <c r="C112" s="128" t="s">
        <v>647</v>
      </c>
      <c r="D112" s="214" t="s">
        <v>0</v>
      </c>
      <c r="E112" s="211"/>
      <c r="F112" s="214" t="str">
        <f t="shared" si="21"/>
        <v>bitte befüllen</v>
      </c>
      <c r="G112" s="214" t="s">
        <v>62</v>
      </c>
      <c r="H112" s="154">
        <v>10</v>
      </c>
    </row>
    <row r="113" spans="1:8" ht="30" outlineLevel="1" x14ac:dyDescent="0.25">
      <c r="A113" s="222" t="s">
        <v>671</v>
      </c>
      <c r="B113" s="150" t="s">
        <v>24</v>
      </c>
      <c r="C113" s="128" t="s">
        <v>648</v>
      </c>
      <c r="D113" s="214" t="s">
        <v>0</v>
      </c>
      <c r="E113" s="211"/>
      <c r="F113" s="214" t="str">
        <f>IF(E113="ja",20,IF(E113="nein",0,"bitte befüllen"))</f>
        <v>bitte befüllen</v>
      </c>
      <c r="G113" s="214" t="s">
        <v>38</v>
      </c>
      <c r="H113" s="154">
        <v>20</v>
      </c>
    </row>
    <row r="114" spans="1:8" outlineLevel="1" x14ac:dyDescent="0.25">
      <c r="A114" s="222" t="s">
        <v>672</v>
      </c>
      <c r="B114" s="150" t="s">
        <v>24</v>
      </c>
      <c r="C114" s="128" t="s">
        <v>649</v>
      </c>
      <c r="D114" s="214" t="s">
        <v>0</v>
      </c>
      <c r="E114" s="211"/>
      <c r="F114" s="214" t="str">
        <f t="shared" si="21"/>
        <v>bitte befüllen</v>
      </c>
      <c r="G114" s="214" t="s">
        <v>62</v>
      </c>
      <c r="H114" s="154">
        <v>10</v>
      </c>
    </row>
    <row r="115" spans="1:8" outlineLevel="1" x14ac:dyDescent="0.25">
      <c r="A115" s="222" t="s">
        <v>673</v>
      </c>
      <c r="B115" s="150" t="s">
        <v>24</v>
      </c>
      <c r="C115" s="128" t="s">
        <v>650</v>
      </c>
      <c r="D115" s="214" t="s">
        <v>0</v>
      </c>
      <c r="E115" s="211"/>
      <c r="F115" s="214" t="str">
        <f>IF(E115="ja",5,IF(E115="nein",0,"bitte befüllen"))</f>
        <v>bitte befüllen</v>
      </c>
      <c r="G115" s="214" t="s">
        <v>241</v>
      </c>
      <c r="H115" s="157">
        <v>5</v>
      </c>
    </row>
    <row r="116" spans="1:8" x14ac:dyDescent="0.25">
      <c r="A116" s="219" t="s">
        <v>181</v>
      </c>
      <c r="B116" s="220"/>
      <c r="C116" s="221" t="s">
        <v>320</v>
      </c>
      <c r="D116" s="220"/>
      <c r="E116" s="220"/>
      <c r="F116" s="220"/>
      <c r="G116" s="220"/>
    </row>
    <row r="117" spans="1:8" outlineLevel="1" x14ac:dyDescent="0.25">
      <c r="A117" s="207" t="s">
        <v>182</v>
      </c>
      <c r="B117" s="150" t="s">
        <v>24</v>
      </c>
      <c r="C117" s="131" t="s">
        <v>651</v>
      </c>
      <c r="D117" s="214" t="s">
        <v>0</v>
      </c>
      <c r="E117" s="211"/>
      <c r="F117" s="214" t="str">
        <f t="shared" ref="F117:F118" si="22">IF(E117="ja",1,IF(E117="nein",0,"bitte befüllen"))</f>
        <v>bitte befüllen</v>
      </c>
      <c r="G117" s="214" t="s">
        <v>369</v>
      </c>
      <c r="H117" s="154">
        <v>1</v>
      </c>
    </row>
    <row r="118" spans="1:8" ht="75" outlineLevel="1" x14ac:dyDescent="0.25">
      <c r="A118" s="207" t="s">
        <v>183</v>
      </c>
      <c r="B118" s="150" t="s">
        <v>24</v>
      </c>
      <c r="C118" s="131" t="s">
        <v>1284</v>
      </c>
      <c r="D118" s="214" t="s">
        <v>0</v>
      </c>
      <c r="E118" s="211"/>
      <c r="F118" s="214" t="str">
        <f t="shared" si="22"/>
        <v>bitte befüllen</v>
      </c>
      <c r="G118" s="214" t="s">
        <v>369</v>
      </c>
      <c r="H118" s="154">
        <v>1</v>
      </c>
    </row>
    <row r="119" spans="1:8" outlineLevel="1" x14ac:dyDescent="0.25">
      <c r="A119" s="207" t="s">
        <v>184</v>
      </c>
      <c r="B119" s="150" t="s">
        <v>24</v>
      </c>
      <c r="C119" s="131" t="s">
        <v>652</v>
      </c>
      <c r="D119" s="214" t="s">
        <v>0</v>
      </c>
      <c r="E119" s="211"/>
      <c r="F119" s="214" t="str">
        <f>IF(E119="ja",10,IF(E119="nein",0,"bitte befüllen"))</f>
        <v>bitte befüllen</v>
      </c>
      <c r="G119" s="214" t="s">
        <v>62</v>
      </c>
      <c r="H119" s="162">
        <v>10</v>
      </c>
    </row>
    <row r="120" spans="1:8" outlineLevel="1" x14ac:dyDescent="0.25">
      <c r="A120" s="207" t="s">
        <v>185</v>
      </c>
      <c r="B120" s="208" t="s">
        <v>11</v>
      </c>
      <c r="C120" s="141" t="s">
        <v>653</v>
      </c>
      <c r="D120" s="210" t="s">
        <v>0</v>
      </c>
      <c r="E120" s="211"/>
      <c r="F120" s="210" t="str">
        <f>IF(E120="ja","OK",IF(E120="","bitte befüllen","Ausschluss"))</f>
        <v>bitte befüllen</v>
      </c>
      <c r="G120" s="210" t="s">
        <v>15</v>
      </c>
    </row>
    <row r="121" spans="1:8" x14ac:dyDescent="0.25">
      <c r="A121" s="219" t="s">
        <v>188</v>
      </c>
      <c r="B121" s="220"/>
      <c r="C121" s="221" t="s">
        <v>654</v>
      </c>
      <c r="D121" s="220"/>
      <c r="E121" s="220"/>
      <c r="F121" s="220"/>
      <c r="G121" s="220"/>
    </row>
    <row r="122" spans="1:8" outlineLevel="1" x14ac:dyDescent="0.25">
      <c r="A122" s="207" t="s">
        <v>189</v>
      </c>
      <c r="B122" s="150" t="s">
        <v>24</v>
      </c>
      <c r="C122" s="131" t="s">
        <v>655</v>
      </c>
      <c r="D122" s="214" t="s">
        <v>0</v>
      </c>
      <c r="E122" s="211"/>
      <c r="F122" s="214" t="str">
        <f t="shared" ref="F122:F124" si="23">IF(E122="ja",10,IF(E122="nein",0,"bitte befüllen"))</f>
        <v>bitte befüllen</v>
      </c>
      <c r="G122" s="214" t="s">
        <v>62</v>
      </c>
      <c r="H122" s="154">
        <v>10</v>
      </c>
    </row>
    <row r="123" spans="1:8" outlineLevel="1" x14ac:dyDescent="0.25">
      <c r="A123" s="207" t="s">
        <v>190</v>
      </c>
      <c r="B123" s="150" t="s">
        <v>24</v>
      </c>
      <c r="C123" s="131" t="s">
        <v>656</v>
      </c>
      <c r="D123" s="214" t="s">
        <v>0</v>
      </c>
      <c r="E123" s="211"/>
      <c r="F123" s="214" t="str">
        <f t="shared" si="23"/>
        <v>bitte befüllen</v>
      </c>
      <c r="G123" s="214" t="s">
        <v>62</v>
      </c>
      <c r="H123" s="154">
        <v>10</v>
      </c>
    </row>
    <row r="124" spans="1:8" ht="30" outlineLevel="1" x14ac:dyDescent="0.25">
      <c r="A124" s="207" t="s">
        <v>191</v>
      </c>
      <c r="B124" s="150" t="s">
        <v>24</v>
      </c>
      <c r="C124" s="159" t="s">
        <v>657</v>
      </c>
      <c r="D124" s="214" t="s">
        <v>0</v>
      </c>
      <c r="E124" s="211"/>
      <c r="F124" s="214" t="str">
        <f t="shared" si="23"/>
        <v>bitte befüllen</v>
      </c>
      <c r="G124" s="214" t="s">
        <v>62</v>
      </c>
      <c r="H124" s="155">
        <v>10</v>
      </c>
    </row>
    <row r="125" spans="1:8" x14ac:dyDescent="0.25">
      <c r="A125" s="219" t="s">
        <v>193</v>
      </c>
      <c r="B125" s="220"/>
      <c r="C125" s="221" t="s">
        <v>332</v>
      </c>
      <c r="D125" s="220"/>
      <c r="E125" s="220"/>
      <c r="F125" s="220"/>
      <c r="G125" s="220"/>
    </row>
    <row r="126" spans="1:8" ht="45" outlineLevel="1" x14ac:dyDescent="0.25">
      <c r="A126" s="207" t="s">
        <v>194</v>
      </c>
      <c r="B126" s="150" t="s">
        <v>24</v>
      </c>
      <c r="C126" s="149" t="s">
        <v>1437</v>
      </c>
      <c r="D126" s="214" t="s">
        <v>0</v>
      </c>
      <c r="E126" s="211"/>
      <c r="F126" s="214" t="str">
        <f t="shared" ref="F126" si="24">IF(E126="ja",1,IF(E126="nein",0,"bitte befüllen"))</f>
        <v>bitte befüllen</v>
      </c>
      <c r="G126" s="214" t="s">
        <v>369</v>
      </c>
      <c r="H126" s="154">
        <v>1</v>
      </c>
    </row>
    <row r="127" spans="1:8" ht="30" outlineLevel="1" x14ac:dyDescent="0.25">
      <c r="A127" s="207" t="s">
        <v>195</v>
      </c>
      <c r="B127" s="150" t="s">
        <v>52</v>
      </c>
      <c r="C127" s="135" t="s">
        <v>1433</v>
      </c>
      <c r="D127" s="210" t="s">
        <v>0</v>
      </c>
      <c r="E127" s="211"/>
      <c r="F127" s="210" t="str">
        <f t="shared" ref="F127" si="25">IF(E127="ja","OK",IF(E127="","bitte befüllen","Ausschluss"))</f>
        <v>bitte befüllen</v>
      </c>
      <c r="G127" s="210" t="s">
        <v>15</v>
      </c>
    </row>
    <row r="128" spans="1:8" x14ac:dyDescent="0.25">
      <c r="A128" s="219" t="s">
        <v>197</v>
      </c>
      <c r="B128" s="220"/>
      <c r="C128" s="221" t="s">
        <v>335</v>
      </c>
      <c r="D128" s="220"/>
      <c r="E128" s="220"/>
      <c r="F128" s="220"/>
      <c r="G128" s="220"/>
    </row>
    <row r="129" spans="1:8" outlineLevel="1" x14ac:dyDescent="0.25">
      <c r="A129" s="207" t="s">
        <v>198</v>
      </c>
      <c r="B129" s="208" t="s">
        <v>11</v>
      </c>
      <c r="C129" s="156" t="s">
        <v>336</v>
      </c>
      <c r="D129" s="210" t="s">
        <v>0</v>
      </c>
      <c r="E129" s="211"/>
      <c r="F129" s="210" t="str">
        <f>IF(E129="ja","OK",IF(E129="","bitte befüllen","Ausschluss"))</f>
        <v>bitte befüllen</v>
      </c>
      <c r="G129" s="210" t="s">
        <v>15</v>
      </c>
    </row>
    <row r="130" spans="1:8" outlineLevel="1" x14ac:dyDescent="0.25">
      <c r="A130" s="207" t="s">
        <v>199</v>
      </c>
      <c r="B130" s="150" t="s">
        <v>24</v>
      </c>
      <c r="C130" s="149" t="s">
        <v>337</v>
      </c>
      <c r="D130" s="214" t="s">
        <v>0</v>
      </c>
      <c r="E130" s="211"/>
      <c r="F130" s="214" t="str">
        <f>IF(E130="ja",1,IF(E130="nein",0,"bitte befüllen"))</f>
        <v>bitte befüllen</v>
      </c>
      <c r="G130" s="214" t="s">
        <v>369</v>
      </c>
      <c r="H130" s="154">
        <v>1</v>
      </c>
    </row>
    <row r="131" spans="1:8" outlineLevel="1" x14ac:dyDescent="0.25">
      <c r="A131" s="207" t="s">
        <v>200</v>
      </c>
      <c r="B131" s="208" t="s">
        <v>11</v>
      </c>
      <c r="C131" s="163" t="s">
        <v>338</v>
      </c>
      <c r="D131" s="210" t="s">
        <v>0</v>
      </c>
      <c r="E131" s="211"/>
      <c r="F131" s="210" t="str">
        <f t="shared" ref="F131:F133" si="26">IF(E131="ja","OK",IF(E131="","bitte befüllen","Ausschluss"))</f>
        <v>bitte befüllen</v>
      </c>
      <c r="G131" s="210" t="s">
        <v>15</v>
      </c>
    </row>
    <row r="132" spans="1:8" outlineLevel="1" x14ac:dyDescent="0.25">
      <c r="A132" s="207" t="s">
        <v>439</v>
      </c>
      <c r="B132" s="208" t="s">
        <v>11</v>
      </c>
      <c r="C132" s="163" t="s">
        <v>339</v>
      </c>
      <c r="D132" s="210" t="s">
        <v>0</v>
      </c>
      <c r="E132" s="211"/>
      <c r="F132" s="210" t="str">
        <f t="shared" si="26"/>
        <v>bitte befüllen</v>
      </c>
      <c r="G132" s="210" t="s">
        <v>15</v>
      </c>
    </row>
    <row r="133" spans="1:8" outlineLevel="1" x14ac:dyDescent="0.25">
      <c r="A133" s="207" t="s">
        <v>440</v>
      </c>
      <c r="B133" s="208" t="s">
        <v>11</v>
      </c>
      <c r="C133" s="163" t="s">
        <v>340</v>
      </c>
      <c r="D133" s="210" t="s">
        <v>0</v>
      </c>
      <c r="E133" s="211"/>
      <c r="F133" s="210" t="str">
        <f t="shared" si="26"/>
        <v>bitte befüllen</v>
      </c>
      <c r="G133" s="210" t="s">
        <v>15</v>
      </c>
    </row>
    <row r="134" spans="1:8" ht="75" outlineLevel="1" x14ac:dyDescent="0.25">
      <c r="A134" s="207" t="s">
        <v>441</v>
      </c>
      <c r="B134" s="208" t="s">
        <v>24</v>
      </c>
      <c r="C134" s="141" t="s">
        <v>1285</v>
      </c>
      <c r="D134" s="214" t="s">
        <v>0</v>
      </c>
      <c r="E134" s="211"/>
      <c r="F134" s="214" t="str">
        <f>IF(E134="ja",5,IF(E134="nein",0,"bitte befüllen"))</f>
        <v>bitte befüllen</v>
      </c>
      <c r="G134" s="214" t="s">
        <v>241</v>
      </c>
      <c r="H134" s="154">
        <v>5</v>
      </c>
    </row>
    <row r="135" spans="1:8" ht="30" outlineLevel="1" x14ac:dyDescent="0.25">
      <c r="A135" s="207" t="s">
        <v>442</v>
      </c>
      <c r="B135" s="150" t="s">
        <v>24</v>
      </c>
      <c r="C135" s="147" t="s">
        <v>1093</v>
      </c>
      <c r="D135" s="210" t="s">
        <v>0</v>
      </c>
      <c r="E135" s="211"/>
      <c r="F135" s="214" t="str">
        <f>IF(E135="ja",20,IF(E135="nein",0,"bitte befüllen"))</f>
        <v>bitte befüllen</v>
      </c>
      <c r="G135" s="214" t="s">
        <v>38</v>
      </c>
      <c r="H135" s="154">
        <v>20</v>
      </c>
    </row>
    <row r="136" spans="1:8" outlineLevel="1" x14ac:dyDescent="0.25">
      <c r="A136" s="207" t="s">
        <v>443</v>
      </c>
      <c r="B136" s="150"/>
      <c r="C136" s="164" t="s">
        <v>342</v>
      </c>
      <c r="D136" s="115"/>
      <c r="E136" s="115"/>
      <c r="F136" s="115"/>
      <c r="G136" s="115"/>
      <c r="H136" s="157"/>
    </row>
    <row r="137" spans="1:8" outlineLevel="1" x14ac:dyDescent="0.25">
      <c r="A137" s="207" t="s">
        <v>444</v>
      </c>
      <c r="B137" s="208" t="s">
        <v>11</v>
      </c>
      <c r="C137" s="163" t="s">
        <v>343</v>
      </c>
      <c r="D137" s="210" t="s">
        <v>0</v>
      </c>
      <c r="E137" s="211"/>
      <c r="F137" s="210" t="str">
        <f t="shared" ref="F137:F139" si="27">IF(E137="ja","OK",IF(E137="","bitte befüllen","Ausschluss"))</f>
        <v>bitte befüllen</v>
      </c>
      <c r="G137" s="210" t="s">
        <v>15</v>
      </c>
    </row>
    <row r="138" spans="1:8" outlineLevel="1" x14ac:dyDescent="0.25">
      <c r="A138" s="207" t="s">
        <v>445</v>
      </c>
      <c r="B138" s="208" t="s">
        <v>11</v>
      </c>
      <c r="C138" s="146" t="s">
        <v>345</v>
      </c>
      <c r="D138" s="210" t="s">
        <v>0</v>
      </c>
      <c r="E138" s="211"/>
      <c r="F138" s="210" t="str">
        <f t="shared" si="27"/>
        <v>bitte befüllen</v>
      </c>
      <c r="G138" s="210" t="s">
        <v>15</v>
      </c>
    </row>
    <row r="139" spans="1:8" outlineLevel="1" x14ac:dyDescent="0.25">
      <c r="A139" s="207" t="s">
        <v>446</v>
      </c>
      <c r="B139" s="208" t="s">
        <v>11</v>
      </c>
      <c r="C139" s="163" t="s">
        <v>346</v>
      </c>
      <c r="D139" s="210" t="s">
        <v>0</v>
      </c>
      <c r="E139" s="211"/>
      <c r="F139" s="210" t="str">
        <f t="shared" si="27"/>
        <v>bitte befüllen</v>
      </c>
      <c r="G139" s="210" t="s">
        <v>15</v>
      </c>
    </row>
    <row r="140" spans="1:8" ht="18" outlineLevel="1" x14ac:dyDescent="0.35">
      <c r="A140" s="207" t="s">
        <v>447</v>
      </c>
      <c r="B140" s="208" t="s">
        <v>11</v>
      </c>
      <c r="C140" s="163" t="s">
        <v>666</v>
      </c>
      <c r="D140" s="210" t="s">
        <v>0</v>
      </c>
      <c r="E140" s="211"/>
      <c r="F140" s="210" t="str">
        <f t="shared" ref="F140" si="28">IF(E140="ja","OK",IF(E140="","bitte befüllen","Ausschluss"))</f>
        <v>bitte befüllen</v>
      </c>
      <c r="G140" s="210" t="s">
        <v>15</v>
      </c>
    </row>
    <row r="141" spans="1:8" outlineLevel="1" x14ac:dyDescent="0.25">
      <c r="A141" s="207" t="s">
        <v>448</v>
      </c>
      <c r="B141" s="132" t="s">
        <v>11</v>
      </c>
      <c r="C141" s="145" t="s">
        <v>1081</v>
      </c>
      <c r="D141" s="210" t="s">
        <v>0</v>
      </c>
      <c r="E141" s="211"/>
      <c r="F141" s="210" t="str">
        <f t="shared" ref="F141:F142" si="29">IF(E141="ja","OK",IF(E141="","bitte befüllen","Ausschluss"))</f>
        <v>bitte befüllen</v>
      </c>
      <c r="G141" s="210" t="s">
        <v>15</v>
      </c>
      <c r="H141" s="157"/>
    </row>
    <row r="142" spans="1:8" outlineLevel="1" x14ac:dyDescent="0.25">
      <c r="A142" s="207" t="s">
        <v>1024</v>
      </c>
      <c r="B142" s="127" t="s">
        <v>11</v>
      </c>
      <c r="C142" s="142" t="s">
        <v>1020</v>
      </c>
      <c r="D142" s="210" t="s">
        <v>0</v>
      </c>
      <c r="E142" s="211"/>
      <c r="F142" s="210" t="str">
        <f t="shared" si="29"/>
        <v>bitte befüllen</v>
      </c>
      <c r="G142" s="210" t="s">
        <v>15</v>
      </c>
      <c r="H142" s="157"/>
    </row>
    <row r="143" spans="1:8" outlineLevel="1" x14ac:dyDescent="0.25">
      <c r="A143" s="207" t="s">
        <v>1025</v>
      </c>
      <c r="B143" s="208" t="s">
        <v>11</v>
      </c>
      <c r="C143" s="163" t="s">
        <v>347</v>
      </c>
      <c r="D143" s="210" t="s">
        <v>0</v>
      </c>
      <c r="E143" s="211"/>
      <c r="F143" s="210" t="str">
        <f>IF(E143="ja","OK",IF(E143="","bitte befüllen","Ausschluss"))</f>
        <v>bitte befüllen</v>
      </c>
      <c r="G143" s="210" t="s">
        <v>15</v>
      </c>
    </row>
    <row r="144" spans="1:8" x14ac:dyDescent="0.25">
      <c r="A144" s="219" t="s">
        <v>201</v>
      </c>
      <c r="B144" s="220"/>
      <c r="C144" s="221" t="s">
        <v>658</v>
      </c>
      <c r="D144" s="220"/>
      <c r="E144" s="220"/>
      <c r="F144" s="220"/>
      <c r="G144" s="220"/>
    </row>
    <row r="145" spans="1:8" ht="30" outlineLevel="1" x14ac:dyDescent="0.25">
      <c r="A145" s="207" t="s">
        <v>202</v>
      </c>
      <c r="B145" s="150" t="s">
        <v>24</v>
      </c>
      <c r="C145" s="147" t="s">
        <v>659</v>
      </c>
      <c r="D145" s="214" t="s">
        <v>0</v>
      </c>
      <c r="E145" s="211"/>
      <c r="F145" s="214" t="str">
        <f>IF(E145="ja",10,IF(E145="nein",0,"bitte befüllen"))</f>
        <v>bitte befüllen</v>
      </c>
      <c r="G145" s="214" t="s">
        <v>62</v>
      </c>
      <c r="H145" s="157">
        <v>10</v>
      </c>
    </row>
    <row r="146" spans="1:8" outlineLevel="1" x14ac:dyDescent="0.25">
      <c r="A146" s="207" t="s">
        <v>203</v>
      </c>
      <c r="B146" s="150" t="s">
        <v>24</v>
      </c>
      <c r="C146" s="165" t="s">
        <v>1026</v>
      </c>
      <c r="D146" s="214" t="s">
        <v>0</v>
      </c>
      <c r="E146" s="211"/>
      <c r="F146" s="214" t="str">
        <f>IF(E146="ja",5,IF(E146="nein",0,"bitte befüllen"))</f>
        <v>bitte befüllen</v>
      </c>
      <c r="G146" s="214" t="s">
        <v>241</v>
      </c>
      <c r="H146" s="157">
        <v>5</v>
      </c>
    </row>
    <row r="147" spans="1:8" ht="30" outlineLevel="1" x14ac:dyDescent="0.25">
      <c r="A147" s="207" t="s">
        <v>449</v>
      </c>
      <c r="B147" s="150" t="s">
        <v>52</v>
      </c>
      <c r="C147" s="147" t="s">
        <v>1021</v>
      </c>
      <c r="D147" s="210" t="s">
        <v>0</v>
      </c>
      <c r="E147" s="211"/>
      <c r="F147" s="210" t="str">
        <f t="shared" ref="F147" si="30">IF(E147="ja","OK",IF(E147="","bitte befüllen","Ausschluss"))</f>
        <v>bitte befüllen</v>
      </c>
      <c r="G147" s="210" t="s">
        <v>15</v>
      </c>
    </row>
    <row r="148" spans="1:8" outlineLevel="1" x14ac:dyDescent="0.25">
      <c r="A148" s="207" t="s">
        <v>450</v>
      </c>
      <c r="B148" s="208" t="s">
        <v>11</v>
      </c>
      <c r="C148" s="141" t="s">
        <v>1190</v>
      </c>
      <c r="D148" s="210" t="s">
        <v>0</v>
      </c>
      <c r="E148" s="211"/>
      <c r="F148" s="210" t="str">
        <f>IF(E148="ja","OK",IF(E148="","bitte befüllen","Ausschluss"))</f>
        <v>bitte befüllen</v>
      </c>
      <c r="G148" s="210" t="s">
        <v>15</v>
      </c>
    </row>
    <row r="149" spans="1:8" outlineLevel="1" x14ac:dyDescent="0.25">
      <c r="A149" s="207" t="s">
        <v>451</v>
      </c>
      <c r="B149" s="150" t="s">
        <v>24</v>
      </c>
      <c r="C149" s="147" t="s">
        <v>1191</v>
      </c>
      <c r="D149" s="214" t="s">
        <v>0</v>
      </c>
      <c r="E149" s="211"/>
      <c r="F149" s="214" t="str">
        <f>IF(E149="ja",20,IF(E149="nein",0,"bitte befüllen"))</f>
        <v>bitte befüllen</v>
      </c>
      <c r="G149" s="214" t="s">
        <v>38</v>
      </c>
      <c r="H149" s="154">
        <v>20</v>
      </c>
    </row>
    <row r="150" spans="1:8" ht="30" outlineLevel="1" x14ac:dyDescent="0.25">
      <c r="A150" s="207" t="s">
        <v>452</v>
      </c>
      <c r="B150" s="150" t="s">
        <v>24</v>
      </c>
      <c r="C150" s="147" t="s">
        <v>1192</v>
      </c>
      <c r="D150" s="214" t="s">
        <v>0</v>
      </c>
      <c r="E150" s="211"/>
      <c r="F150" s="214" t="str">
        <f>IF(E150="ja",20,IF(E150="nein",0,"bitte befüllen"))</f>
        <v>bitte befüllen</v>
      </c>
      <c r="G150" s="214" t="s">
        <v>38</v>
      </c>
      <c r="H150" s="154">
        <v>20</v>
      </c>
    </row>
    <row r="151" spans="1:8" ht="45" outlineLevel="1" x14ac:dyDescent="0.25">
      <c r="A151" s="207" t="s">
        <v>675</v>
      </c>
      <c r="B151" s="208" t="s">
        <v>11</v>
      </c>
      <c r="C151" s="138" t="s">
        <v>1270</v>
      </c>
      <c r="D151" s="210" t="s">
        <v>0</v>
      </c>
      <c r="E151" s="211"/>
      <c r="F151" s="210" t="str">
        <f>IF(E151="ja","OK",IF(E151="","bitte befüllen","Ausschluss"))</f>
        <v>bitte befüllen</v>
      </c>
      <c r="G151" s="210" t="s">
        <v>15</v>
      </c>
      <c r="H151" s="129"/>
    </row>
    <row r="152" spans="1:8" ht="30" outlineLevel="1" x14ac:dyDescent="0.25">
      <c r="A152" s="207" t="s">
        <v>676</v>
      </c>
      <c r="B152" s="133" t="s">
        <v>24</v>
      </c>
      <c r="C152" s="128" t="s">
        <v>393</v>
      </c>
      <c r="D152" s="210" t="s">
        <v>0</v>
      </c>
      <c r="E152" s="211"/>
      <c r="F152" s="214" t="str">
        <f t="shared" ref="F152" si="31">IF(E152="ja",20,IF(E152="nein",0,"bitte befüllen"))</f>
        <v>bitte befüllen</v>
      </c>
      <c r="G152" s="214" t="s">
        <v>38</v>
      </c>
      <c r="H152" s="154">
        <v>20</v>
      </c>
    </row>
    <row r="153" spans="1:8" x14ac:dyDescent="0.25">
      <c r="A153" s="219" t="s">
        <v>453</v>
      </c>
      <c r="B153" s="220"/>
      <c r="C153" s="221" t="s">
        <v>352</v>
      </c>
      <c r="D153" s="220"/>
      <c r="E153" s="220"/>
      <c r="F153" s="220"/>
      <c r="G153" s="220"/>
    </row>
    <row r="154" spans="1:8" ht="30" outlineLevel="1" x14ac:dyDescent="0.25">
      <c r="A154" s="207" t="s">
        <v>454</v>
      </c>
      <c r="B154" s="208" t="s">
        <v>11</v>
      </c>
      <c r="C154" s="141" t="s">
        <v>354</v>
      </c>
      <c r="D154" s="210" t="s">
        <v>0</v>
      </c>
      <c r="E154" s="211"/>
      <c r="F154" s="210" t="str">
        <f t="shared" ref="F154:F158" si="32">IF(E154="ja","OK",IF(E154="","bitte befüllen","Ausschluss"))</f>
        <v>bitte befüllen</v>
      </c>
      <c r="G154" s="210" t="s">
        <v>15</v>
      </c>
    </row>
    <row r="155" spans="1:8" outlineLevel="1" x14ac:dyDescent="0.25">
      <c r="A155" s="207" t="s">
        <v>456</v>
      </c>
      <c r="B155" s="208" t="s">
        <v>11</v>
      </c>
      <c r="C155" s="141" t="s">
        <v>355</v>
      </c>
      <c r="D155" s="210" t="s">
        <v>0</v>
      </c>
      <c r="E155" s="211"/>
      <c r="F155" s="210" t="str">
        <f t="shared" si="32"/>
        <v>bitte befüllen</v>
      </c>
      <c r="G155" s="210" t="s">
        <v>15</v>
      </c>
    </row>
    <row r="156" spans="1:8" outlineLevel="1" x14ac:dyDescent="0.25">
      <c r="A156" s="207" t="s">
        <v>457</v>
      </c>
      <c r="B156" s="208" t="s">
        <v>11</v>
      </c>
      <c r="C156" s="141" t="s">
        <v>356</v>
      </c>
      <c r="D156" s="210" t="s">
        <v>0</v>
      </c>
      <c r="E156" s="211"/>
      <c r="F156" s="210" t="str">
        <f t="shared" si="32"/>
        <v>bitte befüllen</v>
      </c>
      <c r="G156" s="210" t="s">
        <v>15</v>
      </c>
    </row>
    <row r="157" spans="1:8" outlineLevel="1" x14ac:dyDescent="0.25">
      <c r="A157" s="207" t="s">
        <v>677</v>
      </c>
      <c r="B157" s="208" t="s">
        <v>11</v>
      </c>
      <c r="C157" s="146" t="s">
        <v>357</v>
      </c>
      <c r="D157" s="210" t="s">
        <v>0</v>
      </c>
      <c r="E157" s="211"/>
      <c r="F157" s="210" t="str">
        <f t="shared" si="32"/>
        <v>bitte befüllen</v>
      </c>
      <c r="G157" s="210" t="s">
        <v>15</v>
      </c>
    </row>
    <row r="158" spans="1:8" outlineLevel="1" x14ac:dyDescent="0.25">
      <c r="A158" s="207" t="s">
        <v>678</v>
      </c>
      <c r="B158" s="208" t="s">
        <v>11</v>
      </c>
      <c r="C158" s="140" t="s">
        <v>1083</v>
      </c>
      <c r="D158" s="210" t="s">
        <v>0</v>
      </c>
      <c r="E158" s="211"/>
      <c r="F158" s="210" t="str">
        <f t="shared" si="32"/>
        <v>bitte befüllen</v>
      </c>
      <c r="G158" s="210" t="s">
        <v>15</v>
      </c>
    </row>
    <row r="159" spans="1:8" x14ac:dyDescent="0.25">
      <c r="A159" s="219" t="s">
        <v>458</v>
      </c>
      <c r="B159" s="220"/>
      <c r="C159" s="221" t="s">
        <v>660</v>
      </c>
      <c r="D159" s="220"/>
      <c r="E159" s="220"/>
      <c r="F159" s="220"/>
      <c r="G159" s="220"/>
    </row>
    <row r="160" spans="1:8" outlineLevel="1" x14ac:dyDescent="0.25">
      <c r="A160" s="207" t="s">
        <v>459</v>
      </c>
      <c r="B160" s="133" t="s">
        <v>24</v>
      </c>
      <c r="C160" s="128" t="s">
        <v>661</v>
      </c>
      <c r="D160" s="214" t="s">
        <v>0</v>
      </c>
      <c r="E160" s="211"/>
      <c r="F160" s="214" t="str">
        <f>IF(E160="ja",10,IF(E160="nein",0,"bitte befüllen"))</f>
        <v>bitte befüllen</v>
      </c>
      <c r="G160" s="214" t="s">
        <v>62</v>
      </c>
      <c r="H160" s="129">
        <v>10</v>
      </c>
    </row>
    <row r="161" spans="1:8" ht="30" outlineLevel="1" x14ac:dyDescent="0.25">
      <c r="A161" s="207" t="s">
        <v>460</v>
      </c>
      <c r="B161" s="133" t="s">
        <v>24</v>
      </c>
      <c r="C161" s="135" t="s">
        <v>1286</v>
      </c>
      <c r="D161" s="214" t="s">
        <v>0</v>
      </c>
      <c r="E161" s="211"/>
      <c r="F161" s="214" t="str">
        <f>IF(E161="ja",10,IF(E161="nein",0,"bitte befüllen"))</f>
        <v>bitte befüllen</v>
      </c>
      <c r="G161" s="214" t="s">
        <v>62</v>
      </c>
      <c r="H161" s="129">
        <v>10</v>
      </c>
    </row>
    <row r="162" spans="1:8" ht="30" outlineLevel="1" x14ac:dyDescent="0.25">
      <c r="A162" s="207" t="s">
        <v>461</v>
      </c>
      <c r="B162" s="150" t="s">
        <v>24</v>
      </c>
      <c r="C162" s="135" t="s">
        <v>358</v>
      </c>
      <c r="D162" s="214" t="s">
        <v>0</v>
      </c>
      <c r="E162" s="211"/>
      <c r="F162" s="214" t="str">
        <f>IF(E162="ja",5,IF(E162="nein",0,"bitte befüllen"))</f>
        <v>bitte befüllen</v>
      </c>
      <c r="G162" s="214" t="s">
        <v>241</v>
      </c>
      <c r="H162" s="154">
        <v>5</v>
      </c>
    </row>
    <row r="163" spans="1:8" ht="15.75" thickBot="1" x14ac:dyDescent="0.3">
      <c r="A163" s="75"/>
      <c r="B163" s="76"/>
      <c r="C163" s="77"/>
      <c r="D163" s="78"/>
      <c r="E163" s="78" t="str">
        <f>IFERROR(VLOOKUP("Ausschluss",F12:F162,1,FALSE),IFERROR(VLOOKUP("bitte befüllen",F12:F162,1,FALSE),"OK"))</f>
        <v>bitte befüllen</v>
      </c>
      <c r="F163" s="78">
        <f>SUM(F12:F162)</f>
        <v>0</v>
      </c>
      <c r="G163" s="79"/>
    </row>
    <row r="164" spans="1:8" ht="15.75" thickTop="1" x14ac:dyDescent="0.25">
      <c r="C164" s="45"/>
      <c r="D164" s="24"/>
      <c r="E164" s="24"/>
      <c r="F164" s="24"/>
    </row>
    <row r="165" spans="1:8" x14ac:dyDescent="0.25">
      <c r="C165" s="45"/>
      <c r="D165" s="24"/>
      <c r="E165" s="24"/>
      <c r="F165" s="24"/>
    </row>
    <row r="166" spans="1:8" x14ac:dyDescent="0.25">
      <c r="C166" s="45"/>
      <c r="D166" s="24"/>
      <c r="E166" s="24"/>
      <c r="F166" s="24"/>
    </row>
    <row r="167" spans="1:8" x14ac:dyDescent="0.25">
      <c r="C167" s="45"/>
      <c r="D167" s="24"/>
      <c r="E167" s="24"/>
      <c r="F167" s="24"/>
    </row>
    <row r="168" spans="1:8" x14ac:dyDescent="0.25">
      <c r="C168" s="45"/>
      <c r="D168" s="24"/>
      <c r="E168" s="24"/>
      <c r="F168" s="24"/>
    </row>
    <row r="169" spans="1:8" x14ac:dyDescent="0.25">
      <c r="C169" s="45"/>
      <c r="D169" s="24"/>
      <c r="E169" s="24"/>
      <c r="F169" s="24"/>
    </row>
    <row r="170" spans="1:8" x14ac:dyDescent="0.25">
      <c r="C170" s="45"/>
      <c r="D170" s="24"/>
      <c r="E170" s="24"/>
      <c r="F170" s="24"/>
    </row>
    <row r="171" spans="1:8" x14ac:dyDescent="0.25">
      <c r="C171" s="45"/>
      <c r="D171" s="24"/>
      <c r="E171" s="24"/>
      <c r="F171" s="24"/>
    </row>
    <row r="172" spans="1:8" x14ac:dyDescent="0.25">
      <c r="C172" s="45"/>
      <c r="D172" s="24"/>
      <c r="E172" s="24"/>
      <c r="F172" s="24"/>
    </row>
    <row r="173" spans="1:8" x14ac:dyDescent="0.25">
      <c r="C173" s="45"/>
      <c r="D173" s="24"/>
      <c r="E173" s="24"/>
      <c r="F173" s="24"/>
    </row>
    <row r="174" spans="1:8" s="24" customFormat="1" x14ac:dyDescent="0.25">
      <c r="A174" s="53"/>
      <c r="B174" s="54"/>
      <c r="C174" s="45"/>
      <c r="H174" s="17"/>
    </row>
    <row r="175" spans="1:8" s="24" customFormat="1" x14ac:dyDescent="0.25">
      <c r="A175" s="53"/>
      <c r="B175" s="54"/>
      <c r="C175" s="45"/>
      <c r="H175" s="17"/>
    </row>
    <row r="176" spans="1:8" s="24" customFormat="1" x14ac:dyDescent="0.25">
      <c r="A176" s="53"/>
      <c r="B176" s="54"/>
      <c r="C176" s="45"/>
      <c r="H176" s="17"/>
    </row>
    <row r="177" spans="1:8" s="24" customFormat="1" x14ac:dyDescent="0.25">
      <c r="A177" s="53"/>
      <c r="B177" s="54"/>
      <c r="C177" s="45"/>
      <c r="H177" s="17"/>
    </row>
    <row r="178" spans="1:8" s="24" customFormat="1" x14ac:dyDescent="0.25">
      <c r="A178" s="53"/>
      <c r="B178" s="54"/>
      <c r="C178" s="45"/>
      <c r="H178" s="17"/>
    </row>
    <row r="179" spans="1:8" s="24" customFormat="1" x14ac:dyDescent="0.25">
      <c r="A179" s="53"/>
      <c r="B179" s="54"/>
      <c r="C179" s="45"/>
      <c r="H179" s="17"/>
    </row>
    <row r="180" spans="1:8" s="24" customFormat="1" x14ac:dyDescent="0.25">
      <c r="A180" s="53"/>
      <c r="B180" s="54"/>
      <c r="C180" s="45"/>
      <c r="H180" s="17"/>
    </row>
    <row r="181" spans="1:8" s="24" customFormat="1" x14ac:dyDescent="0.25">
      <c r="A181" s="53"/>
      <c r="B181" s="54"/>
      <c r="C181" s="45"/>
      <c r="H181" s="17"/>
    </row>
    <row r="182" spans="1:8" s="24" customFormat="1" x14ac:dyDescent="0.25">
      <c r="A182" s="53"/>
      <c r="B182" s="54"/>
      <c r="C182" s="45"/>
      <c r="H182" s="17"/>
    </row>
    <row r="183" spans="1:8" s="24" customFormat="1" x14ac:dyDescent="0.25">
      <c r="A183" s="53"/>
      <c r="B183" s="54"/>
      <c r="C183" s="45"/>
      <c r="H183" s="17"/>
    </row>
    <row r="184" spans="1:8" s="24" customFormat="1" x14ac:dyDescent="0.25">
      <c r="A184" s="53"/>
      <c r="B184" s="54"/>
      <c r="C184" s="45"/>
      <c r="H184" s="17"/>
    </row>
    <row r="185" spans="1:8" s="24" customFormat="1" x14ac:dyDescent="0.25">
      <c r="A185" s="53"/>
      <c r="B185" s="54"/>
      <c r="C185" s="45"/>
      <c r="H185" s="17"/>
    </row>
    <row r="186" spans="1:8" s="24" customFormat="1" x14ac:dyDescent="0.25">
      <c r="A186" s="53"/>
      <c r="B186" s="54"/>
      <c r="C186" s="45"/>
      <c r="H186" s="17"/>
    </row>
    <row r="187" spans="1:8" s="24" customFormat="1" x14ac:dyDescent="0.25">
      <c r="A187" s="53"/>
      <c r="B187" s="54"/>
      <c r="C187" s="45"/>
      <c r="H187" s="17"/>
    </row>
    <row r="188" spans="1:8" s="24" customFormat="1" x14ac:dyDescent="0.25">
      <c r="A188" s="53"/>
      <c r="B188" s="54"/>
      <c r="C188" s="45"/>
      <c r="H188" s="17"/>
    </row>
    <row r="189" spans="1:8" s="24" customFormat="1" x14ac:dyDescent="0.25">
      <c r="A189" s="53"/>
      <c r="B189" s="54"/>
      <c r="C189" s="45"/>
      <c r="H189" s="17"/>
    </row>
    <row r="190" spans="1:8" s="24" customFormat="1" x14ac:dyDescent="0.25">
      <c r="A190" s="53"/>
      <c r="B190" s="54"/>
      <c r="C190" s="45"/>
      <c r="H190" s="17"/>
    </row>
    <row r="191" spans="1:8" s="24" customFormat="1" x14ac:dyDescent="0.25">
      <c r="A191" s="53"/>
      <c r="B191" s="54"/>
      <c r="C191" s="45"/>
      <c r="H191" s="17"/>
    </row>
    <row r="192" spans="1:8" s="24" customFormat="1" x14ac:dyDescent="0.25">
      <c r="A192" s="53"/>
      <c r="B192" s="54"/>
      <c r="C192" s="45"/>
      <c r="H192" s="17"/>
    </row>
    <row r="193" spans="1:8" s="24" customFormat="1" x14ac:dyDescent="0.25">
      <c r="A193" s="53"/>
      <c r="B193" s="54"/>
      <c r="C193" s="45"/>
      <c r="H193" s="17"/>
    </row>
    <row r="194" spans="1:8" s="24" customFormat="1" x14ac:dyDescent="0.25">
      <c r="A194" s="53"/>
      <c r="B194" s="54"/>
      <c r="C194" s="45"/>
      <c r="H194" s="17"/>
    </row>
    <row r="195" spans="1:8" s="24" customFormat="1" x14ac:dyDescent="0.25">
      <c r="A195" s="53"/>
      <c r="B195" s="54"/>
      <c r="C195" s="45"/>
      <c r="H195" s="17"/>
    </row>
    <row r="196" spans="1:8" s="24" customFormat="1" x14ac:dyDescent="0.25">
      <c r="A196" s="53"/>
      <c r="B196" s="54"/>
      <c r="C196" s="45"/>
      <c r="H196" s="17"/>
    </row>
    <row r="197" spans="1:8" s="24" customFormat="1" x14ac:dyDescent="0.25">
      <c r="A197" s="53"/>
      <c r="B197" s="54"/>
      <c r="C197" s="45"/>
      <c r="H197" s="17"/>
    </row>
    <row r="198" spans="1:8" s="24" customFormat="1" x14ac:dyDescent="0.25">
      <c r="A198" s="53"/>
      <c r="B198" s="54"/>
      <c r="C198" s="45"/>
      <c r="H198" s="17"/>
    </row>
    <row r="199" spans="1:8" s="24" customFormat="1" x14ac:dyDescent="0.25">
      <c r="A199" s="53"/>
      <c r="B199" s="54"/>
      <c r="C199" s="45"/>
      <c r="H199" s="17"/>
    </row>
    <row r="200" spans="1:8" s="24" customFormat="1" x14ac:dyDescent="0.25">
      <c r="A200" s="53"/>
      <c r="B200" s="54"/>
      <c r="C200" s="45"/>
      <c r="H200" s="17"/>
    </row>
    <row r="201" spans="1:8" s="24" customFormat="1" x14ac:dyDescent="0.25">
      <c r="A201" s="53"/>
      <c r="B201" s="54"/>
      <c r="C201" s="45"/>
      <c r="H201" s="17"/>
    </row>
    <row r="202" spans="1:8" s="24" customFormat="1" x14ac:dyDescent="0.25">
      <c r="A202" s="53"/>
      <c r="B202" s="54"/>
      <c r="C202" s="45"/>
      <c r="H202" s="17"/>
    </row>
    <row r="203" spans="1:8" s="24" customFormat="1" x14ac:dyDescent="0.25">
      <c r="A203" s="53"/>
      <c r="B203" s="54"/>
      <c r="C203" s="45"/>
      <c r="H203" s="17"/>
    </row>
    <row r="204" spans="1:8" s="24" customFormat="1" x14ac:dyDescent="0.25">
      <c r="A204" s="53"/>
      <c r="B204" s="54"/>
      <c r="C204" s="45"/>
      <c r="H204" s="17"/>
    </row>
    <row r="205" spans="1:8" s="24" customFormat="1" x14ac:dyDescent="0.25">
      <c r="A205" s="53"/>
      <c r="B205" s="54"/>
      <c r="C205" s="45"/>
      <c r="H205" s="17"/>
    </row>
    <row r="206" spans="1:8" s="24" customFormat="1" x14ac:dyDescent="0.25">
      <c r="A206" s="53"/>
      <c r="B206" s="54"/>
      <c r="C206" s="45"/>
      <c r="H206" s="17"/>
    </row>
    <row r="207" spans="1:8" s="24" customFormat="1" x14ac:dyDescent="0.25">
      <c r="A207" s="53"/>
      <c r="B207" s="54"/>
      <c r="C207" s="45"/>
      <c r="H207" s="17"/>
    </row>
    <row r="208" spans="1:8" s="24" customFormat="1" x14ac:dyDescent="0.25">
      <c r="A208" s="53"/>
      <c r="B208" s="54"/>
      <c r="C208" s="45"/>
      <c r="H208" s="17"/>
    </row>
    <row r="209" spans="1:8" s="24" customFormat="1" x14ac:dyDescent="0.25">
      <c r="A209" s="53"/>
      <c r="B209" s="54"/>
      <c r="C209" s="45"/>
      <c r="H209" s="17"/>
    </row>
    <row r="210" spans="1:8" s="24" customFormat="1" x14ac:dyDescent="0.25">
      <c r="A210" s="53"/>
      <c r="B210" s="54"/>
      <c r="C210" s="45"/>
      <c r="H210" s="17"/>
    </row>
    <row r="211" spans="1:8" s="24" customFormat="1" x14ac:dyDescent="0.25">
      <c r="A211" s="53"/>
      <c r="B211" s="54"/>
      <c r="C211" s="45"/>
      <c r="H211" s="17"/>
    </row>
    <row r="212" spans="1:8" s="24" customFormat="1" x14ac:dyDescent="0.25">
      <c r="A212" s="53"/>
      <c r="B212" s="54"/>
      <c r="C212" s="45"/>
      <c r="H212" s="17"/>
    </row>
    <row r="213" spans="1:8" s="24" customFormat="1" x14ac:dyDescent="0.25">
      <c r="A213" s="53"/>
      <c r="B213" s="54"/>
      <c r="C213" s="45"/>
      <c r="H213" s="17"/>
    </row>
    <row r="214" spans="1:8" s="24" customFormat="1" x14ac:dyDescent="0.25">
      <c r="A214" s="53"/>
      <c r="B214" s="54"/>
      <c r="C214" s="45"/>
      <c r="H214" s="17"/>
    </row>
    <row r="215" spans="1:8" s="24" customFormat="1" x14ac:dyDescent="0.25">
      <c r="A215" s="53"/>
      <c r="B215" s="54"/>
      <c r="C215" s="45"/>
      <c r="H215" s="17"/>
    </row>
    <row r="216" spans="1:8" s="24" customFormat="1" x14ac:dyDescent="0.25">
      <c r="A216" s="53"/>
      <c r="B216" s="54"/>
      <c r="C216" s="45"/>
      <c r="H216" s="17"/>
    </row>
    <row r="217" spans="1:8" s="24" customFormat="1" x14ac:dyDescent="0.25">
      <c r="A217" s="53"/>
      <c r="B217" s="54"/>
      <c r="C217" s="45"/>
      <c r="H217" s="17"/>
    </row>
    <row r="218" spans="1:8" s="24" customFormat="1" x14ac:dyDescent="0.25">
      <c r="A218" s="53"/>
      <c r="B218" s="54"/>
      <c r="C218" s="45"/>
      <c r="H218" s="17"/>
    </row>
    <row r="219" spans="1:8" s="24" customFormat="1" x14ac:dyDescent="0.25">
      <c r="A219" s="53"/>
      <c r="B219" s="54"/>
      <c r="C219" s="45"/>
      <c r="H219" s="17"/>
    </row>
    <row r="220" spans="1:8" s="24" customFormat="1" x14ac:dyDescent="0.25">
      <c r="A220" s="53"/>
      <c r="B220" s="54"/>
      <c r="C220" s="45"/>
      <c r="H220" s="17"/>
    </row>
    <row r="221" spans="1:8" s="24" customFormat="1" x14ac:dyDescent="0.25">
      <c r="A221" s="53"/>
      <c r="B221" s="54"/>
      <c r="C221" s="45"/>
      <c r="H221" s="17"/>
    </row>
    <row r="222" spans="1:8" s="24" customFormat="1" x14ac:dyDescent="0.25">
      <c r="A222" s="53"/>
      <c r="B222" s="54"/>
      <c r="C222" s="45"/>
      <c r="H222" s="17"/>
    </row>
    <row r="223" spans="1:8" s="24" customFormat="1" x14ac:dyDescent="0.25">
      <c r="A223" s="53"/>
      <c r="B223" s="54"/>
      <c r="C223" s="45"/>
      <c r="H223" s="17"/>
    </row>
    <row r="224" spans="1:8" s="24" customFormat="1" x14ac:dyDescent="0.25">
      <c r="A224" s="53"/>
      <c r="B224" s="54"/>
      <c r="C224" s="45"/>
      <c r="H224" s="17"/>
    </row>
    <row r="225" spans="1:8" s="24" customFormat="1" x14ac:dyDescent="0.25">
      <c r="A225" s="53"/>
      <c r="B225" s="54"/>
      <c r="C225" s="45"/>
      <c r="H225" s="17"/>
    </row>
    <row r="226" spans="1:8" s="24" customFormat="1" x14ac:dyDescent="0.25">
      <c r="A226" s="53"/>
      <c r="B226" s="54"/>
      <c r="C226" s="45"/>
      <c r="H226" s="17"/>
    </row>
    <row r="227" spans="1:8" s="24" customFormat="1" x14ac:dyDescent="0.25">
      <c r="A227" s="53"/>
      <c r="B227" s="54"/>
      <c r="C227" s="45"/>
      <c r="H227" s="17"/>
    </row>
    <row r="228" spans="1:8" s="24" customFormat="1" x14ac:dyDescent="0.25">
      <c r="A228" s="53"/>
      <c r="B228" s="54"/>
      <c r="C228" s="45"/>
      <c r="H228" s="17"/>
    </row>
    <row r="229" spans="1:8" s="24" customFormat="1" x14ac:dyDescent="0.25">
      <c r="A229" s="53"/>
      <c r="B229" s="54"/>
      <c r="C229" s="45"/>
      <c r="H229" s="17"/>
    </row>
    <row r="230" spans="1:8" s="24" customFormat="1" x14ac:dyDescent="0.25">
      <c r="A230" s="53"/>
      <c r="B230" s="54"/>
      <c r="C230" s="45"/>
      <c r="H230" s="17"/>
    </row>
    <row r="231" spans="1:8" s="24" customFormat="1" x14ac:dyDescent="0.25">
      <c r="A231" s="53"/>
      <c r="B231" s="54"/>
      <c r="C231" s="45"/>
      <c r="H231" s="17"/>
    </row>
    <row r="232" spans="1:8" s="24" customFormat="1" x14ac:dyDescent="0.25">
      <c r="A232" s="53"/>
      <c r="B232" s="54"/>
      <c r="C232" s="45"/>
      <c r="H232" s="17"/>
    </row>
    <row r="233" spans="1:8" s="24" customFormat="1" x14ac:dyDescent="0.25">
      <c r="A233" s="53"/>
      <c r="B233" s="54"/>
      <c r="C233" s="45"/>
      <c r="H233" s="17"/>
    </row>
    <row r="234" spans="1:8" s="24" customFormat="1" x14ac:dyDescent="0.25">
      <c r="A234" s="53"/>
      <c r="B234" s="54"/>
      <c r="C234" s="45"/>
      <c r="H234" s="17"/>
    </row>
    <row r="235" spans="1:8" s="24" customFormat="1" x14ac:dyDescent="0.25">
      <c r="A235" s="53"/>
      <c r="B235" s="54"/>
      <c r="C235" s="45"/>
      <c r="H235" s="17"/>
    </row>
    <row r="236" spans="1:8" s="24" customFormat="1" x14ac:dyDescent="0.25">
      <c r="A236" s="53"/>
      <c r="B236" s="54"/>
      <c r="C236" s="45"/>
      <c r="H236" s="17"/>
    </row>
    <row r="237" spans="1:8" s="24" customFormat="1" x14ac:dyDescent="0.25">
      <c r="A237" s="53"/>
      <c r="B237" s="54"/>
      <c r="C237" s="45"/>
      <c r="H237" s="17"/>
    </row>
    <row r="238" spans="1:8" s="24" customFormat="1" x14ac:dyDescent="0.25">
      <c r="A238" s="53"/>
      <c r="B238" s="54"/>
      <c r="C238" s="45"/>
      <c r="H238" s="17"/>
    </row>
    <row r="239" spans="1:8" s="24" customFormat="1" x14ac:dyDescent="0.25">
      <c r="A239" s="53"/>
      <c r="B239" s="54"/>
      <c r="C239" s="45"/>
      <c r="H239" s="17"/>
    </row>
    <row r="240" spans="1:8" s="24" customFormat="1" x14ac:dyDescent="0.25">
      <c r="A240" s="53"/>
      <c r="B240" s="54"/>
      <c r="C240" s="45"/>
      <c r="H240" s="17"/>
    </row>
    <row r="241" spans="1:8" s="24" customFormat="1" x14ac:dyDescent="0.25">
      <c r="A241" s="53"/>
      <c r="B241" s="54"/>
      <c r="C241" s="45"/>
      <c r="H241" s="17"/>
    </row>
    <row r="242" spans="1:8" s="24" customFormat="1" x14ac:dyDescent="0.25">
      <c r="A242" s="53"/>
      <c r="B242" s="54"/>
      <c r="C242" s="45"/>
      <c r="H242" s="17"/>
    </row>
    <row r="243" spans="1:8" s="24" customFormat="1" x14ac:dyDescent="0.25">
      <c r="A243" s="53"/>
      <c r="B243" s="54"/>
      <c r="C243" s="45"/>
      <c r="H243" s="17"/>
    </row>
    <row r="244" spans="1:8" s="24" customFormat="1" x14ac:dyDescent="0.25">
      <c r="A244" s="53"/>
      <c r="B244" s="54"/>
      <c r="C244" s="45"/>
      <c r="H244" s="17"/>
    </row>
    <row r="245" spans="1:8" s="24" customFormat="1" x14ac:dyDescent="0.25">
      <c r="A245" s="53"/>
      <c r="B245" s="54"/>
      <c r="C245" s="45"/>
      <c r="H245" s="17"/>
    </row>
    <row r="246" spans="1:8" s="24" customFormat="1" x14ac:dyDescent="0.25">
      <c r="A246" s="53"/>
      <c r="B246" s="54"/>
      <c r="C246" s="45"/>
      <c r="H246" s="17"/>
    </row>
    <row r="247" spans="1:8" s="24" customFormat="1" x14ac:dyDescent="0.25">
      <c r="A247" s="53"/>
      <c r="B247" s="54"/>
      <c r="C247" s="45"/>
      <c r="H247" s="17"/>
    </row>
    <row r="248" spans="1:8" s="24" customFormat="1" x14ac:dyDescent="0.25">
      <c r="A248" s="53"/>
      <c r="B248" s="54"/>
      <c r="C248" s="45"/>
      <c r="H248" s="17"/>
    </row>
    <row r="249" spans="1:8" s="24" customFormat="1" x14ac:dyDescent="0.25">
      <c r="A249" s="53"/>
      <c r="B249" s="54"/>
      <c r="C249" s="45"/>
      <c r="H249" s="17"/>
    </row>
    <row r="250" spans="1:8" s="24" customFormat="1" x14ac:dyDescent="0.25">
      <c r="A250" s="53"/>
      <c r="B250" s="54"/>
      <c r="C250" s="45"/>
      <c r="H250" s="17"/>
    </row>
    <row r="251" spans="1:8" s="24" customFormat="1" x14ac:dyDescent="0.25">
      <c r="A251" s="53"/>
      <c r="B251" s="54"/>
      <c r="C251" s="45"/>
      <c r="H251" s="17"/>
    </row>
    <row r="252" spans="1:8" s="24" customFormat="1" x14ac:dyDescent="0.25">
      <c r="A252" s="53"/>
      <c r="B252" s="54"/>
      <c r="C252" s="45"/>
      <c r="H252" s="17"/>
    </row>
    <row r="253" spans="1:8" s="24" customFormat="1" x14ac:dyDescent="0.25">
      <c r="A253" s="53"/>
      <c r="B253" s="54"/>
      <c r="C253" s="45"/>
      <c r="H253" s="17"/>
    </row>
    <row r="254" spans="1:8" s="24" customFormat="1" x14ac:dyDescent="0.25">
      <c r="A254" s="53"/>
      <c r="B254" s="54"/>
      <c r="C254" s="45"/>
      <c r="H254" s="17"/>
    </row>
    <row r="255" spans="1:8" s="24" customFormat="1" x14ac:dyDescent="0.25">
      <c r="A255" s="53"/>
      <c r="B255" s="54"/>
      <c r="C255" s="45"/>
      <c r="H255" s="17"/>
    </row>
    <row r="256" spans="1:8" s="24" customFormat="1" x14ac:dyDescent="0.25">
      <c r="A256" s="53"/>
      <c r="B256" s="54"/>
      <c r="C256" s="45"/>
      <c r="H256" s="17"/>
    </row>
    <row r="257" spans="1:8" s="24" customFormat="1" x14ac:dyDescent="0.25">
      <c r="A257" s="53"/>
      <c r="B257" s="54"/>
      <c r="C257" s="45"/>
      <c r="H257" s="17"/>
    </row>
    <row r="258" spans="1:8" s="24" customFormat="1" x14ac:dyDescent="0.25">
      <c r="A258" s="53"/>
      <c r="B258" s="54"/>
      <c r="C258" s="45"/>
      <c r="H258" s="17"/>
    </row>
    <row r="259" spans="1:8" s="24" customFormat="1" x14ac:dyDescent="0.25">
      <c r="A259" s="53"/>
      <c r="B259" s="54"/>
      <c r="C259" s="45"/>
      <c r="H259" s="17"/>
    </row>
    <row r="260" spans="1:8" s="24" customFormat="1" x14ac:dyDescent="0.25">
      <c r="A260" s="53"/>
      <c r="B260" s="54"/>
      <c r="C260" s="45"/>
      <c r="H260" s="17"/>
    </row>
    <row r="261" spans="1:8" s="24" customFormat="1" x14ac:dyDescent="0.25">
      <c r="A261" s="53"/>
      <c r="B261" s="54"/>
      <c r="C261" s="45"/>
      <c r="H261" s="17"/>
    </row>
    <row r="262" spans="1:8" s="24" customFormat="1" x14ac:dyDescent="0.25">
      <c r="A262" s="53"/>
      <c r="B262" s="54"/>
      <c r="C262" s="45"/>
      <c r="H262" s="17"/>
    </row>
    <row r="263" spans="1:8" s="24" customFormat="1" x14ac:dyDescent="0.25">
      <c r="A263" s="53"/>
      <c r="B263" s="54"/>
      <c r="C263" s="45"/>
      <c r="H263" s="17"/>
    </row>
    <row r="264" spans="1:8" s="24" customFormat="1" x14ac:dyDescent="0.25">
      <c r="A264" s="53"/>
      <c r="B264" s="54"/>
      <c r="C264" s="45"/>
      <c r="H264" s="17"/>
    </row>
    <row r="265" spans="1:8" s="24" customFormat="1" x14ac:dyDescent="0.25">
      <c r="A265" s="53"/>
      <c r="B265" s="54"/>
      <c r="C265" s="45"/>
      <c r="H265" s="17"/>
    </row>
    <row r="266" spans="1:8" s="24" customFormat="1" x14ac:dyDescent="0.25">
      <c r="A266" s="53"/>
      <c r="B266" s="54"/>
      <c r="C266" s="45"/>
      <c r="H266" s="17"/>
    </row>
    <row r="267" spans="1:8" s="24" customFormat="1" x14ac:dyDescent="0.25">
      <c r="A267" s="53"/>
      <c r="B267" s="54"/>
      <c r="C267" s="45"/>
      <c r="H267" s="17"/>
    </row>
    <row r="268" spans="1:8" s="24" customFormat="1" x14ac:dyDescent="0.25">
      <c r="A268" s="53"/>
      <c r="B268" s="54"/>
      <c r="C268" s="45"/>
      <c r="H268" s="17"/>
    </row>
  </sheetData>
  <sheetProtection password="E5AF" sheet="1" objects="1" scenarios="1" autoFilter="0"/>
  <autoFilter ref="A11:H163"/>
  <mergeCells count="8">
    <mergeCell ref="A8:B8"/>
    <mergeCell ref="C8:G8"/>
    <mergeCell ref="A2:G2"/>
    <mergeCell ref="A3:G3"/>
    <mergeCell ref="A4:G4"/>
    <mergeCell ref="B5:G5"/>
    <mergeCell ref="B6:G6"/>
    <mergeCell ref="A7:G7"/>
  </mergeCells>
  <phoneticPr fontId="32" type="noConversion"/>
  <conditionalFormatting sqref="E163">
    <cfRule type="cellIs" dxfId="23" priority="122" operator="equal">
      <formula>"Ausschluss"</formula>
    </cfRule>
  </conditionalFormatting>
  <conditionalFormatting sqref="F12:F15 F18:F44 F46:F162">
    <cfRule type="cellIs" dxfId="22" priority="52" operator="equal">
      <formula>"OK"</formula>
    </cfRule>
    <cfRule type="cellIs" dxfId="21" priority="53" operator="equal">
      <formula>"Ausschluss"</formula>
    </cfRule>
  </conditionalFormatting>
  <conditionalFormatting sqref="F16:F17">
    <cfRule type="containsText" dxfId="20" priority="3" operator="containsText" text="ja">
      <formula>NOT(ISERROR(SEARCH("ja",F16)))</formula>
    </cfRule>
    <cfRule type="containsText" dxfId="19" priority="4" operator="containsText" text="Ausschluss">
      <formula>NOT(ISERROR(SEARCH("Ausschluss",F16)))</formula>
    </cfRule>
    <cfRule type="containsText" dxfId="18" priority="5" operator="containsText" text="OK">
      <formula>NOT(ISERROR(SEARCH("OK",F16)))</formula>
    </cfRule>
  </conditionalFormatting>
  <conditionalFormatting sqref="F45">
    <cfRule type="cellIs" dxfId="17" priority="1" operator="equal">
      <formula>"OK"</formula>
    </cfRule>
    <cfRule type="cellIs" dxfId="16" priority="2" operator="equal">
      <formula>"Ausschluss"</formula>
    </cfRule>
  </conditionalFormatting>
  <dataValidations count="1">
    <dataValidation type="list" allowBlank="1" showInputMessage="1" showErrorMessage="1" sqref="E66:E75 E18 E77:E81 E83:E94 E96:E101 E103:E115 E154:E158 E160:E162 E13:E15 E145:E152 E48:E64 E117:E120 E122:E124 E126:E143 E20:E46">
      <formula1>"ja,nein"</formula1>
    </dataValidation>
  </dataValidation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9"/>
  <sheetViews>
    <sheetView zoomScaleNormal="100" workbookViewId="0">
      <pane ySplit="11" topLeftCell="A12" activePane="bottomLeft" state="frozen"/>
      <selection activeCell="E8" sqref="E8"/>
      <selection pane="bottomLeft" activeCell="D80" sqref="D80"/>
    </sheetView>
  </sheetViews>
  <sheetFormatPr baseColWidth="10" defaultColWidth="11.42578125" defaultRowHeight="15" outlineLevelRow="1" x14ac:dyDescent="0.25"/>
  <cols>
    <col min="1" max="1" width="16.42578125" style="53" customWidth="1"/>
    <col min="2" max="2" width="48.7109375" style="56" bestFit="1" customWidth="1"/>
    <col min="3" max="3" width="15.42578125" style="57" bestFit="1" customWidth="1"/>
    <col min="4" max="5" width="40.7109375" style="57" customWidth="1"/>
    <col min="6" max="16384" width="11.42578125" style="36"/>
  </cols>
  <sheetData>
    <row r="1" spans="1:5" s="58" customFormat="1" x14ac:dyDescent="0.25">
      <c r="A1" s="30" t="s">
        <v>227</v>
      </c>
    </row>
    <row r="2" spans="1:5" ht="21" x14ac:dyDescent="0.25">
      <c r="A2" s="286" t="s">
        <v>224</v>
      </c>
      <c r="B2" s="287"/>
      <c r="C2" s="287"/>
      <c r="D2" s="287"/>
      <c r="E2" s="287"/>
    </row>
    <row r="3" spans="1:5" ht="21" x14ac:dyDescent="0.25">
      <c r="A3" s="286" t="s">
        <v>691</v>
      </c>
      <c r="B3" s="287"/>
      <c r="C3" s="287"/>
      <c r="D3" s="287"/>
      <c r="E3" s="287"/>
    </row>
    <row r="4" spans="1:5" x14ac:dyDescent="0.25">
      <c r="A4" s="285" t="s">
        <v>615</v>
      </c>
      <c r="B4" s="285"/>
      <c r="C4" s="285"/>
      <c r="D4" s="285"/>
      <c r="E4" s="285"/>
    </row>
    <row r="5" spans="1:5" x14ac:dyDescent="0.25">
      <c r="A5" s="6" t="s">
        <v>22</v>
      </c>
      <c r="B5" s="292" t="str">
        <f>Inhaltsverzeichnis!B2</f>
        <v>Rahmenvertrag über Lieferung, Aufstellung und Inbetriebnahme von Narkose- und Beatmungssystemen</v>
      </c>
      <c r="C5" s="292"/>
      <c r="D5" s="292"/>
      <c r="E5" s="292"/>
    </row>
    <row r="6" spans="1:5" x14ac:dyDescent="0.25">
      <c r="A6" s="6" t="s">
        <v>23</v>
      </c>
      <c r="B6" s="292" t="str">
        <f>Inhaltsverzeichnis!B3</f>
        <v>2026_JDS_05</v>
      </c>
      <c r="C6" s="292"/>
      <c r="D6" s="292"/>
      <c r="E6" s="292"/>
    </row>
    <row r="7" spans="1:5" x14ac:dyDescent="0.25">
      <c r="A7" s="291"/>
      <c r="B7" s="291"/>
      <c r="C7" s="291"/>
      <c r="D7" s="291"/>
      <c r="E7" s="291"/>
    </row>
    <row r="8" spans="1:5" x14ac:dyDescent="0.25">
      <c r="A8" s="61" t="s">
        <v>238</v>
      </c>
      <c r="B8" s="293">
        <f>'Anforderungen Los 1-3'!C8</f>
        <v>0</v>
      </c>
      <c r="C8" s="294"/>
      <c r="D8" s="294"/>
      <c r="E8" s="294"/>
    </row>
    <row r="9" spans="1:5" x14ac:dyDescent="0.25">
      <c r="A9" s="19"/>
      <c r="B9" s="16"/>
      <c r="C9" s="3"/>
      <c r="D9" s="3"/>
      <c r="E9" s="3"/>
    </row>
    <row r="10" spans="1:5" x14ac:dyDescent="0.25">
      <c r="A10" s="37" t="s">
        <v>215</v>
      </c>
      <c r="B10" s="15"/>
      <c r="C10" s="3"/>
      <c r="D10" s="3"/>
      <c r="E10" s="3"/>
    </row>
    <row r="11" spans="1:5" s="42" customFormat="1" ht="30" x14ac:dyDescent="0.25">
      <c r="A11" s="38" t="s">
        <v>2</v>
      </c>
      <c r="B11" s="60" t="s">
        <v>1</v>
      </c>
      <c r="C11" s="39" t="s">
        <v>13</v>
      </c>
      <c r="D11" s="40" t="s">
        <v>549</v>
      </c>
      <c r="E11" s="40" t="s">
        <v>548</v>
      </c>
    </row>
    <row r="12" spans="1:5" s="42" customFormat="1" x14ac:dyDescent="0.25">
      <c r="A12" s="80" t="s">
        <v>552</v>
      </c>
      <c r="B12" s="82" t="s">
        <v>122</v>
      </c>
      <c r="C12" s="82"/>
      <c r="D12" s="83"/>
      <c r="E12" s="83"/>
    </row>
    <row r="13" spans="1:5" outlineLevel="1" x14ac:dyDescent="0.25">
      <c r="A13" s="86" t="s">
        <v>553</v>
      </c>
      <c r="B13" s="84" t="s">
        <v>515</v>
      </c>
      <c r="C13" s="81"/>
      <c r="D13" s="66"/>
      <c r="E13" s="81"/>
    </row>
    <row r="14" spans="1:5" outlineLevel="1" x14ac:dyDescent="0.25">
      <c r="A14" s="86" t="s">
        <v>554</v>
      </c>
      <c r="B14" s="84" t="s">
        <v>516</v>
      </c>
      <c r="C14" s="81"/>
      <c r="D14" s="66"/>
      <c r="E14" s="81"/>
    </row>
    <row r="15" spans="1:5" x14ac:dyDescent="0.25">
      <c r="A15" s="80" t="s">
        <v>555</v>
      </c>
      <c r="B15" s="82" t="s">
        <v>514</v>
      </c>
      <c r="C15" s="83" t="s">
        <v>543</v>
      </c>
      <c r="D15" s="83" t="s">
        <v>550</v>
      </c>
      <c r="E15" s="83" t="s">
        <v>551</v>
      </c>
    </row>
    <row r="16" spans="1:5" outlineLevel="1" x14ac:dyDescent="0.25">
      <c r="A16" s="86" t="s">
        <v>557</v>
      </c>
      <c r="B16" s="84" t="s">
        <v>517</v>
      </c>
      <c r="C16" s="85" t="s">
        <v>546</v>
      </c>
      <c r="D16" s="66"/>
      <c r="E16" s="66"/>
    </row>
    <row r="17" spans="1:5" outlineLevel="1" x14ac:dyDescent="0.25">
      <c r="A17" s="86" t="s">
        <v>558</v>
      </c>
      <c r="B17" s="84" t="s">
        <v>517</v>
      </c>
      <c r="C17" s="85" t="s">
        <v>547</v>
      </c>
      <c r="D17" s="66"/>
      <c r="E17" s="66"/>
    </row>
    <row r="18" spans="1:5" outlineLevel="1" x14ac:dyDescent="0.25">
      <c r="A18" s="86" t="s">
        <v>559</v>
      </c>
      <c r="B18" s="84" t="s">
        <v>518</v>
      </c>
      <c r="C18" s="85" t="s">
        <v>24</v>
      </c>
      <c r="D18" s="66"/>
      <c r="E18" s="66"/>
    </row>
    <row r="19" spans="1:5" outlineLevel="1" x14ac:dyDescent="0.25">
      <c r="A19" s="86" t="s">
        <v>560</v>
      </c>
      <c r="B19" s="84" t="s">
        <v>519</v>
      </c>
      <c r="C19" s="81"/>
      <c r="D19" s="66"/>
      <c r="E19" s="81"/>
    </row>
    <row r="20" spans="1:5" outlineLevel="1" x14ac:dyDescent="0.25">
      <c r="A20" s="86" t="s">
        <v>561</v>
      </c>
      <c r="B20" s="84" t="s">
        <v>520</v>
      </c>
      <c r="C20" s="81"/>
      <c r="D20" s="66"/>
      <c r="E20" s="81"/>
    </row>
    <row r="21" spans="1:5" x14ac:dyDescent="0.25">
      <c r="A21" s="80" t="s">
        <v>562</v>
      </c>
      <c r="B21" s="82" t="s">
        <v>463</v>
      </c>
      <c r="C21" s="83"/>
      <c r="D21" s="83" t="s">
        <v>550</v>
      </c>
      <c r="E21" s="83" t="s">
        <v>551</v>
      </c>
    </row>
    <row r="22" spans="1:5" outlineLevel="1" x14ac:dyDescent="0.25">
      <c r="A22" s="86" t="s">
        <v>556</v>
      </c>
      <c r="B22" s="84" t="s">
        <v>464</v>
      </c>
      <c r="C22" s="85" t="s">
        <v>521</v>
      </c>
      <c r="D22" s="66"/>
      <c r="E22" s="66"/>
    </row>
    <row r="23" spans="1:5" outlineLevel="1" x14ac:dyDescent="0.25">
      <c r="A23" s="86" t="s">
        <v>563</v>
      </c>
      <c r="B23" s="84" t="s">
        <v>465</v>
      </c>
      <c r="C23" s="85" t="s">
        <v>522</v>
      </c>
      <c r="D23" s="66"/>
      <c r="E23" s="66"/>
    </row>
    <row r="24" spans="1:5" outlineLevel="1" x14ac:dyDescent="0.25">
      <c r="A24" s="86" t="s">
        <v>564</v>
      </c>
      <c r="B24" s="84" t="s">
        <v>466</v>
      </c>
      <c r="C24" s="85" t="s">
        <v>523</v>
      </c>
      <c r="D24" s="66"/>
      <c r="E24" s="66"/>
    </row>
    <row r="25" spans="1:5" outlineLevel="1" x14ac:dyDescent="0.25">
      <c r="A25" s="86" t="s">
        <v>565</v>
      </c>
      <c r="B25" s="84" t="s">
        <v>467</v>
      </c>
      <c r="C25" s="85" t="s">
        <v>524</v>
      </c>
      <c r="D25" s="66"/>
      <c r="E25" s="66"/>
    </row>
    <row r="26" spans="1:5" outlineLevel="1" x14ac:dyDescent="0.25">
      <c r="A26" s="86" t="s">
        <v>566</v>
      </c>
      <c r="B26" s="84" t="s">
        <v>468</v>
      </c>
      <c r="C26" s="85" t="s">
        <v>525</v>
      </c>
      <c r="D26" s="66"/>
      <c r="E26" s="66"/>
    </row>
    <row r="27" spans="1:5" outlineLevel="1" x14ac:dyDescent="0.25">
      <c r="A27" s="86" t="s">
        <v>567</v>
      </c>
      <c r="B27" s="84" t="s">
        <v>469</v>
      </c>
      <c r="C27" s="85" t="s">
        <v>525</v>
      </c>
      <c r="D27" s="66"/>
      <c r="E27" s="66"/>
    </row>
    <row r="28" spans="1:5" outlineLevel="1" x14ac:dyDescent="0.25">
      <c r="A28" s="86" t="s">
        <v>568</v>
      </c>
      <c r="B28" s="84" t="s">
        <v>470</v>
      </c>
      <c r="C28" s="85" t="s">
        <v>526</v>
      </c>
      <c r="D28" s="66"/>
      <c r="E28" s="66"/>
    </row>
    <row r="29" spans="1:5" outlineLevel="1" x14ac:dyDescent="0.25">
      <c r="A29" s="86" t="s">
        <v>569</v>
      </c>
      <c r="B29" s="84" t="s">
        <v>471</v>
      </c>
      <c r="C29" s="85" t="s">
        <v>525</v>
      </c>
      <c r="D29" s="66"/>
      <c r="E29" s="66"/>
    </row>
    <row r="30" spans="1:5" outlineLevel="1" x14ac:dyDescent="0.25">
      <c r="A30" s="86" t="s">
        <v>570</v>
      </c>
      <c r="B30" s="84" t="s">
        <v>472</v>
      </c>
      <c r="C30" s="85" t="s">
        <v>524</v>
      </c>
      <c r="D30" s="66"/>
      <c r="E30" s="66"/>
    </row>
    <row r="31" spans="1:5" outlineLevel="1" x14ac:dyDescent="0.25">
      <c r="A31" s="86" t="s">
        <v>571</v>
      </c>
      <c r="B31" s="84" t="s">
        <v>473</v>
      </c>
      <c r="C31" s="85" t="s">
        <v>525</v>
      </c>
      <c r="D31" s="66"/>
      <c r="E31" s="66"/>
    </row>
    <row r="32" spans="1:5" outlineLevel="1" x14ac:dyDescent="0.25">
      <c r="A32" s="86" t="s">
        <v>572</v>
      </c>
      <c r="B32" s="84" t="s">
        <v>474</v>
      </c>
      <c r="C32" s="85" t="s">
        <v>522</v>
      </c>
      <c r="D32" s="66"/>
      <c r="E32" s="66"/>
    </row>
    <row r="33" spans="1:5" outlineLevel="1" x14ac:dyDescent="0.25">
      <c r="A33" s="86" t="s">
        <v>573</v>
      </c>
      <c r="B33" s="84" t="s">
        <v>475</v>
      </c>
      <c r="C33" s="85" t="s">
        <v>527</v>
      </c>
      <c r="D33" s="66"/>
      <c r="E33" s="66"/>
    </row>
    <row r="34" spans="1:5" outlineLevel="1" x14ac:dyDescent="0.25">
      <c r="A34" s="86" t="s">
        <v>574</v>
      </c>
      <c r="B34" s="84" t="s">
        <v>476</v>
      </c>
      <c r="C34" s="85" t="s">
        <v>522</v>
      </c>
      <c r="D34" s="66"/>
      <c r="E34" s="66"/>
    </row>
    <row r="35" spans="1:5" outlineLevel="1" x14ac:dyDescent="0.25">
      <c r="A35" s="86" t="s">
        <v>575</v>
      </c>
      <c r="B35" s="84" t="s">
        <v>477</v>
      </c>
      <c r="C35" s="85" t="s">
        <v>522</v>
      </c>
      <c r="D35" s="66"/>
      <c r="E35" s="66"/>
    </row>
    <row r="36" spans="1:5" outlineLevel="1" x14ac:dyDescent="0.25">
      <c r="A36" s="86" t="s">
        <v>576</v>
      </c>
      <c r="B36" s="84" t="s">
        <v>478</v>
      </c>
      <c r="C36" s="85" t="s">
        <v>525</v>
      </c>
      <c r="D36" s="66"/>
      <c r="E36" s="66"/>
    </row>
    <row r="37" spans="1:5" outlineLevel="1" x14ac:dyDescent="0.25">
      <c r="A37" s="86" t="s">
        <v>577</v>
      </c>
      <c r="B37" s="84" t="s">
        <v>479</v>
      </c>
      <c r="C37" s="85" t="s">
        <v>525</v>
      </c>
      <c r="D37" s="66"/>
      <c r="E37" s="66"/>
    </row>
    <row r="38" spans="1:5" outlineLevel="1" x14ac:dyDescent="0.25">
      <c r="A38" s="86" t="s">
        <v>578</v>
      </c>
      <c r="B38" s="84" t="s">
        <v>480</v>
      </c>
      <c r="C38" s="85" t="s">
        <v>527</v>
      </c>
      <c r="D38" s="66"/>
      <c r="E38" s="66"/>
    </row>
    <row r="39" spans="1:5" outlineLevel="1" x14ac:dyDescent="0.25">
      <c r="A39" s="86" t="s">
        <v>579</v>
      </c>
      <c r="B39" s="84" t="s">
        <v>481</v>
      </c>
      <c r="C39" s="85" t="s">
        <v>528</v>
      </c>
      <c r="D39" s="66"/>
      <c r="E39" s="66"/>
    </row>
    <row r="40" spans="1:5" outlineLevel="1" x14ac:dyDescent="0.25">
      <c r="A40" s="86" t="s">
        <v>580</v>
      </c>
      <c r="B40" s="84" t="s">
        <v>482</v>
      </c>
      <c r="C40" s="85" t="s">
        <v>528</v>
      </c>
      <c r="D40" s="66"/>
      <c r="E40" s="66"/>
    </row>
    <row r="41" spans="1:5" outlineLevel="1" x14ac:dyDescent="0.25">
      <c r="A41" s="86" t="s">
        <v>581</v>
      </c>
      <c r="B41" s="84" t="s">
        <v>483</v>
      </c>
      <c r="C41" s="85" t="s">
        <v>527</v>
      </c>
      <c r="D41" s="66"/>
      <c r="E41" s="66"/>
    </row>
    <row r="42" spans="1:5" outlineLevel="1" x14ac:dyDescent="0.25">
      <c r="A42" s="86" t="s">
        <v>582</v>
      </c>
      <c r="B42" s="84" t="s">
        <v>484</v>
      </c>
      <c r="C42" s="85" t="s">
        <v>529</v>
      </c>
      <c r="D42" s="66"/>
      <c r="E42" s="66"/>
    </row>
    <row r="43" spans="1:5" outlineLevel="1" x14ac:dyDescent="0.25">
      <c r="A43" s="86" t="s">
        <v>583</v>
      </c>
      <c r="B43" s="84" t="s">
        <v>485</v>
      </c>
      <c r="C43" s="85" t="s">
        <v>530</v>
      </c>
      <c r="D43" s="66"/>
      <c r="E43" s="66"/>
    </row>
    <row r="44" spans="1:5" outlineLevel="1" x14ac:dyDescent="0.25">
      <c r="A44" s="86" t="s">
        <v>584</v>
      </c>
      <c r="B44" s="84" t="s">
        <v>486</v>
      </c>
      <c r="C44" s="85" t="s">
        <v>524</v>
      </c>
      <c r="D44" s="66"/>
      <c r="E44" s="66"/>
    </row>
    <row r="45" spans="1:5" outlineLevel="1" x14ac:dyDescent="0.25">
      <c r="A45" s="86" t="s">
        <v>585</v>
      </c>
      <c r="B45" s="84" t="s">
        <v>487</v>
      </c>
      <c r="C45" s="85" t="s">
        <v>526</v>
      </c>
      <c r="D45" s="66"/>
      <c r="E45" s="66"/>
    </row>
    <row r="46" spans="1:5" outlineLevel="1" x14ac:dyDescent="0.25">
      <c r="A46" s="86" t="s">
        <v>586</v>
      </c>
      <c r="B46" s="84" t="s">
        <v>488</v>
      </c>
      <c r="C46" s="85" t="s">
        <v>522</v>
      </c>
      <c r="D46" s="66"/>
      <c r="E46" s="66"/>
    </row>
    <row r="47" spans="1:5" outlineLevel="1" x14ac:dyDescent="0.25">
      <c r="A47" s="86" t="s">
        <v>587</v>
      </c>
      <c r="B47" s="84" t="s">
        <v>489</v>
      </c>
      <c r="C47" s="85"/>
      <c r="D47" s="66"/>
      <c r="E47" s="66"/>
    </row>
    <row r="48" spans="1:5" outlineLevel="1" x14ac:dyDescent="0.25">
      <c r="A48" s="86" t="s">
        <v>588</v>
      </c>
      <c r="B48" s="84" t="s">
        <v>490</v>
      </c>
      <c r="C48" s="85"/>
      <c r="D48" s="66"/>
      <c r="E48" s="66"/>
    </row>
    <row r="49" spans="1:5" outlineLevel="1" x14ac:dyDescent="0.25">
      <c r="A49" s="86" t="s">
        <v>589</v>
      </c>
      <c r="B49" s="84" t="s">
        <v>491</v>
      </c>
      <c r="C49" s="85" t="s">
        <v>531</v>
      </c>
      <c r="D49" s="66"/>
      <c r="E49" s="66"/>
    </row>
    <row r="50" spans="1:5" outlineLevel="1" x14ac:dyDescent="0.25">
      <c r="A50" s="86" t="s">
        <v>590</v>
      </c>
      <c r="B50" s="84" t="s">
        <v>492</v>
      </c>
      <c r="C50" s="85" t="s">
        <v>524</v>
      </c>
      <c r="D50" s="66"/>
      <c r="E50" s="66"/>
    </row>
    <row r="51" spans="1:5" outlineLevel="1" x14ac:dyDescent="0.25">
      <c r="A51" s="86" t="s">
        <v>591</v>
      </c>
      <c r="B51" s="84" t="s">
        <v>493</v>
      </c>
      <c r="C51" s="85" t="s">
        <v>525</v>
      </c>
      <c r="D51" s="66"/>
      <c r="E51" s="66"/>
    </row>
    <row r="52" spans="1:5" outlineLevel="1" x14ac:dyDescent="0.25">
      <c r="A52" s="86" t="s">
        <v>592</v>
      </c>
      <c r="B52" s="84" t="s">
        <v>494</v>
      </c>
      <c r="C52" s="85" t="s">
        <v>526</v>
      </c>
      <c r="D52" s="66"/>
      <c r="E52" s="66"/>
    </row>
    <row r="53" spans="1:5" outlineLevel="1" x14ac:dyDescent="0.25">
      <c r="A53" s="86" t="s">
        <v>593</v>
      </c>
      <c r="B53" s="84" t="s">
        <v>495</v>
      </c>
      <c r="C53" s="85" t="s">
        <v>532</v>
      </c>
      <c r="D53" s="66"/>
      <c r="E53" s="66"/>
    </row>
    <row r="54" spans="1:5" outlineLevel="1" x14ac:dyDescent="0.25">
      <c r="A54" s="86" t="s">
        <v>594</v>
      </c>
      <c r="B54" s="84" t="s">
        <v>496</v>
      </c>
      <c r="C54" s="85" t="s">
        <v>533</v>
      </c>
      <c r="D54" s="66"/>
      <c r="E54" s="66"/>
    </row>
    <row r="55" spans="1:5" outlineLevel="1" x14ac:dyDescent="0.25">
      <c r="A55" s="86" t="s">
        <v>595</v>
      </c>
      <c r="B55" s="84" t="s">
        <v>497</v>
      </c>
      <c r="C55" s="85" t="s">
        <v>534</v>
      </c>
      <c r="D55" s="66"/>
      <c r="E55" s="66"/>
    </row>
    <row r="56" spans="1:5" outlineLevel="1" x14ac:dyDescent="0.25">
      <c r="A56" s="86" t="s">
        <v>596</v>
      </c>
      <c r="B56" s="84" t="s">
        <v>498</v>
      </c>
      <c r="C56" s="85" t="s">
        <v>535</v>
      </c>
      <c r="D56" s="66"/>
      <c r="E56" s="66"/>
    </row>
    <row r="57" spans="1:5" outlineLevel="1" x14ac:dyDescent="0.25">
      <c r="A57" s="86" t="s">
        <v>597</v>
      </c>
      <c r="B57" s="84" t="s">
        <v>499</v>
      </c>
      <c r="C57" s="85" t="s">
        <v>536</v>
      </c>
      <c r="D57" s="66"/>
      <c r="E57" s="66"/>
    </row>
    <row r="58" spans="1:5" outlineLevel="1" x14ac:dyDescent="0.25">
      <c r="A58" s="86" t="s">
        <v>598</v>
      </c>
      <c r="B58" s="84" t="s">
        <v>500</v>
      </c>
      <c r="C58" s="85" t="s">
        <v>537</v>
      </c>
      <c r="D58" s="66"/>
      <c r="E58" s="66"/>
    </row>
    <row r="59" spans="1:5" outlineLevel="1" x14ac:dyDescent="0.25">
      <c r="A59" s="86" t="s">
        <v>599</v>
      </c>
      <c r="B59" s="84" t="s">
        <v>501</v>
      </c>
      <c r="C59" s="85" t="s">
        <v>538</v>
      </c>
      <c r="D59" s="66"/>
      <c r="E59" s="66"/>
    </row>
    <row r="60" spans="1:5" outlineLevel="1" x14ac:dyDescent="0.25">
      <c r="A60" s="86" t="s">
        <v>600</v>
      </c>
      <c r="B60" s="84" t="s">
        <v>502</v>
      </c>
      <c r="C60" s="85" t="s">
        <v>539</v>
      </c>
      <c r="D60" s="66"/>
      <c r="E60" s="66"/>
    </row>
    <row r="61" spans="1:5" outlineLevel="1" x14ac:dyDescent="0.25">
      <c r="A61" s="86" t="s">
        <v>601</v>
      </c>
      <c r="B61" s="84" t="s">
        <v>503</v>
      </c>
      <c r="C61" s="85" t="s">
        <v>525</v>
      </c>
      <c r="D61" s="66"/>
      <c r="E61" s="66"/>
    </row>
    <row r="62" spans="1:5" outlineLevel="1" x14ac:dyDescent="0.25">
      <c r="A62" s="86" t="s">
        <v>602</v>
      </c>
      <c r="B62" s="84" t="s">
        <v>504</v>
      </c>
      <c r="C62" s="85" t="s">
        <v>525</v>
      </c>
      <c r="D62" s="66"/>
      <c r="E62" s="66"/>
    </row>
    <row r="63" spans="1:5" outlineLevel="1" x14ac:dyDescent="0.25">
      <c r="A63" s="86" t="s">
        <v>603</v>
      </c>
      <c r="B63" s="84" t="s">
        <v>505</v>
      </c>
      <c r="C63" s="85"/>
      <c r="D63" s="66"/>
      <c r="E63" s="66"/>
    </row>
    <row r="64" spans="1:5" outlineLevel="1" x14ac:dyDescent="0.25">
      <c r="A64" s="86" t="s">
        <v>604</v>
      </c>
      <c r="B64" s="84" t="s">
        <v>506</v>
      </c>
      <c r="C64" s="85" t="s">
        <v>540</v>
      </c>
      <c r="D64" s="66"/>
      <c r="E64" s="66"/>
    </row>
    <row r="65" spans="1:5" outlineLevel="1" x14ac:dyDescent="0.25">
      <c r="A65" s="86" t="s">
        <v>605</v>
      </c>
      <c r="B65" s="84" t="s">
        <v>507</v>
      </c>
      <c r="C65" s="85" t="s">
        <v>541</v>
      </c>
      <c r="D65" s="66"/>
      <c r="E65" s="66"/>
    </row>
    <row r="66" spans="1:5" outlineLevel="1" x14ac:dyDescent="0.25">
      <c r="A66" s="86" t="s">
        <v>606</v>
      </c>
      <c r="B66" s="84" t="s">
        <v>508</v>
      </c>
      <c r="C66" s="85" t="s">
        <v>542</v>
      </c>
      <c r="D66" s="66"/>
      <c r="E66" s="66"/>
    </row>
    <row r="67" spans="1:5" x14ac:dyDescent="0.25">
      <c r="A67" s="80" t="s">
        <v>607</v>
      </c>
      <c r="B67" s="82" t="s">
        <v>509</v>
      </c>
      <c r="C67" s="83" t="s">
        <v>543</v>
      </c>
      <c r="D67" s="83" t="s">
        <v>550</v>
      </c>
      <c r="E67" s="83" t="s">
        <v>551</v>
      </c>
    </row>
    <row r="68" spans="1:5" outlineLevel="1" x14ac:dyDescent="0.25">
      <c r="A68" s="86" t="s">
        <v>608</v>
      </c>
      <c r="B68" s="84" t="s">
        <v>510</v>
      </c>
      <c r="C68" s="85" t="s">
        <v>544</v>
      </c>
      <c r="D68" s="66"/>
      <c r="E68" s="66"/>
    </row>
    <row r="69" spans="1:5" outlineLevel="1" x14ac:dyDescent="0.25">
      <c r="A69" s="86" t="s">
        <v>609</v>
      </c>
      <c r="B69" s="84" t="s">
        <v>511</v>
      </c>
      <c r="C69" s="85" t="s">
        <v>527</v>
      </c>
      <c r="D69" s="66"/>
      <c r="E69" s="66"/>
    </row>
    <row r="70" spans="1:5" outlineLevel="1" x14ac:dyDescent="0.25">
      <c r="A70" s="86" t="s">
        <v>610</v>
      </c>
      <c r="B70" s="84" t="s">
        <v>512</v>
      </c>
      <c r="C70" s="85" t="s">
        <v>545</v>
      </c>
      <c r="D70" s="66"/>
      <c r="E70" s="66"/>
    </row>
    <row r="71" spans="1:5" x14ac:dyDescent="0.25">
      <c r="A71" s="80" t="s">
        <v>611</v>
      </c>
      <c r="B71" s="82" t="s">
        <v>513</v>
      </c>
      <c r="C71" s="83" t="s">
        <v>543</v>
      </c>
      <c r="D71" s="83" t="s">
        <v>550</v>
      </c>
      <c r="E71" s="83" t="s">
        <v>551</v>
      </c>
    </row>
    <row r="72" spans="1:5" outlineLevel="1" x14ac:dyDescent="0.25">
      <c r="A72" s="86" t="s">
        <v>612</v>
      </c>
      <c r="B72" s="84" t="s">
        <v>510</v>
      </c>
      <c r="C72" s="85" t="s">
        <v>544</v>
      </c>
      <c r="D72" s="66"/>
      <c r="E72" s="66"/>
    </row>
    <row r="73" spans="1:5" outlineLevel="1" x14ac:dyDescent="0.25">
      <c r="A73" s="86" t="s">
        <v>613</v>
      </c>
      <c r="B73" s="84" t="s">
        <v>511</v>
      </c>
      <c r="C73" s="85" t="s">
        <v>527</v>
      </c>
      <c r="D73" s="66"/>
      <c r="E73" s="66"/>
    </row>
    <row r="74" spans="1:5" outlineLevel="1" x14ac:dyDescent="0.25">
      <c r="A74" s="86" t="s">
        <v>614</v>
      </c>
      <c r="B74" s="84" t="s">
        <v>512</v>
      </c>
      <c r="C74" s="85" t="s">
        <v>545</v>
      </c>
      <c r="D74" s="66"/>
      <c r="E74" s="66"/>
    </row>
    <row r="75" spans="1:5" x14ac:dyDescent="0.25">
      <c r="B75" s="45"/>
      <c r="C75" s="24"/>
      <c r="D75" s="24"/>
      <c r="E75" s="24"/>
    </row>
    <row r="76" spans="1:5" x14ac:dyDescent="0.25">
      <c r="B76" s="45"/>
      <c r="C76" s="24"/>
      <c r="D76" s="24"/>
      <c r="E76" s="24"/>
    </row>
    <row r="77" spans="1:5" x14ac:dyDescent="0.25">
      <c r="B77" s="45"/>
      <c r="C77" s="24"/>
      <c r="D77" s="24"/>
      <c r="E77" s="24"/>
    </row>
    <row r="78" spans="1:5" x14ac:dyDescent="0.25">
      <c r="B78" s="45"/>
      <c r="C78" s="24"/>
      <c r="D78" s="24"/>
      <c r="E78" s="24"/>
    </row>
    <row r="79" spans="1:5" x14ac:dyDescent="0.25">
      <c r="B79" s="45"/>
      <c r="C79" s="24"/>
      <c r="D79" s="24"/>
      <c r="E79" s="24"/>
    </row>
    <row r="80" spans="1:5" x14ac:dyDescent="0.25">
      <c r="B80" s="45"/>
      <c r="C80" s="24"/>
      <c r="D80" s="24"/>
      <c r="E80" s="24"/>
    </row>
    <row r="81" spans="1:6" x14ac:dyDescent="0.25">
      <c r="B81" s="45"/>
      <c r="C81" s="24"/>
      <c r="D81" s="24"/>
      <c r="E81" s="24"/>
    </row>
    <row r="82" spans="1:6" x14ac:dyDescent="0.25">
      <c r="B82" s="45"/>
      <c r="C82" s="24"/>
      <c r="D82" s="24"/>
      <c r="E82" s="24"/>
    </row>
    <row r="83" spans="1:6" x14ac:dyDescent="0.25">
      <c r="B83" s="45"/>
      <c r="C83" s="24"/>
      <c r="D83" s="24"/>
      <c r="E83" s="24"/>
    </row>
    <row r="84" spans="1:6" x14ac:dyDescent="0.25">
      <c r="B84" s="45"/>
      <c r="C84" s="24"/>
      <c r="D84" s="24"/>
      <c r="E84" s="24"/>
    </row>
    <row r="85" spans="1:6" s="24" customFormat="1" x14ac:dyDescent="0.25">
      <c r="A85" s="53"/>
      <c r="B85" s="45"/>
      <c r="F85" s="36"/>
    </row>
    <row r="86" spans="1:6" s="24" customFormat="1" x14ac:dyDescent="0.25">
      <c r="A86" s="53"/>
      <c r="B86" s="45"/>
      <c r="F86" s="36"/>
    </row>
    <row r="87" spans="1:6" s="24" customFormat="1" x14ac:dyDescent="0.25">
      <c r="A87" s="53"/>
      <c r="B87" s="45"/>
      <c r="F87" s="36"/>
    </row>
    <row r="88" spans="1:6" s="24" customFormat="1" x14ac:dyDescent="0.25">
      <c r="A88" s="53"/>
      <c r="B88" s="45"/>
      <c r="F88" s="36"/>
    </row>
    <row r="89" spans="1:6" s="24" customFormat="1" x14ac:dyDescent="0.25">
      <c r="A89" s="53"/>
      <c r="B89" s="45"/>
      <c r="F89" s="36"/>
    </row>
    <row r="90" spans="1:6" s="24" customFormat="1" x14ac:dyDescent="0.25">
      <c r="A90" s="53"/>
      <c r="B90" s="45"/>
      <c r="F90" s="36"/>
    </row>
    <row r="91" spans="1:6" s="24" customFormat="1" x14ac:dyDescent="0.25">
      <c r="A91" s="53"/>
      <c r="B91" s="45"/>
      <c r="F91" s="36"/>
    </row>
    <row r="92" spans="1:6" s="24" customFormat="1" x14ac:dyDescent="0.25">
      <c r="A92" s="53"/>
      <c r="B92" s="45"/>
      <c r="F92" s="36"/>
    </row>
    <row r="93" spans="1:6" s="24" customFormat="1" x14ac:dyDescent="0.25">
      <c r="A93" s="53"/>
      <c r="B93" s="45"/>
      <c r="F93" s="36"/>
    </row>
    <row r="94" spans="1:6" s="24" customFormat="1" x14ac:dyDescent="0.25">
      <c r="A94" s="53"/>
      <c r="B94" s="45"/>
      <c r="F94" s="36"/>
    </row>
    <row r="95" spans="1:6" s="24" customFormat="1" x14ac:dyDescent="0.25">
      <c r="A95" s="53"/>
      <c r="B95" s="45"/>
      <c r="F95" s="36"/>
    </row>
    <row r="96" spans="1:6" s="24" customFormat="1" x14ac:dyDescent="0.25">
      <c r="A96" s="53"/>
      <c r="B96" s="45"/>
      <c r="F96" s="36"/>
    </row>
    <row r="97" spans="1:6" s="24" customFormat="1" x14ac:dyDescent="0.25">
      <c r="A97" s="53"/>
      <c r="B97" s="45"/>
      <c r="F97" s="36"/>
    </row>
    <row r="98" spans="1:6" s="24" customFormat="1" x14ac:dyDescent="0.25">
      <c r="A98" s="53"/>
      <c r="B98" s="45"/>
      <c r="F98" s="36"/>
    </row>
    <row r="99" spans="1:6" s="24" customFormat="1" x14ac:dyDescent="0.25">
      <c r="A99" s="53"/>
      <c r="B99" s="45"/>
      <c r="F99" s="36"/>
    </row>
    <row r="100" spans="1:6" s="24" customFormat="1" x14ac:dyDescent="0.25">
      <c r="A100" s="53"/>
      <c r="B100" s="45"/>
      <c r="F100" s="36"/>
    </row>
    <row r="101" spans="1:6" s="24" customFormat="1" x14ac:dyDescent="0.25">
      <c r="A101" s="53"/>
      <c r="B101" s="45"/>
      <c r="F101" s="36"/>
    </row>
    <row r="102" spans="1:6" s="24" customFormat="1" x14ac:dyDescent="0.25">
      <c r="A102" s="53"/>
      <c r="B102" s="45"/>
      <c r="F102" s="36"/>
    </row>
    <row r="103" spans="1:6" s="24" customFormat="1" x14ac:dyDescent="0.25">
      <c r="A103" s="53"/>
      <c r="B103" s="45"/>
      <c r="F103" s="36"/>
    </row>
    <row r="104" spans="1:6" s="24" customFormat="1" x14ac:dyDescent="0.25">
      <c r="A104" s="53"/>
      <c r="B104" s="45"/>
      <c r="F104" s="36"/>
    </row>
    <row r="105" spans="1:6" s="24" customFormat="1" x14ac:dyDescent="0.25">
      <c r="A105" s="53"/>
      <c r="B105" s="45"/>
      <c r="F105" s="36"/>
    </row>
    <row r="106" spans="1:6" s="24" customFormat="1" x14ac:dyDescent="0.25">
      <c r="A106" s="53"/>
      <c r="B106" s="45"/>
      <c r="F106" s="36"/>
    </row>
    <row r="107" spans="1:6" s="24" customFormat="1" x14ac:dyDescent="0.25">
      <c r="A107" s="53"/>
      <c r="B107" s="45"/>
      <c r="F107" s="36"/>
    </row>
    <row r="108" spans="1:6" s="24" customFormat="1" x14ac:dyDescent="0.25">
      <c r="A108" s="53"/>
      <c r="B108" s="45"/>
      <c r="F108" s="36"/>
    </row>
    <row r="109" spans="1:6" s="24" customFormat="1" x14ac:dyDescent="0.25">
      <c r="A109" s="53"/>
      <c r="B109" s="45"/>
      <c r="F109" s="36"/>
    </row>
    <row r="110" spans="1:6" s="24" customFormat="1" x14ac:dyDescent="0.25">
      <c r="A110" s="53"/>
      <c r="B110" s="45"/>
      <c r="F110" s="36"/>
    </row>
    <row r="111" spans="1:6" s="24" customFormat="1" x14ac:dyDescent="0.25">
      <c r="A111" s="53"/>
      <c r="B111" s="45"/>
      <c r="F111" s="36"/>
    </row>
    <row r="112" spans="1:6" s="24" customFormat="1" x14ac:dyDescent="0.25">
      <c r="A112" s="53"/>
      <c r="B112" s="45"/>
      <c r="F112" s="36"/>
    </row>
    <row r="113" spans="1:6" s="24" customFormat="1" x14ac:dyDescent="0.25">
      <c r="A113" s="53"/>
      <c r="B113" s="45"/>
      <c r="F113" s="36"/>
    </row>
    <row r="114" spans="1:6" s="24" customFormat="1" x14ac:dyDescent="0.25">
      <c r="A114" s="53"/>
      <c r="B114" s="45"/>
      <c r="F114" s="36"/>
    </row>
    <row r="115" spans="1:6" s="24" customFormat="1" x14ac:dyDescent="0.25">
      <c r="A115" s="53"/>
      <c r="B115" s="45"/>
      <c r="F115" s="36"/>
    </row>
    <row r="116" spans="1:6" s="24" customFormat="1" x14ac:dyDescent="0.25">
      <c r="A116" s="53"/>
      <c r="B116" s="45"/>
      <c r="F116" s="36"/>
    </row>
    <row r="117" spans="1:6" s="24" customFormat="1" x14ac:dyDescent="0.25">
      <c r="A117" s="53"/>
      <c r="B117" s="45"/>
      <c r="F117" s="36"/>
    </row>
    <row r="118" spans="1:6" s="24" customFormat="1" x14ac:dyDescent="0.25">
      <c r="A118" s="53"/>
      <c r="B118" s="45"/>
      <c r="F118" s="36"/>
    </row>
    <row r="119" spans="1:6" s="24" customFormat="1" x14ac:dyDescent="0.25">
      <c r="A119" s="53"/>
      <c r="B119" s="45"/>
      <c r="F119" s="36"/>
    </row>
    <row r="120" spans="1:6" s="24" customFormat="1" x14ac:dyDescent="0.25">
      <c r="A120" s="53"/>
      <c r="B120" s="45"/>
      <c r="F120" s="36"/>
    </row>
    <row r="121" spans="1:6" s="24" customFormat="1" x14ac:dyDescent="0.25">
      <c r="A121" s="53"/>
      <c r="B121" s="45"/>
      <c r="F121" s="36"/>
    </row>
    <row r="122" spans="1:6" s="24" customFormat="1" x14ac:dyDescent="0.25">
      <c r="A122" s="53"/>
      <c r="B122" s="45"/>
      <c r="F122" s="36"/>
    </row>
    <row r="123" spans="1:6" s="24" customFormat="1" x14ac:dyDescent="0.25">
      <c r="A123" s="53"/>
      <c r="B123" s="45"/>
      <c r="F123" s="36"/>
    </row>
    <row r="124" spans="1:6" s="24" customFormat="1" x14ac:dyDescent="0.25">
      <c r="A124" s="53"/>
      <c r="B124" s="45"/>
      <c r="F124" s="36"/>
    </row>
    <row r="125" spans="1:6" s="24" customFormat="1" x14ac:dyDescent="0.25">
      <c r="A125" s="53"/>
      <c r="B125" s="45"/>
      <c r="F125" s="36"/>
    </row>
    <row r="126" spans="1:6" s="24" customFormat="1" x14ac:dyDescent="0.25">
      <c r="A126" s="53"/>
      <c r="B126" s="45"/>
      <c r="F126" s="36"/>
    </row>
    <row r="127" spans="1:6" s="24" customFormat="1" x14ac:dyDescent="0.25">
      <c r="A127" s="53"/>
      <c r="B127" s="45"/>
      <c r="F127" s="36"/>
    </row>
    <row r="128" spans="1:6" s="24" customFormat="1" x14ac:dyDescent="0.25">
      <c r="A128" s="53"/>
      <c r="B128" s="45"/>
      <c r="F128" s="36"/>
    </row>
    <row r="129" spans="1:6" s="24" customFormat="1" x14ac:dyDescent="0.25">
      <c r="A129" s="53"/>
      <c r="B129" s="45"/>
      <c r="F129" s="36"/>
    </row>
    <row r="130" spans="1:6" s="24" customFormat="1" x14ac:dyDescent="0.25">
      <c r="A130" s="53"/>
      <c r="B130" s="45"/>
      <c r="F130" s="36"/>
    </row>
    <row r="131" spans="1:6" s="24" customFormat="1" x14ac:dyDescent="0.25">
      <c r="A131" s="53"/>
      <c r="B131" s="45"/>
      <c r="F131" s="36"/>
    </row>
    <row r="132" spans="1:6" s="24" customFormat="1" x14ac:dyDescent="0.25">
      <c r="A132" s="53"/>
      <c r="B132" s="45"/>
      <c r="F132" s="36"/>
    </row>
    <row r="133" spans="1:6" s="24" customFormat="1" x14ac:dyDescent="0.25">
      <c r="A133" s="53"/>
      <c r="B133" s="45"/>
      <c r="F133" s="36"/>
    </row>
    <row r="134" spans="1:6" s="24" customFormat="1" x14ac:dyDescent="0.25">
      <c r="A134" s="53"/>
      <c r="B134" s="45"/>
      <c r="F134" s="36"/>
    </row>
    <row r="135" spans="1:6" s="24" customFormat="1" x14ac:dyDescent="0.25">
      <c r="A135" s="53"/>
      <c r="B135" s="45"/>
      <c r="F135" s="36"/>
    </row>
    <row r="136" spans="1:6" s="24" customFormat="1" x14ac:dyDescent="0.25">
      <c r="A136" s="53"/>
      <c r="B136" s="45"/>
      <c r="F136" s="36"/>
    </row>
    <row r="137" spans="1:6" s="24" customFormat="1" x14ac:dyDescent="0.25">
      <c r="A137" s="53"/>
      <c r="B137" s="45"/>
      <c r="F137" s="36"/>
    </row>
    <row r="138" spans="1:6" s="24" customFormat="1" x14ac:dyDescent="0.25">
      <c r="A138" s="53"/>
      <c r="B138" s="45"/>
      <c r="F138" s="36"/>
    </row>
    <row r="139" spans="1:6" s="24" customFormat="1" x14ac:dyDescent="0.25">
      <c r="A139" s="53"/>
      <c r="B139" s="45"/>
      <c r="F139" s="36"/>
    </row>
    <row r="140" spans="1:6" s="24" customFormat="1" x14ac:dyDescent="0.25">
      <c r="A140" s="53"/>
      <c r="B140" s="45"/>
      <c r="F140" s="36"/>
    </row>
    <row r="141" spans="1:6" s="24" customFormat="1" x14ac:dyDescent="0.25">
      <c r="A141" s="53"/>
      <c r="B141" s="45"/>
      <c r="F141" s="36"/>
    </row>
    <row r="142" spans="1:6" s="24" customFormat="1" x14ac:dyDescent="0.25">
      <c r="A142" s="53"/>
      <c r="B142" s="45"/>
      <c r="F142" s="36"/>
    </row>
    <row r="143" spans="1:6" s="24" customFormat="1" x14ac:dyDescent="0.25">
      <c r="A143" s="53"/>
      <c r="B143" s="45"/>
      <c r="F143" s="36"/>
    </row>
    <row r="144" spans="1:6" s="24" customFormat="1" x14ac:dyDescent="0.25">
      <c r="A144" s="53"/>
      <c r="B144" s="45"/>
      <c r="F144" s="36"/>
    </row>
    <row r="145" spans="1:6" s="24" customFormat="1" x14ac:dyDescent="0.25">
      <c r="A145" s="53"/>
      <c r="B145" s="45"/>
      <c r="F145" s="36"/>
    </row>
    <row r="146" spans="1:6" s="24" customFormat="1" x14ac:dyDescent="0.25">
      <c r="A146" s="53"/>
      <c r="B146" s="45"/>
      <c r="F146" s="36"/>
    </row>
    <row r="147" spans="1:6" s="24" customFormat="1" x14ac:dyDescent="0.25">
      <c r="A147" s="53"/>
      <c r="B147" s="45"/>
      <c r="F147" s="36"/>
    </row>
    <row r="148" spans="1:6" s="24" customFormat="1" x14ac:dyDescent="0.25">
      <c r="A148" s="53"/>
      <c r="B148" s="45"/>
      <c r="F148" s="36"/>
    </row>
    <row r="149" spans="1:6" s="24" customFormat="1" x14ac:dyDescent="0.25">
      <c r="A149" s="53"/>
      <c r="B149" s="45"/>
      <c r="F149" s="36"/>
    </row>
    <row r="150" spans="1:6" s="24" customFormat="1" x14ac:dyDescent="0.25">
      <c r="A150" s="53"/>
      <c r="B150" s="45"/>
      <c r="F150" s="36"/>
    </row>
    <row r="151" spans="1:6" s="24" customFormat="1" x14ac:dyDescent="0.25">
      <c r="A151" s="53"/>
      <c r="B151" s="45"/>
      <c r="F151" s="36"/>
    </row>
    <row r="152" spans="1:6" s="24" customFormat="1" x14ac:dyDescent="0.25">
      <c r="A152" s="53"/>
      <c r="B152" s="45"/>
      <c r="F152" s="36"/>
    </row>
    <row r="153" spans="1:6" s="24" customFormat="1" x14ac:dyDescent="0.25">
      <c r="A153" s="53"/>
      <c r="B153" s="45"/>
      <c r="F153" s="36"/>
    </row>
    <row r="154" spans="1:6" s="24" customFormat="1" x14ac:dyDescent="0.25">
      <c r="A154" s="53"/>
      <c r="B154" s="45"/>
      <c r="F154" s="36"/>
    </row>
    <row r="155" spans="1:6" s="24" customFormat="1" x14ac:dyDescent="0.25">
      <c r="A155" s="53"/>
      <c r="B155" s="45"/>
      <c r="F155" s="36"/>
    </row>
    <row r="156" spans="1:6" s="24" customFormat="1" x14ac:dyDescent="0.25">
      <c r="A156" s="53"/>
      <c r="B156" s="45"/>
      <c r="F156" s="36"/>
    </row>
    <row r="157" spans="1:6" s="24" customFormat="1" x14ac:dyDescent="0.25">
      <c r="A157" s="53"/>
      <c r="B157" s="45"/>
      <c r="F157" s="36"/>
    </row>
    <row r="158" spans="1:6" s="24" customFormat="1" x14ac:dyDescent="0.25">
      <c r="A158" s="53"/>
      <c r="B158" s="45"/>
      <c r="F158" s="36"/>
    </row>
    <row r="159" spans="1:6" s="24" customFormat="1" x14ac:dyDescent="0.25">
      <c r="A159" s="53"/>
      <c r="B159" s="45"/>
      <c r="F159" s="36"/>
    </row>
    <row r="160" spans="1:6" s="24" customFormat="1" x14ac:dyDescent="0.25">
      <c r="A160" s="53"/>
      <c r="B160" s="45"/>
      <c r="F160" s="36"/>
    </row>
    <row r="161" spans="1:6" s="24" customFormat="1" x14ac:dyDescent="0.25">
      <c r="A161" s="53"/>
      <c r="B161" s="45"/>
      <c r="F161" s="36"/>
    </row>
    <row r="162" spans="1:6" s="24" customFormat="1" x14ac:dyDescent="0.25">
      <c r="A162" s="53"/>
      <c r="B162" s="45"/>
      <c r="F162" s="36"/>
    </row>
    <row r="163" spans="1:6" s="24" customFormat="1" x14ac:dyDescent="0.25">
      <c r="A163" s="53"/>
      <c r="B163" s="45"/>
      <c r="F163" s="36"/>
    </row>
    <row r="164" spans="1:6" s="24" customFormat="1" x14ac:dyDescent="0.25">
      <c r="A164" s="53"/>
      <c r="B164" s="45"/>
      <c r="F164" s="36"/>
    </row>
    <row r="165" spans="1:6" s="24" customFormat="1" x14ac:dyDescent="0.25">
      <c r="A165" s="53"/>
      <c r="B165" s="45"/>
      <c r="F165" s="36"/>
    </row>
    <row r="166" spans="1:6" s="24" customFormat="1" x14ac:dyDescent="0.25">
      <c r="A166" s="53"/>
      <c r="B166" s="45"/>
      <c r="F166" s="36"/>
    </row>
    <row r="167" spans="1:6" s="24" customFormat="1" x14ac:dyDescent="0.25">
      <c r="A167" s="53"/>
      <c r="B167" s="45"/>
      <c r="F167" s="36"/>
    </row>
    <row r="168" spans="1:6" s="24" customFormat="1" x14ac:dyDescent="0.25">
      <c r="A168" s="53"/>
      <c r="B168" s="45"/>
      <c r="F168" s="36"/>
    </row>
    <row r="169" spans="1:6" s="24" customFormat="1" x14ac:dyDescent="0.25">
      <c r="A169" s="53"/>
      <c r="B169" s="45"/>
      <c r="F169" s="36"/>
    </row>
    <row r="170" spans="1:6" s="24" customFormat="1" x14ac:dyDescent="0.25">
      <c r="A170" s="53"/>
      <c r="B170" s="45"/>
      <c r="F170" s="36"/>
    </row>
    <row r="171" spans="1:6" s="24" customFormat="1" x14ac:dyDescent="0.25">
      <c r="A171" s="53"/>
      <c r="B171" s="45"/>
      <c r="F171" s="36"/>
    </row>
    <row r="172" spans="1:6" s="24" customFormat="1" x14ac:dyDescent="0.25">
      <c r="A172" s="53"/>
      <c r="B172" s="45"/>
      <c r="F172" s="36"/>
    </row>
    <row r="173" spans="1:6" s="24" customFormat="1" x14ac:dyDescent="0.25">
      <c r="A173" s="53"/>
      <c r="B173" s="45"/>
      <c r="F173" s="36"/>
    </row>
    <row r="174" spans="1:6" s="24" customFormat="1" x14ac:dyDescent="0.25">
      <c r="A174" s="53"/>
      <c r="B174" s="45"/>
      <c r="F174" s="36"/>
    </row>
    <row r="175" spans="1:6" s="24" customFormat="1" x14ac:dyDescent="0.25">
      <c r="A175" s="53"/>
      <c r="B175" s="45"/>
      <c r="F175" s="36"/>
    </row>
    <row r="176" spans="1:6" s="24" customFormat="1" x14ac:dyDescent="0.25">
      <c r="A176" s="53"/>
      <c r="B176" s="45"/>
      <c r="F176" s="36"/>
    </row>
    <row r="177" spans="1:6" s="24" customFormat="1" x14ac:dyDescent="0.25">
      <c r="A177" s="53"/>
      <c r="B177" s="45"/>
      <c r="F177" s="36"/>
    </row>
    <row r="178" spans="1:6" s="24" customFormat="1" x14ac:dyDescent="0.25">
      <c r="A178" s="53"/>
      <c r="B178" s="45"/>
      <c r="F178" s="36"/>
    </row>
    <row r="179" spans="1:6" s="24" customFormat="1" x14ac:dyDescent="0.25">
      <c r="A179" s="53"/>
      <c r="B179" s="45"/>
      <c r="F179" s="36"/>
    </row>
  </sheetData>
  <sheetProtection password="E5AF" sheet="1" objects="1" scenarios="1" autoFilter="0"/>
  <autoFilter ref="A11:E74"/>
  <mergeCells count="7">
    <mergeCell ref="B8:E8"/>
    <mergeCell ref="B5:E5"/>
    <mergeCell ref="B6:E6"/>
    <mergeCell ref="A2:E2"/>
    <mergeCell ref="A3:E3"/>
    <mergeCell ref="A4:E4"/>
    <mergeCell ref="A7:E7"/>
  </mergeCell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1"/>
  <sheetViews>
    <sheetView zoomScaleNormal="100" workbookViewId="0">
      <pane ySplit="11" topLeftCell="A12" activePane="bottomLeft" state="frozen"/>
      <selection activeCell="E8" sqref="E8"/>
      <selection pane="bottomLeft" activeCell="E12" sqref="E12"/>
    </sheetView>
  </sheetViews>
  <sheetFormatPr baseColWidth="10" defaultColWidth="11.42578125" defaultRowHeight="15" outlineLevelRow="1" x14ac:dyDescent="0.25"/>
  <cols>
    <col min="1" max="1" width="16.42578125" style="202" customWidth="1"/>
    <col min="2" max="2" width="8.7109375" style="203" bestFit="1" customWidth="1"/>
    <col min="3" max="3" width="119.28515625" style="45" customWidth="1"/>
    <col min="4" max="4" width="14" style="205" customWidth="1"/>
    <col min="5" max="5" width="18.5703125" style="205" bestFit="1" customWidth="1"/>
    <col min="6" max="6" width="16.28515625" style="205" bestFit="1" customWidth="1"/>
    <col min="7" max="7" width="44.85546875" style="184" bestFit="1" customWidth="1"/>
    <col min="8" max="8" width="7.28515625" style="180" hidden="1" customWidth="1"/>
    <col min="9" max="16384" width="11.42578125" style="195"/>
  </cols>
  <sheetData>
    <row r="1" spans="1:12" s="206" customFormat="1" x14ac:dyDescent="0.25">
      <c r="A1" s="194" t="s">
        <v>227</v>
      </c>
      <c r="C1" s="255"/>
      <c r="H1" s="213"/>
    </row>
    <row r="2" spans="1:12" ht="21" x14ac:dyDescent="0.25">
      <c r="A2" s="286" t="s">
        <v>224</v>
      </c>
      <c r="B2" s="287"/>
      <c r="C2" s="287"/>
      <c r="D2" s="287"/>
      <c r="E2" s="287"/>
      <c r="F2" s="287"/>
      <c r="G2" s="287"/>
    </row>
    <row r="3" spans="1:12" ht="21" x14ac:dyDescent="0.25">
      <c r="A3" s="286" t="s">
        <v>692</v>
      </c>
      <c r="B3" s="287"/>
      <c r="C3" s="287"/>
      <c r="D3" s="287"/>
      <c r="E3" s="287"/>
      <c r="F3" s="287"/>
      <c r="G3" s="287"/>
    </row>
    <row r="4" spans="1:12" x14ac:dyDescent="0.25">
      <c r="A4" s="285" t="s">
        <v>21</v>
      </c>
      <c r="B4" s="285"/>
      <c r="C4" s="285"/>
      <c r="D4" s="285"/>
      <c r="E4" s="285"/>
      <c r="F4" s="285"/>
      <c r="G4" s="285"/>
    </row>
    <row r="5" spans="1:12" x14ac:dyDescent="0.25">
      <c r="A5" s="173" t="s">
        <v>22</v>
      </c>
      <c r="B5" s="292" t="str">
        <f>Inhaltsverzeichnis!B2</f>
        <v>Rahmenvertrag über Lieferung, Aufstellung und Inbetriebnahme von Narkose- und Beatmungssystemen</v>
      </c>
      <c r="C5" s="292"/>
      <c r="D5" s="292"/>
      <c r="E5" s="292"/>
      <c r="F5" s="292"/>
      <c r="G5" s="292"/>
    </row>
    <row r="6" spans="1:12" x14ac:dyDescent="0.25">
      <c r="A6" s="173" t="s">
        <v>23</v>
      </c>
      <c r="B6" s="292" t="str">
        <f>Inhaltsverzeichnis!B3</f>
        <v>2026_JDS_05</v>
      </c>
      <c r="C6" s="292"/>
      <c r="D6" s="292"/>
      <c r="E6" s="292"/>
      <c r="F6" s="292"/>
      <c r="G6" s="292"/>
    </row>
    <row r="7" spans="1:12" x14ac:dyDescent="0.25">
      <c r="A7" s="291"/>
      <c r="B7" s="291"/>
      <c r="C7" s="291"/>
      <c r="D7" s="291"/>
      <c r="E7" s="291"/>
      <c r="F7" s="291"/>
      <c r="G7" s="291"/>
      <c r="H7" s="212"/>
    </row>
    <row r="8" spans="1:12" x14ac:dyDescent="0.25">
      <c r="A8" s="290" t="s">
        <v>238</v>
      </c>
      <c r="B8" s="290"/>
      <c r="C8" s="293">
        <f>'Anforderungen Los 1-3'!C8</f>
        <v>0</v>
      </c>
      <c r="D8" s="294"/>
      <c r="E8" s="294"/>
      <c r="F8" s="294"/>
      <c r="G8" s="295"/>
    </row>
    <row r="9" spans="1:12" x14ac:dyDescent="0.25">
      <c r="A9" s="181"/>
      <c r="B9" s="176"/>
      <c r="C9" s="256"/>
      <c r="D9" s="171"/>
      <c r="E9" s="171"/>
      <c r="F9" s="171"/>
    </row>
    <row r="10" spans="1:12" x14ac:dyDescent="0.25">
      <c r="A10" s="196" t="s">
        <v>215</v>
      </c>
      <c r="B10" s="176"/>
      <c r="C10" s="175"/>
      <c r="D10" s="171"/>
      <c r="E10" s="171"/>
      <c r="F10" s="171"/>
    </row>
    <row r="11" spans="1:12" s="197" customFormat="1" ht="45" x14ac:dyDescent="0.25">
      <c r="A11" s="223" t="s">
        <v>2</v>
      </c>
      <c r="B11" s="224" t="s">
        <v>69</v>
      </c>
      <c r="C11" s="225" t="s">
        <v>1</v>
      </c>
      <c r="D11" s="224" t="s">
        <v>13</v>
      </c>
      <c r="E11" s="226" t="s">
        <v>10</v>
      </c>
      <c r="F11" s="224" t="s">
        <v>14</v>
      </c>
      <c r="G11" s="224" t="s">
        <v>16</v>
      </c>
      <c r="H11" s="179">
        <f>SUM(H12:H286)</f>
        <v>1302</v>
      </c>
    </row>
    <row r="12" spans="1:12" x14ac:dyDescent="0.25">
      <c r="A12" s="219" t="s">
        <v>80</v>
      </c>
      <c r="B12" s="220"/>
      <c r="C12" s="221" t="s">
        <v>122</v>
      </c>
      <c r="D12" s="220"/>
      <c r="E12" s="220"/>
      <c r="F12" s="220"/>
      <c r="G12" s="220"/>
    </row>
    <row r="13" spans="1:12" outlineLevel="1" x14ac:dyDescent="0.25">
      <c r="A13" s="222" t="s">
        <v>108</v>
      </c>
      <c r="B13" s="208" t="s">
        <v>11</v>
      </c>
      <c r="C13" s="231" t="s">
        <v>693</v>
      </c>
      <c r="D13" s="210" t="s">
        <v>0</v>
      </c>
      <c r="E13" s="211"/>
      <c r="F13" s="210" t="str">
        <f>IF(E13="ja","OK",IF(E13="","bitte befüllen","Ausschluss"))</f>
        <v>bitte befüllen</v>
      </c>
      <c r="G13" s="210" t="s">
        <v>15</v>
      </c>
    </row>
    <row r="14" spans="1:12" outlineLevel="1" x14ac:dyDescent="0.25">
      <c r="A14" s="222" t="s">
        <v>109</v>
      </c>
      <c r="B14" s="208" t="s">
        <v>11</v>
      </c>
      <c r="C14" s="231" t="s">
        <v>262</v>
      </c>
      <c r="D14" s="210" t="s">
        <v>0</v>
      </c>
      <c r="E14" s="211"/>
      <c r="F14" s="210" t="str">
        <f>IF(E14="ja","OK",IF(E14="","bitte befüllen","Ausschluss"))</f>
        <v>bitte befüllen</v>
      </c>
      <c r="G14" s="210" t="s">
        <v>15</v>
      </c>
    </row>
    <row r="15" spans="1:12" ht="30" outlineLevel="1" x14ac:dyDescent="0.25">
      <c r="A15" s="222" t="s">
        <v>110</v>
      </c>
      <c r="B15" s="208" t="s">
        <v>11</v>
      </c>
      <c r="C15" s="231" t="s">
        <v>263</v>
      </c>
      <c r="D15" s="210" t="s">
        <v>0</v>
      </c>
      <c r="E15" s="211"/>
      <c r="F15" s="210" t="str">
        <f>IF(E15="ja","OK",IF(E15="","bitte befüllen","Ausschluss"))</f>
        <v>bitte befüllen</v>
      </c>
      <c r="G15" s="210" t="s">
        <v>15</v>
      </c>
    </row>
    <row r="16" spans="1:12" ht="30" outlineLevel="1" x14ac:dyDescent="0.25">
      <c r="A16" s="222" t="s">
        <v>1078</v>
      </c>
      <c r="B16" s="126" t="s">
        <v>24</v>
      </c>
      <c r="C16" s="231" t="s">
        <v>1287</v>
      </c>
      <c r="D16" s="210" t="s">
        <v>1084</v>
      </c>
      <c r="E16" s="211"/>
      <c r="F16" s="101" t="str">
        <f>IF(E16="","bitte befüllen",IF(E16&gt;=2019,20,0))</f>
        <v>bitte befüllen</v>
      </c>
      <c r="G16" s="101" t="s">
        <v>1094</v>
      </c>
      <c r="H16" s="179">
        <v>20</v>
      </c>
      <c r="L16" s="183"/>
    </row>
    <row r="17" spans="1:12" ht="45" outlineLevel="1" x14ac:dyDescent="0.25">
      <c r="A17" s="222" t="s">
        <v>1161</v>
      </c>
      <c r="B17" s="126" t="s">
        <v>24</v>
      </c>
      <c r="C17" s="231" t="s">
        <v>1197</v>
      </c>
      <c r="D17" s="210" t="s">
        <v>1084</v>
      </c>
      <c r="E17" s="211"/>
      <c r="F17" s="101" t="str">
        <f>IF(E17="","bitte befüllen",IF(E17&gt;=2024,20,0))</f>
        <v>bitte befüllen</v>
      </c>
      <c r="G17" s="101" t="s">
        <v>1167</v>
      </c>
      <c r="H17" s="179">
        <v>20</v>
      </c>
      <c r="L17" s="183"/>
    </row>
    <row r="18" spans="1:12" ht="30" outlineLevel="1" x14ac:dyDescent="0.25">
      <c r="A18" s="222" t="s">
        <v>1169</v>
      </c>
      <c r="B18" s="235" t="s">
        <v>24</v>
      </c>
      <c r="C18" s="257" t="s">
        <v>1440</v>
      </c>
      <c r="D18" s="101" t="s">
        <v>0</v>
      </c>
      <c r="E18" s="238"/>
      <c r="F18" s="101" t="str">
        <f>IF(E18="ja",10,IF(E18="nein",0,"bitte befüllen"))</f>
        <v>bitte befüllen</v>
      </c>
      <c r="G18" s="101" t="s">
        <v>62</v>
      </c>
      <c r="H18" s="179">
        <v>10</v>
      </c>
      <c r="L18" s="183"/>
    </row>
    <row r="19" spans="1:12" x14ac:dyDescent="0.25">
      <c r="A19" s="221" t="s">
        <v>111</v>
      </c>
      <c r="B19" s="220"/>
      <c r="C19" s="220" t="s">
        <v>89</v>
      </c>
      <c r="D19" s="220"/>
      <c r="E19" s="220"/>
      <c r="F19" s="220"/>
      <c r="G19" s="220"/>
      <c r="H19" s="195"/>
    </row>
    <row r="20" spans="1:12" outlineLevel="1" x14ac:dyDescent="0.25">
      <c r="A20" s="272" t="s">
        <v>112</v>
      </c>
      <c r="B20" s="228" t="s">
        <v>11</v>
      </c>
      <c r="C20" s="229" t="s">
        <v>1453</v>
      </c>
      <c r="D20" s="214" t="s">
        <v>0</v>
      </c>
      <c r="E20" s="211"/>
      <c r="F20" s="210" t="str">
        <f t="shared" ref="F20:F27" si="0">IF(E20="ja","OK",IF(E20="","bitte befüllen","Ausschluss"))</f>
        <v>bitte befüllen</v>
      </c>
      <c r="G20" s="210" t="s">
        <v>15</v>
      </c>
      <c r="H20" s="195"/>
    </row>
    <row r="21" spans="1:12" outlineLevel="1" x14ac:dyDescent="0.25">
      <c r="A21" s="227" t="s">
        <v>113</v>
      </c>
      <c r="B21" s="228" t="s">
        <v>11</v>
      </c>
      <c r="C21" s="229" t="s">
        <v>923</v>
      </c>
      <c r="D21" s="214" t="s">
        <v>0</v>
      </c>
      <c r="E21" s="211"/>
      <c r="F21" s="210" t="str">
        <f t="shared" ref="F21" si="1">IF(E21="ja","OK",IF(E21="","bitte befüllen","Ausschluss"))</f>
        <v>bitte befüllen</v>
      </c>
      <c r="G21" s="210" t="s">
        <v>15</v>
      </c>
      <c r="H21" s="195"/>
    </row>
    <row r="22" spans="1:12" outlineLevel="1" x14ac:dyDescent="0.25">
      <c r="A22" s="272" t="s">
        <v>114</v>
      </c>
      <c r="B22" s="228" t="s">
        <v>11</v>
      </c>
      <c r="C22" s="229" t="s">
        <v>1454</v>
      </c>
      <c r="D22" s="214" t="s">
        <v>0</v>
      </c>
      <c r="E22" s="211"/>
      <c r="F22" s="210" t="str">
        <f t="shared" ref="F22" si="2">IF(E22="ja","OK",IF(E22="","bitte befüllen","Ausschluss"))</f>
        <v>bitte befüllen</v>
      </c>
      <c r="G22" s="210" t="s">
        <v>15</v>
      </c>
      <c r="H22" s="195"/>
    </row>
    <row r="23" spans="1:12" outlineLevel="1" x14ac:dyDescent="0.25">
      <c r="A23" s="272" t="s">
        <v>115</v>
      </c>
      <c r="B23" s="228" t="s">
        <v>11</v>
      </c>
      <c r="C23" s="229" t="s">
        <v>1455</v>
      </c>
      <c r="D23" s="214" t="s">
        <v>0</v>
      </c>
      <c r="E23" s="211"/>
      <c r="F23" s="210" t="str">
        <f t="shared" ref="F23" si="3">IF(E23="ja","OK",IF(E23="","bitte befüllen","Ausschluss"))</f>
        <v>bitte befüllen</v>
      </c>
      <c r="G23" s="210" t="s">
        <v>15</v>
      </c>
      <c r="H23" s="195"/>
    </row>
    <row r="24" spans="1:12" outlineLevel="1" x14ac:dyDescent="0.25">
      <c r="A24" s="227" t="s">
        <v>116</v>
      </c>
      <c r="B24" s="228" t="s">
        <v>11</v>
      </c>
      <c r="C24" s="229" t="s">
        <v>696</v>
      </c>
      <c r="D24" s="214" t="s">
        <v>0</v>
      </c>
      <c r="E24" s="211"/>
      <c r="F24" s="210" t="str">
        <f t="shared" ref="F24" si="4">IF(E24="ja","OK",IF(E24="","bitte befüllen","Ausschluss"))</f>
        <v>bitte befüllen</v>
      </c>
      <c r="G24" s="210" t="s">
        <v>15</v>
      </c>
      <c r="H24" s="195"/>
    </row>
    <row r="25" spans="1:12" outlineLevel="1" x14ac:dyDescent="0.25">
      <c r="A25" s="227" t="s">
        <v>117</v>
      </c>
      <c r="B25" s="228" t="s">
        <v>11</v>
      </c>
      <c r="C25" s="229" t="s">
        <v>697</v>
      </c>
      <c r="D25" s="214" t="s">
        <v>0</v>
      </c>
      <c r="E25" s="211"/>
      <c r="F25" s="210" t="str">
        <f t="shared" ref="F25" si="5">IF(E25="ja","OK",IF(E25="","bitte befüllen","Ausschluss"))</f>
        <v>bitte befüllen</v>
      </c>
      <c r="G25" s="210" t="s">
        <v>15</v>
      </c>
      <c r="H25" s="195"/>
    </row>
    <row r="26" spans="1:12" outlineLevel="1" x14ac:dyDescent="0.25">
      <c r="A26" s="227" t="s">
        <v>118</v>
      </c>
      <c r="B26" s="228" t="s">
        <v>11</v>
      </c>
      <c r="C26" s="229" t="s">
        <v>698</v>
      </c>
      <c r="D26" s="214" t="s">
        <v>0</v>
      </c>
      <c r="E26" s="211"/>
      <c r="F26" s="210" t="str">
        <f t="shared" si="0"/>
        <v>bitte befüllen</v>
      </c>
      <c r="G26" s="210" t="s">
        <v>15</v>
      </c>
      <c r="H26" s="195"/>
    </row>
    <row r="27" spans="1:12" outlineLevel="1" x14ac:dyDescent="0.25">
      <c r="A27" s="227" t="s">
        <v>119</v>
      </c>
      <c r="B27" s="228" t="s">
        <v>11</v>
      </c>
      <c r="C27" s="229" t="s">
        <v>699</v>
      </c>
      <c r="D27" s="214" t="s">
        <v>0</v>
      </c>
      <c r="E27" s="211"/>
      <c r="F27" s="210" t="str">
        <f t="shared" si="0"/>
        <v>bitte befüllen</v>
      </c>
      <c r="G27" s="210" t="s">
        <v>15</v>
      </c>
      <c r="H27" s="195"/>
    </row>
    <row r="28" spans="1:12" x14ac:dyDescent="0.25">
      <c r="A28" s="221" t="s">
        <v>125</v>
      </c>
      <c r="B28" s="220"/>
      <c r="C28" s="220" t="s">
        <v>700</v>
      </c>
      <c r="D28" s="220"/>
      <c r="E28" s="220"/>
      <c r="F28" s="220"/>
      <c r="G28" s="220"/>
      <c r="H28" s="195"/>
    </row>
    <row r="29" spans="1:12" ht="30" outlineLevel="1" x14ac:dyDescent="0.25">
      <c r="A29" s="207" t="s">
        <v>126</v>
      </c>
      <c r="B29" s="103" t="s">
        <v>11</v>
      </c>
      <c r="C29" s="104" t="s">
        <v>701</v>
      </c>
      <c r="D29" s="101" t="s">
        <v>0</v>
      </c>
      <c r="E29" s="238"/>
      <c r="F29" s="106" t="str">
        <f t="shared" ref="F29:F32" si="6">IF(E29="ja","OK",IF(E29="","bitte befüllen","Ausschluss"))</f>
        <v>bitte befüllen</v>
      </c>
      <c r="G29" s="106" t="s">
        <v>15</v>
      </c>
      <c r="H29" s="195"/>
    </row>
    <row r="30" spans="1:12" outlineLevel="1" x14ac:dyDescent="0.25">
      <c r="A30" s="207" t="s">
        <v>127</v>
      </c>
      <c r="B30" s="103" t="s">
        <v>11</v>
      </c>
      <c r="C30" s="104" t="s">
        <v>702</v>
      </c>
      <c r="D30" s="101" t="s">
        <v>0</v>
      </c>
      <c r="E30" s="238"/>
      <c r="F30" s="106" t="str">
        <f t="shared" si="6"/>
        <v>bitte befüllen</v>
      </c>
      <c r="G30" s="106" t="s">
        <v>15</v>
      </c>
      <c r="H30" s="195"/>
    </row>
    <row r="31" spans="1:12" ht="45" outlineLevel="1" x14ac:dyDescent="0.25">
      <c r="A31" s="207" t="s">
        <v>128</v>
      </c>
      <c r="B31" s="134" t="s">
        <v>11</v>
      </c>
      <c r="C31" s="231" t="s">
        <v>1288</v>
      </c>
      <c r="D31" s="101" t="s">
        <v>0</v>
      </c>
      <c r="E31" s="238"/>
      <c r="F31" s="106" t="str">
        <f t="shared" ref="F31" si="7">IF(E31="ja","OK",IF(E31="","bitte befüllen","Ausschluss"))</f>
        <v>bitte befüllen</v>
      </c>
      <c r="G31" s="106" t="s">
        <v>15</v>
      </c>
      <c r="H31" s="195"/>
    </row>
    <row r="32" spans="1:12" ht="30" outlineLevel="1" x14ac:dyDescent="0.25">
      <c r="A32" s="207" t="s">
        <v>129</v>
      </c>
      <c r="B32" s="103" t="s">
        <v>11</v>
      </c>
      <c r="C32" s="104" t="s">
        <v>703</v>
      </c>
      <c r="D32" s="101" t="s">
        <v>0</v>
      </c>
      <c r="E32" s="238"/>
      <c r="F32" s="106" t="str">
        <f t="shared" si="6"/>
        <v>bitte befüllen</v>
      </c>
      <c r="G32" s="106" t="s">
        <v>15</v>
      </c>
      <c r="H32" s="195"/>
    </row>
    <row r="33" spans="1:8" outlineLevel="1" x14ac:dyDescent="0.25">
      <c r="A33" s="207" t="s">
        <v>130</v>
      </c>
      <c r="B33" s="103"/>
      <c r="C33" s="114" t="s">
        <v>704</v>
      </c>
      <c r="D33" s="106"/>
      <c r="E33" s="106"/>
      <c r="F33" s="106"/>
      <c r="G33" s="106"/>
      <c r="H33" s="195"/>
    </row>
    <row r="34" spans="1:8" outlineLevel="1" x14ac:dyDescent="0.25">
      <c r="A34" s="207" t="s">
        <v>1290</v>
      </c>
      <c r="B34" s="103" t="s">
        <v>11</v>
      </c>
      <c r="C34" s="104" t="s">
        <v>705</v>
      </c>
      <c r="D34" s="101" t="s">
        <v>0</v>
      </c>
      <c r="E34" s="238"/>
      <c r="F34" s="106" t="str">
        <f t="shared" ref="F34" si="8">IF(E34="ja","OK",IF(E34="","bitte befüllen","Ausschluss"))</f>
        <v>bitte befüllen</v>
      </c>
      <c r="G34" s="106" t="s">
        <v>15</v>
      </c>
      <c r="H34" s="195"/>
    </row>
    <row r="35" spans="1:8" outlineLevel="1" x14ac:dyDescent="0.25">
      <c r="A35" s="207" t="s">
        <v>1291</v>
      </c>
      <c r="B35" s="134" t="s">
        <v>24</v>
      </c>
      <c r="C35" s="231" t="s">
        <v>706</v>
      </c>
      <c r="D35" s="101" t="s">
        <v>0</v>
      </c>
      <c r="E35" s="238"/>
      <c r="F35" s="101" t="str">
        <f>IF(E35="ja",5,IF(E35="nein",0,"bitte befüllen"))</f>
        <v>bitte befüllen</v>
      </c>
      <c r="G35" s="101" t="s">
        <v>241</v>
      </c>
      <c r="H35" s="182">
        <v>5</v>
      </c>
    </row>
    <row r="36" spans="1:8" outlineLevel="1" x14ac:dyDescent="0.25">
      <c r="A36" s="207" t="s">
        <v>1292</v>
      </c>
      <c r="B36" s="134" t="s">
        <v>24</v>
      </c>
      <c r="C36" s="231" t="s">
        <v>707</v>
      </c>
      <c r="D36" s="101" t="s">
        <v>0</v>
      </c>
      <c r="E36" s="238"/>
      <c r="F36" s="101" t="str">
        <f>IF(E36="ja",5,IF(E36="nein",0,"bitte befüllen"))</f>
        <v>bitte befüllen</v>
      </c>
      <c r="G36" s="101" t="s">
        <v>241</v>
      </c>
      <c r="H36" s="182">
        <v>5</v>
      </c>
    </row>
    <row r="37" spans="1:8" ht="60" outlineLevel="1" x14ac:dyDescent="0.25">
      <c r="A37" s="207" t="s">
        <v>395</v>
      </c>
      <c r="B37" s="134" t="s">
        <v>24</v>
      </c>
      <c r="C37" s="231" t="s">
        <v>1289</v>
      </c>
      <c r="D37" s="106" t="s">
        <v>0</v>
      </c>
      <c r="E37" s="238"/>
      <c r="F37" s="101" t="str">
        <f t="shared" ref="F37" si="9">IF(E37="ja",10,IF(E37="nein",0,"bitte befüllen"))</f>
        <v>bitte befüllen</v>
      </c>
      <c r="G37" s="101" t="s">
        <v>62</v>
      </c>
      <c r="H37" s="182">
        <v>10</v>
      </c>
    </row>
    <row r="38" spans="1:8" ht="30" outlineLevel="1" x14ac:dyDescent="0.25">
      <c r="A38" s="207" t="s">
        <v>396</v>
      </c>
      <c r="B38" s="134" t="s">
        <v>11</v>
      </c>
      <c r="C38" s="231" t="s">
        <v>708</v>
      </c>
      <c r="D38" s="101" t="s">
        <v>0</v>
      </c>
      <c r="E38" s="238"/>
      <c r="F38" s="106" t="str">
        <f t="shared" ref="F38:F40" si="10">IF(E38="ja","OK",IF(E38="","bitte befüllen","Ausschluss"))</f>
        <v>bitte befüllen</v>
      </c>
      <c r="G38" s="106" t="s">
        <v>15</v>
      </c>
      <c r="H38" s="195"/>
    </row>
    <row r="39" spans="1:8" outlineLevel="1" x14ac:dyDescent="0.25">
      <c r="A39" s="207" t="s">
        <v>397</v>
      </c>
      <c r="B39" s="134" t="s">
        <v>11</v>
      </c>
      <c r="C39" s="231" t="s">
        <v>709</v>
      </c>
      <c r="D39" s="101" t="s">
        <v>0</v>
      </c>
      <c r="E39" s="238"/>
      <c r="F39" s="106" t="str">
        <f t="shared" si="10"/>
        <v>bitte befüllen</v>
      </c>
      <c r="G39" s="106" t="s">
        <v>15</v>
      </c>
      <c r="H39" s="195"/>
    </row>
    <row r="40" spans="1:8" ht="30" outlineLevel="1" x14ac:dyDescent="0.25">
      <c r="A40" s="207" t="s">
        <v>398</v>
      </c>
      <c r="B40" s="134" t="s">
        <v>11</v>
      </c>
      <c r="C40" s="231" t="s">
        <v>710</v>
      </c>
      <c r="D40" s="101" t="s">
        <v>0</v>
      </c>
      <c r="E40" s="238"/>
      <c r="F40" s="106" t="str">
        <f t="shared" si="10"/>
        <v>bitte befüllen</v>
      </c>
      <c r="G40" s="106" t="s">
        <v>15</v>
      </c>
      <c r="H40" s="195"/>
    </row>
    <row r="41" spans="1:8" outlineLevel="1" x14ac:dyDescent="0.25">
      <c r="A41" s="207" t="s">
        <v>399</v>
      </c>
      <c r="B41" s="101"/>
      <c r="C41" s="258" t="s">
        <v>711</v>
      </c>
      <c r="D41" s="106"/>
      <c r="E41" s="106"/>
      <c r="F41" s="106"/>
      <c r="G41" s="106"/>
      <c r="H41" s="195"/>
    </row>
    <row r="42" spans="1:8" ht="30" outlineLevel="1" x14ac:dyDescent="0.25">
      <c r="A42" s="207" t="s">
        <v>1293</v>
      </c>
      <c r="B42" s="134" t="s">
        <v>24</v>
      </c>
      <c r="C42" s="231" t="s">
        <v>712</v>
      </c>
      <c r="D42" s="101" t="s">
        <v>0</v>
      </c>
      <c r="E42" s="238"/>
      <c r="F42" s="101" t="str">
        <f t="shared" ref="F42" si="11">IF(E42="ja",10,IF(E42="nein",0,"bitte befüllen"))</f>
        <v>bitte befüllen</v>
      </c>
      <c r="G42" s="101" t="s">
        <v>62</v>
      </c>
      <c r="H42" s="182">
        <v>10</v>
      </c>
    </row>
    <row r="43" spans="1:8" ht="75" outlineLevel="1" x14ac:dyDescent="0.25">
      <c r="A43" s="207" t="s">
        <v>1300</v>
      </c>
      <c r="B43" s="134" t="s">
        <v>24</v>
      </c>
      <c r="C43" s="231" t="s">
        <v>1294</v>
      </c>
      <c r="D43" s="101" t="s">
        <v>0</v>
      </c>
      <c r="E43" s="238"/>
      <c r="F43" s="101" t="str">
        <f>IF(E43="ja",5,IF(E43="nein",0,"bitte befüllen"))</f>
        <v>bitte befüllen</v>
      </c>
      <c r="G43" s="101" t="s">
        <v>241</v>
      </c>
      <c r="H43" s="182">
        <v>5</v>
      </c>
    </row>
    <row r="44" spans="1:8" ht="30" outlineLevel="1" x14ac:dyDescent="0.25">
      <c r="A44" s="207" t="s">
        <v>1301</v>
      </c>
      <c r="B44" s="134" t="s">
        <v>24</v>
      </c>
      <c r="C44" s="231" t="s">
        <v>1295</v>
      </c>
      <c r="D44" s="101" t="s">
        <v>0</v>
      </c>
      <c r="E44" s="238"/>
      <c r="F44" s="101" t="str">
        <f>IF(E44="ja",5,IF(E44="nein",0,"bitte befüllen"))</f>
        <v>bitte befüllen</v>
      </c>
      <c r="G44" s="101" t="s">
        <v>241</v>
      </c>
      <c r="H44" s="182">
        <v>5</v>
      </c>
    </row>
    <row r="45" spans="1:8" outlineLevel="1" x14ac:dyDescent="0.25">
      <c r="A45" s="207" t="s">
        <v>1302</v>
      </c>
      <c r="B45" s="134" t="s">
        <v>24</v>
      </c>
      <c r="C45" s="231" t="s">
        <v>1296</v>
      </c>
      <c r="D45" s="101" t="s">
        <v>0</v>
      </c>
      <c r="E45" s="238"/>
      <c r="F45" s="101" t="str">
        <f>IF(E45="ja",1,IF(E45="nein",0,"bitte befüllen"))</f>
        <v>bitte befüllen</v>
      </c>
      <c r="G45" s="101" t="s">
        <v>369</v>
      </c>
      <c r="H45" s="182">
        <v>1</v>
      </c>
    </row>
    <row r="46" spans="1:8" ht="45" outlineLevel="1" x14ac:dyDescent="0.25">
      <c r="A46" s="207" t="s">
        <v>1303</v>
      </c>
      <c r="B46" s="134" t="s">
        <v>24</v>
      </c>
      <c r="C46" s="231" t="s">
        <v>1297</v>
      </c>
      <c r="D46" s="101" t="s">
        <v>0</v>
      </c>
      <c r="E46" s="238"/>
      <c r="F46" s="101" t="str">
        <f>IF(E46="ja",5,IF(E46="nein",0,"bitte befüllen"))</f>
        <v>bitte befüllen</v>
      </c>
      <c r="G46" s="101" t="s">
        <v>241</v>
      </c>
      <c r="H46" s="182">
        <v>5</v>
      </c>
    </row>
    <row r="47" spans="1:8" ht="45" outlineLevel="1" x14ac:dyDescent="0.25">
      <c r="A47" s="207" t="s">
        <v>1304</v>
      </c>
      <c r="B47" s="134" t="s">
        <v>24</v>
      </c>
      <c r="C47" s="231" t="s">
        <v>1298</v>
      </c>
      <c r="D47" s="101" t="s">
        <v>0</v>
      </c>
      <c r="E47" s="238"/>
      <c r="F47" s="101" t="str">
        <f>IF(E47="ja",5,IF(E47="nein",0,"bitte befüllen"))</f>
        <v>bitte befüllen</v>
      </c>
      <c r="G47" s="101" t="s">
        <v>241</v>
      </c>
      <c r="H47" s="182">
        <v>5</v>
      </c>
    </row>
    <row r="48" spans="1:8" ht="75" outlineLevel="1" x14ac:dyDescent="0.25">
      <c r="A48" s="207" t="s">
        <v>1305</v>
      </c>
      <c r="B48" s="134" t="s">
        <v>24</v>
      </c>
      <c r="C48" s="231" t="s">
        <v>1299</v>
      </c>
      <c r="D48" s="101" t="s">
        <v>0</v>
      </c>
      <c r="E48" s="238"/>
      <c r="F48" s="101" t="str">
        <f>IF(E48="ja",5,IF(E48="nein",0,"bitte befüllen"))</f>
        <v>bitte befüllen</v>
      </c>
      <c r="G48" s="101" t="s">
        <v>241</v>
      </c>
      <c r="H48" s="182">
        <v>5</v>
      </c>
    </row>
    <row r="49" spans="1:8" ht="30" outlineLevel="1" x14ac:dyDescent="0.25">
      <c r="A49" s="207" t="s">
        <v>1306</v>
      </c>
      <c r="B49" s="134" t="s">
        <v>24</v>
      </c>
      <c r="C49" s="231" t="s">
        <v>1198</v>
      </c>
      <c r="D49" s="106" t="s">
        <v>0</v>
      </c>
      <c r="E49" s="238"/>
      <c r="F49" s="101" t="str">
        <f>IF(E49="ja",20,IF(E49="nein",0,"bitte befüllen"))</f>
        <v>bitte befüllen</v>
      </c>
      <c r="G49" s="101" t="s">
        <v>38</v>
      </c>
      <c r="H49" s="154">
        <v>20</v>
      </c>
    </row>
    <row r="50" spans="1:8" x14ac:dyDescent="0.25">
      <c r="A50" s="221" t="s">
        <v>131</v>
      </c>
      <c r="B50" s="220"/>
      <c r="C50" s="220" t="s">
        <v>713</v>
      </c>
      <c r="D50" s="220"/>
      <c r="E50" s="220"/>
      <c r="F50" s="220"/>
      <c r="G50" s="220"/>
      <c r="H50" s="195"/>
    </row>
    <row r="51" spans="1:8" ht="75" outlineLevel="1" x14ac:dyDescent="0.25">
      <c r="A51" s="222" t="s">
        <v>132</v>
      </c>
      <c r="B51" s="103" t="s">
        <v>11</v>
      </c>
      <c r="C51" s="104" t="s">
        <v>1307</v>
      </c>
      <c r="D51" s="101" t="s">
        <v>0</v>
      </c>
      <c r="E51" s="238"/>
      <c r="F51" s="106" t="str">
        <f t="shared" ref="F51" si="12">IF(E51="ja","OK",IF(E51="","bitte befüllen","Ausschluss"))</f>
        <v>bitte befüllen</v>
      </c>
      <c r="G51" s="106" t="s">
        <v>15</v>
      </c>
      <c r="H51" s="195"/>
    </row>
    <row r="52" spans="1:8" ht="60" outlineLevel="1" x14ac:dyDescent="0.25">
      <c r="A52" s="222" t="s">
        <v>133</v>
      </c>
      <c r="B52" s="103" t="s">
        <v>24</v>
      </c>
      <c r="C52" s="104" t="s">
        <v>1308</v>
      </c>
      <c r="D52" s="101" t="s">
        <v>0</v>
      </c>
      <c r="E52" s="238"/>
      <c r="F52" s="101" t="str">
        <f t="shared" ref="F52" si="13">IF(E52="ja",10,IF(E52="nein",0,"bitte befüllen"))</f>
        <v>bitte befüllen</v>
      </c>
      <c r="G52" s="101" t="s">
        <v>62</v>
      </c>
      <c r="H52" s="182">
        <v>10</v>
      </c>
    </row>
    <row r="53" spans="1:8" ht="60" outlineLevel="1" x14ac:dyDescent="0.25">
      <c r="A53" s="222" t="s">
        <v>134</v>
      </c>
      <c r="B53" s="103" t="s">
        <v>24</v>
      </c>
      <c r="C53" s="104" t="s">
        <v>1309</v>
      </c>
      <c r="D53" s="101" t="s">
        <v>0</v>
      </c>
      <c r="E53" s="238"/>
      <c r="F53" s="101" t="str">
        <f>IF(E53="ja",5,IF(E53="nein",0,"bitte befüllen"))</f>
        <v>bitte befüllen</v>
      </c>
      <c r="G53" s="101" t="s">
        <v>241</v>
      </c>
      <c r="H53" s="182">
        <v>5</v>
      </c>
    </row>
    <row r="54" spans="1:8" ht="30" outlineLevel="1" x14ac:dyDescent="0.25">
      <c r="A54" s="222" t="s">
        <v>135</v>
      </c>
      <c r="B54" s="103" t="s">
        <v>24</v>
      </c>
      <c r="C54" s="104" t="s">
        <v>714</v>
      </c>
      <c r="D54" s="101" t="s">
        <v>0</v>
      </c>
      <c r="E54" s="238"/>
      <c r="F54" s="101" t="str">
        <f>IF(E54="ja",1,IF(E54="nein",0,"bitte befüllen"))</f>
        <v>bitte befüllen</v>
      </c>
      <c r="G54" s="101" t="s">
        <v>369</v>
      </c>
      <c r="H54" s="182">
        <v>1</v>
      </c>
    </row>
    <row r="55" spans="1:8" ht="30" outlineLevel="1" x14ac:dyDescent="0.25">
      <c r="A55" s="222" t="s">
        <v>218</v>
      </c>
      <c r="B55" s="103" t="s">
        <v>24</v>
      </c>
      <c r="C55" s="104" t="s">
        <v>715</v>
      </c>
      <c r="D55" s="101" t="s">
        <v>0</v>
      </c>
      <c r="E55" s="238"/>
      <c r="F55" s="101" t="str">
        <f>IF(E55="ja",5,IF(E55="nein",0,"bitte befüllen"))</f>
        <v>bitte befüllen</v>
      </c>
      <c r="G55" s="101" t="s">
        <v>241</v>
      </c>
      <c r="H55" s="182">
        <v>5</v>
      </c>
    </row>
    <row r="56" spans="1:8" outlineLevel="1" x14ac:dyDescent="0.25">
      <c r="A56" s="222" t="s">
        <v>242</v>
      </c>
      <c r="B56" s="103" t="s">
        <v>24</v>
      </c>
      <c r="C56" s="104" t="s">
        <v>716</v>
      </c>
      <c r="D56" s="101" t="s">
        <v>0</v>
      </c>
      <c r="E56" s="238"/>
      <c r="F56" s="101" t="str">
        <f>IF(E56="ja",5,IF(E56="nein",0,"bitte befüllen"))</f>
        <v>bitte befüllen</v>
      </c>
      <c r="G56" s="101" t="s">
        <v>241</v>
      </c>
      <c r="H56" s="182">
        <v>5</v>
      </c>
    </row>
    <row r="57" spans="1:8" ht="45" outlineLevel="1" x14ac:dyDescent="0.25">
      <c r="A57" s="222" t="s">
        <v>243</v>
      </c>
      <c r="B57" s="103" t="s">
        <v>24</v>
      </c>
      <c r="C57" s="104" t="s">
        <v>1310</v>
      </c>
      <c r="D57" s="101" t="s">
        <v>0</v>
      </c>
      <c r="E57" s="238"/>
      <c r="F57" s="101" t="str">
        <f t="shared" ref="F57" si="14">IF(E57="ja",10,IF(E57="nein",0,"bitte befüllen"))</f>
        <v>bitte befüllen</v>
      </c>
      <c r="G57" s="101" t="s">
        <v>62</v>
      </c>
      <c r="H57" s="182">
        <v>10</v>
      </c>
    </row>
    <row r="58" spans="1:8" ht="30" outlineLevel="1" x14ac:dyDescent="0.25">
      <c r="A58" s="222" t="s">
        <v>244</v>
      </c>
      <c r="B58" s="103" t="s">
        <v>24</v>
      </c>
      <c r="C58" s="104" t="s">
        <v>717</v>
      </c>
      <c r="D58" s="101" t="s">
        <v>0</v>
      </c>
      <c r="E58" s="238"/>
      <c r="F58" s="101" t="str">
        <f>IF(E58="ja",5,IF(E58="nein",0,"bitte befüllen"))</f>
        <v>bitte befüllen</v>
      </c>
      <c r="G58" s="101" t="s">
        <v>241</v>
      </c>
      <c r="H58" s="182">
        <v>5</v>
      </c>
    </row>
    <row r="59" spans="1:8" ht="60" outlineLevel="1" x14ac:dyDescent="0.25">
      <c r="A59" s="222" t="s">
        <v>245</v>
      </c>
      <c r="B59" s="103" t="s">
        <v>24</v>
      </c>
      <c r="C59" s="104" t="s">
        <v>1311</v>
      </c>
      <c r="D59" s="101" t="s">
        <v>0</v>
      </c>
      <c r="E59" s="238"/>
      <c r="F59" s="101" t="str">
        <f>IF(E59="ja",5,IF(E59="nein",0,"bitte befüllen"))</f>
        <v>bitte befüllen</v>
      </c>
      <c r="G59" s="101" t="s">
        <v>241</v>
      </c>
      <c r="H59" s="182">
        <v>5</v>
      </c>
    </row>
    <row r="60" spans="1:8" ht="60" outlineLevel="1" x14ac:dyDescent="0.25">
      <c r="A60" s="222" t="s">
        <v>254</v>
      </c>
      <c r="B60" s="103" t="s">
        <v>24</v>
      </c>
      <c r="C60" s="104" t="s">
        <v>718</v>
      </c>
      <c r="D60" s="101" t="s">
        <v>0</v>
      </c>
      <c r="E60" s="238"/>
      <c r="F60" s="101" t="str">
        <f>IF(E60="ja",5,IF(E60="nein",0,"bitte befüllen"))</f>
        <v>bitte befüllen</v>
      </c>
      <c r="G60" s="101" t="s">
        <v>241</v>
      </c>
      <c r="H60" s="182">
        <v>5</v>
      </c>
    </row>
    <row r="61" spans="1:8" ht="60" outlineLevel="1" x14ac:dyDescent="0.25">
      <c r="A61" s="222" t="s">
        <v>816</v>
      </c>
      <c r="B61" s="103" t="s">
        <v>24</v>
      </c>
      <c r="C61" s="104" t="s">
        <v>1312</v>
      </c>
      <c r="D61" s="101" t="s">
        <v>1200</v>
      </c>
      <c r="E61" s="238"/>
      <c r="F61" s="101" t="str">
        <f>IF(E61="","bitte befüllen",IF(OR(E61="unbegrenzt",E61&gt;=60),8,IF(E61&gt;=30,4,IF(E61&gt;=20,2,0))))</f>
        <v>bitte befüllen</v>
      </c>
      <c r="G61" s="101" t="s">
        <v>1199</v>
      </c>
      <c r="H61" s="182">
        <v>8</v>
      </c>
    </row>
    <row r="62" spans="1:8" outlineLevel="1" x14ac:dyDescent="0.25">
      <c r="A62" s="222" t="s">
        <v>817</v>
      </c>
      <c r="B62" s="103" t="s">
        <v>24</v>
      </c>
      <c r="C62" s="104" t="s">
        <v>719</v>
      </c>
      <c r="D62" s="101" t="s">
        <v>0</v>
      </c>
      <c r="E62" s="238"/>
      <c r="F62" s="101" t="str">
        <f t="shared" ref="F62" si="15">IF(E62="ja",10,IF(E62="nein",0,"bitte befüllen"))</f>
        <v>bitte befüllen</v>
      </c>
      <c r="G62" s="101" t="s">
        <v>62</v>
      </c>
      <c r="H62" s="182">
        <v>10</v>
      </c>
    </row>
    <row r="63" spans="1:8" outlineLevel="1" x14ac:dyDescent="0.25">
      <c r="A63" s="222" t="s">
        <v>818</v>
      </c>
      <c r="B63" s="239"/>
      <c r="C63" s="114" t="s">
        <v>720</v>
      </c>
      <c r="D63" s="106"/>
      <c r="E63" s="106"/>
      <c r="F63" s="106"/>
      <c r="G63" s="106"/>
      <c r="H63" s="195"/>
    </row>
    <row r="64" spans="1:8" ht="45" outlineLevel="1" x14ac:dyDescent="0.25">
      <c r="A64" s="222" t="s">
        <v>1313</v>
      </c>
      <c r="B64" s="103" t="s">
        <v>24</v>
      </c>
      <c r="C64" s="104" t="s">
        <v>1314</v>
      </c>
      <c r="D64" s="101" t="s">
        <v>1200</v>
      </c>
      <c r="E64" s="238"/>
      <c r="F64" s="101" t="str">
        <f>IF(E64="","Bitte befüllen",IF(OR(E64="unbegrenzt",E64&gt;=60),8,IF(E64&gt;=30,4,IF(E64&gt;=20,2,0))))</f>
        <v>Bitte befüllen</v>
      </c>
      <c r="G64" s="101" t="s">
        <v>1201</v>
      </c>
      <c r="H64" s="182">
        <v>8</v>
      </c>
    </row>
    <row r="65" spans="1:8" ht="45" outlineLevel="1" x14ac:dyDescent="0.25">
      <c r="A65" s="222" t="s">
        <v>1315</v>
      </c>
      <c r="B65" s="103" t="s">
        <v>24</v>
      </c>
      <c r="C65" s="104" t="s">
        <v>1202</v>
      </c>
      <c r="D65" s="101" t="s">
        <v>0</v>
      </c>
      <c r="E65" s="238"/>
      <c r="F65" s="101" t="str">
        <f t="shared" ref="F65" si="16">IF(E65="ja",10,IF(E65="nein",0,"bitte befüllen"))</f>
        <v>bitte befüllen</v>
      </c>
      <c r="G65" s="101" t="s">
        <v>62</v>
      </c>
      <c r="H65" s="182">
        <v>10</v>
      </c>
    </row>
    <row r="66" spans="1:8" ht="90" outlineLevel="1" x14ac:dyDescent="0.25">
      <c r="A66" s="264" t="s">
        <v>1316</v>
      </c>
      <c r="B66" s="103"/>
      <c r="C66" s="104" t="s">
        <v>1456</v>
      </c>
      <c r="D66" s="110"/>
      <c r="E66" s="110"/>
      <c r="F66" s="110"/>
      <c r="G66" s="210"/>
      <c r="H66" s="182"/>
    </row>
    <row r="67" spans="1:8" outlineLevel="1" x14ac:dyDescent="0.25">
      <c r="A67" s="222" t="s">
        <v>1317</v>
      </c>
      <c r="B67" s="103" t="s">
        <v>24</v>
      </c>
      <c r="C67" s="231" t="s">
        <v>1205</v>
      </c>
      <c r="D67" s="101" t="s">
        <v>0</v>
      </c>
      <c r="E67" s="238"/>
      <c r="F67" s="101" t="str">
        <f>IF(E67="ja",8,IF(E67="nein",0,"bitte befüllen"))</f>
        <v>bitte befüllen</v>
      </c>
      <c r="G67" s="101" t="s">
        <v>1203</v>
      </c>
      <c r="H67" s="182">
        <v>8</v>
      </c>
    </row>
    <row r="68" spans="1:8" outlineLevel="1" x14ac:dyDescent="0.25">
      <c r="A68" s="222" t="s">
        <v>1318</v>
      </c>
      <c r="B68" s="103" t="s">
        <v>24</v>
      </c>
      <c r="C68" s="104" t="s">
        <v>1206</v>
      </c>
      <c r="D68" s="101" t="s">
        <v>0</v>
      </c>
      <c r="E68" s="238"/>
      <c r="F68" s="101" t="str">
        <f t="shared" ref="F68" si="17">IF(E68="ja",8,IF(E68="nein",0,"bitte befüllen"))</f>
        <v>bitte befüllen</v>
      </c>
      <c r="G68" s="101" t="s">
        <v>1203</v>
      </c>
      <c r="H68" s="182">
        <v>8</v>
      </c>
    </row>
    <row r="69" spans="1:8" outlineLevel="1" x14ac:dyDescent="0.25">
      <c r="A69" s="222" t="s">
        <v>1319</v>
      </c>
      <c r="B69" s="103" t="s">
        <v>24</v>
      </c>
      <c r="C69" s="104" t="s">
        <v>1207</v>
      </c>
      <c r="D69" s="101" t="s">
        <v>0</v>
      </c>
      <c r="E69" s="238"/>
      <c r="F69" s="101" t="str">
        <f>IF(E69="ja",6,IF(E69="nein",0,"bitte befüllen"))</f>
        <v>bitte befüllen</v>
      </c>
      <c r="G69" s="101" t="s">
        <v>1204</v>
      </c>
      <c r="H69" s="182">
        <v>6</v>
      </c>
    </row>
    <row r="70" spans="1:8" x14ac:dyDescent="0.25">
      <c r="A70" s="221" t="s">
        <v>136</v>
      </c>
      <c r="B70" s="220"/>
      <c r="C70" s="220" t="s">
        <v>721</v>
      </c>
      <c r="D70" s="220"/>
      <c r="E70" s="220"/>
      <c r="F70" s="220"/>
      <c r="G70" s="220"/>
      <c r="H70" s="195"/>
    </row>
    <row r="71" spans="1:8" outlineLevel="1" x14ac:dyDescent="0.25">
      <c r="A71" s="207" t="s">
        <v>137</v>
      </c>
      <c r="B71" s="103" t="s">
        <v>11</v>
      </c>
      <c r="C71" s="104" t="s">
        <v>722</v>
      </c>
      <c r="D71" s="101" t="s">
        <v>0</v>
      </c>
      <c r="E71" s="238"/>
      <c r="F71" s="106" t="str">
        <f t="shared" ref="F71:F75" si="18">IF(E71="ja","OK",IF(E71="","bitte befüllen","Ausschluss"))</f>
        <v>bitte befüllen</v>
      </c>
      <c r="G71" s="106" t="s">
        <v>15</v>
      </c>
      <c r="H71" s="195"/>
    </row>
    <row r="72" spans="1:8" outlineLevel="1" x14ac:dyDescent="0.25">
      <c r="A72" s="207" t="s">
        <v>138</v>
      </c>
      <c r="B72" s="103" t="s">
        <v>11</v>
      </c>
      <c r="C72" s="104" t="s">
        <v>723</v>
      </c>
      <c r="D72" s="101" t="s">
        <v>0</v>
      </c>
      <c r="E72" s="238"/>
      <c r="F72" s="106" t="str">
        <f t="shared" si="18"/>
        <v>bitte befüllen</v>
      </c>
      <c r="G72" s="106" t="s">
        <v>15</v>
      </c>
      <c r="H72" s="195"/>
    </row>
    <row r="73" spans="1:8" outlineLevel="1" x14ac:dyDescent="0.25">
      <c r="A73" s="207" t="s">
        <v>139</v>
      </c>
      <c r="B73" s="103" t="s">
        <v>11</v>
      </c>
      <c r="C73" s="104" t="s">
        <v>724</v>
      </c>
      <c r="D73" s="101" t="s">
        <v>0</v>
      </c>
      <c r="E73" s="238"/>
      <c r="F73" s="106" t="str">
        <f t="shared" si="18"/>
        <v>bitte befüllen</v>
      </c>
      <c r="G73" s="106" t="s">
        <v>15</v>
      </c>
      <c r="H73" s="195"/>
    </row>
    <row r="74" spans="1:8" outlineLevel="1" x14ac:dyDescent="0.25">
      <c r="A74" s="207" t="s">
        <v>140</v>
      </c>
      <c r="B74" s="103" t="s">
        <v>11</v>
      </c>
      <c r="C74" s="104" t="s">
        <v>725</v>
      </c>
      <c r="D74" s="101" t="s">
        <v>0</v>
      </c>
      <c r="E74" s="238"/>
      <c r="F74" s="106" t="str">
        <f t="shared" si="18"/>
        <v>bitte befüllen</v>
      </c>
      <c r="G74" s="106" t="s">
        <v>15</v>
      </c>
      <c r="H74" s="195"/>
    </row>
    <row r="75" spans="1:8" outlineLevel="1" x14ac:dyDescent="0.25">
      <c r="A75" s="207" t="s">
        <v>141</v>
      </c>
      <c r="B75" s="103" t="s">
        <v>11</v>
      </c>
      <c r="C75" s="104" t="s">
        <v>726</v>
      </c>
      <c r="D75" s="101" t="s">
        <v>0</v>
      </c>
      <c r="E75" s="238"/>
      <c r="F75" s="106" t="str">
        <f t="shared" si="18"/>
        <v>bitte befüllen</v>
      </c>
      <c r="G75" s="106" t="s">
        <v>15</v>
      </c>
      <c r="H75" s="195"/>
    </row>
    <row r="76" spans="1:8" ht="45" outlineLevel="1" x14ac:dyDescent="0.25">
      <c r="A76" s="207" t="s">
        <v>142</v>
      </c>
      <c r="B76" s="103" t="s">
        <v>24</v>
      </c>
      <c r="C76" s="104" t="s">
        <v>1320</v>
      </c>
      <c r="D76" s="101" t="s">
        <v>0</v>
      </c>
      <c r="E76" s="238"/>
      <c r="F76" s="101" t="str">
        <f>IF(E76="ja",20,IF(E76="nein",0,"bitte befüllen"))</f>
        <v>bitte befüllen</v>
      </c>
      <c r="G76" s="101" t="s">
        <v>38</v>
      </c>
      <c r="H76" s="182">
        <v>20</v>
      </c>
    </row>
    <row r="77" spans="1:8" ht="30" outlineLevel="1" x14ac:dyDescent="0.25">
      <c r="A77" s="207" t="s">
        <v>143</v>
      </c>
      <c r="B77" s="103" t="s">
        <v>24</v>
      </c>
      <c r="C77" s="104" t="s">
        <v>1321</v>
      </c>
      <c r="D77" s="101" t="s">
        <v>0</v>
      </c>
      <c r="E77" s="238"/>
      <c r="F77" s="101" t="str">
        <f>IF(E77="ja",5,IF(E77="nein",0,"bitte befüllen"))</f>
        <v>bitte befüllen</v>
      </c>
      <c r="G77" s="101" t="s">
        <v>241</v>
      </c>
      <c r="H77" s="182">
        <v>5</v>
      </c>
    </row>
    <row r="78" spans="1:8" ht="30" outlineLevel="1" x14ac:dyDescent="0.25">
      <c r="A78" s="207" t="s">
        <v>144</v>
      </c>
      <c r="B78" s="103" t="s">
        <v>24</v>
      </c>
      <c r="C78" s="104" t="s">
        <v>1322</v>
      </c>
      <c r="D78" s="101" t="s">
        <v>0</v>
      </c>
      <c r="E78" s="238"/>
      <c r="F78" s="101" t="str">
        <f t="shared" ref="F78:F80" si="19">IF(E78="ja",5,IF(E78="nein",0,"bitte befüllen"))</f>
        <v>bitte befüllen</v>
      </c>
      <c r="G78" s="101" t="s">
        <v>241</v>
      </c>
      <c r="H78" s="182">
        <v>5</v>
      </c>
    </row>
    <row r="79" spans="1:8" ht="75" outlineLevel="1" x14ac:dyDescent="0.25">
      <c r="A79" s="207" t="s">
        <v>207</v>
      </c>
      <c r="B79" s="103" t="s">
        <v>24</v>
      </c>
      <c r="C79" s="104" t="s">
        <v>1323</v>
      </c>
      <c r="D79" s="101" t="s">
        <v>0</v>
      </c>
      <c r="E79" s="238"/>
      <c r="F79" s="101" t="str">
        <f t="shared" si="19"/>
        <v>bitte befüllen</v>
      </c>
      <c r="G79" s="101" t="s">
        <v>241</v>
      </c>
      <c r="H79" s="182">
        <v>5</v>
      </c>
    </row>
    <row r="80" spans="1:8" ht="30" outlineLevel="1" x14ac:dyDescent="0.25">
      <c r="A80" s="207" t="s">
        <v>208</v>
      </c>
      <c r="B80" s="103" t="s">
        <v>24</v>
      </c>
      <c r="C80" s="104" t="s">
        <v>1324</v>
      </c>
      <c r="D80" s="101" t="s">
        <v>0</v>
      </c>
      <c r="E80" s="238"/>
      <c r="F80" s="101" t="str">
        <f t="shared" si="19"/>
        <v>bitte befüllen</v>
      </c>
      <c r="G80" s="101" t="s">
        <v>241</v>
      </c>
      <c r="H80" s="182">
        <v>5</v>
      </c>
    </row>
    <row r="81" spans="1:8" ht="60" outlineLevel="1" x14ac:dyDescent="0.25">
      <c r="A81" s="207" t="s">
        <v>246</v>
      </c>
      <c r="B81" s="103" t="s">
        <v>24</v>
      </c>
      <c r="C81" s="104" t="s">
        <v>727</v>
      </c>
      <c r="D81" s="101" t="s">
        <v>0</v>
      </c>
      <c r="E81" s="238"/>
      <c r="F81" s="101" t="str">
        <f t="shared" ref="F81:F82" si="20">IF(E81="ja",5,IF(E81="nein",0,"bitte befüllen"))</f>
        <v>bitte befüllen</v>
      </c>
      <c r="G81" s="101" t="s">
        <v>241</v>
      </c>
      <c r="H81" s="182">
        <v>5</v>
      </c>
    </row>
    <row r="82" spans="1:8" ht="60" outlineLevel="1" x14ac:dyDescent="0.25">
      <c r="A82" s="207" t="s">
        <v>247</v>
      </c>
      <c r="B82" s="103" t="s">
        <v>24</v>
      </c>
      <c r="C82" s="104" t="s">
        <v>728</v>
      </c>
      <c r="D82" s="101" t="s">
        <v>0</v>
      </c>
      <c r="E82" s="238"/>
      <c r="F82" s="101" t="str">
        <f t="shared" si="20"/>
        <v>bitte befüllen</v>
      </c>
      <c r="G82" s="101" t="s">
        <v>241</v>
      </c>
      <c r="H82" s="182">
        <v>5</v>
      </c>
    </row>
    <row r="83" spans="1:8" ht="60" outlineLevel="1" x14ac:dyDescent="0.25">
      <c r="A83" s="207" t="s">
        <v>248</v>
      </c>
      <c r="B83" s="103" t="s">
        <v>24</v>
      </c>
      <c r="C83" s="104" t="s">
        <v>1325</v>
      </c>
      <c r="D83" s="101" t="s">
        <v>0</v>
      </c>
      <c r="E83" s="238"/>
      <c r="F83" s="101" t="str">
        <f t="shared" ref="F83" si="21">IF(E83="ja",5,IF(E83="nein",0,"bitte befüllen"))</f>
        <v>bitte befüllen</v>
      </c>
      <c r="G83" s="101" t="s">
        <v>241</v>
      </c>
      <c r="H83" s="182">
        <v>5</v>
      </c>
    </row>
    <row r="84" spans="1:8" ht="60" outlineLevel="1" x14ac:dyDescent="0.25">
      <c r="A84" s="207" t="s">
        <v>249</v>
      </c>
      <c r="B84" s="103" t="s">
        <v>24</v>
      </c>
      <c r="C84" s="104" t="s">
        <v>729</v>
      </c>
      <c r="D84" s="101" t="s">
        <v>0</v>
      </c>
      <c r="E84" s="238"/>
      <c r="F84" s="101" t="str">
        <f t="shared" ref="F84:F89" si="22">IF(E84="ja",5,IF(E84="nein",0,"bitte befüllen"))</f>
        <v>bitte befüllen</v>
      </c>
      <c r="G84" s="101" t="s">
        <v>241</v>
      </c>
      <c r="H84" s="182">
        <v>5</v>
      </c>
    </row>
    <row r="85" spans="1:8" ht="30" outlineLevel="1" x14ac:dyDescent="0.25">
      <c r="A85" s="207" t="s">
        <v>250</v>
      </c>
      <c r="B85" s="103" t="s">
        <v>24</v>
      </c>
      <c r="C85" s="104" t="s">
        <v>730</v>
      </c>
      <c r="D85" s="101" t="s">
        <v>0</v>
      </c>
      <c r="E85" s="238"/>
      <c r="F85" s="101" t="str">
        <f t="shared" si="22"/>
        <v>bitte befüllen</v>
      </c>
      <c r="G85" s="101" t="s">
        <v>241</v>
      </c>
      <c r="H85" s="182">
        <v>5</v>
      </c>
    </row>
    <row r="86" spans="1:8" ht="45" outlineLevel="1" x14ac:dyDescent="0.25">
      <c r="A86" s="207" t="s">
        <v>251</v>
      </c>
      <c r="B86" s="103" t="s">
        <v>24</v>
      </c>
      <c r="C86" s="104" t="s">
        <v>731</v>
      </c>
      <c r="D86" s="101" t="s">
        <v>0</v>
      </c>
      <c r="E86" s="238"/>
      <c r="F86" s="101" t="str">
        <f t="shared" si="22"/>
        <v>bitte befüllen</v>
      </c>
      <c r="G86" s="101" t="s">
        <v>241</v>
      </c>
      <c r="H86" s="182">
        <v>5</v>
      </c>
    </row>
    <row r="87" spans="1:8" ht="45" outlineLevel="1" x14ac:dyDescent="0.25">
      <c r="A87" s="207" t="s">
        <v>252</v>
      </c>
      <c r="B87" s="103" t="s">
        <v>24</v>
      </c>
      <c r="C87" s="104" t="s">
        <v>732</v>
      </c>
      <c r="D87" s="101" t="s">
        <v>0</v>
      </c>
      <c r="E87" s="238"/>
      <c r="F87" s="101" t="str">
        <f t="shared" si="22"/>
        <v>bitte befüllen</v>
      </c>
      <c r="G87" s="101" t="s">
        <v>241</v>
      </c>
      <c r="H87" s="182">
        <v>5</v>
      </c>
    </row>
    <row r="88" spans="1:8" ht="30" outlineLevel="1" x14ac:dyDescent="0.25">
      <c r="A88" s="207" t="s">
        <v>823</v>
      </c>
      <c r="B88" s="103" t="s">
        <v>24</v>
      </c>
      <c r="C88" s="104" t="s">
        <v>733</v>
      </c>
      <c r="D88" s="101" t="s">
        <v>0</v>
      </c>
      <c r="E88" s="238"/>
      <c r="F88" s="101" t="str">
        <f t="shared" si="22"/>
        <v>bitte befüllen</v>
      </c>
      <c r="G88" s="101" t="s">
        <v>241</v>
      </c>
      <c r="H88" s="182">
        <v>5</v>
      </c>
    </row>
    <row r="89" spans="1:8" ht="30" outlineLevel="1" x14ac:dyDescent="0.25">
      <c r="A89" s="207" t="s">
        <v>824</v>
      </c>
      <c r="B89" s="103" t="s">
        <v>24</v>
      </c>
      <c r="C89" s="104" t="s">
        <v>1326</v>
      </c>
      <c r="D89" s="101" t="s">
        <v>0</v>
      </c>
      <c r="E89" s="238"/>
      <c r="F89" s="101" t="str">
        <f t="shared" si="22"/>
        <v>bitte befüllen</v>
      </c>
      <c r="G89" s="101" t="s">
        <v>241</v>
      </c>
      <c r="H89" s="182">
        <v>5</v>
      </c>
    </row>
    <row r="90" spans="1:8" ht="60" outlineLevel="1" x14ac:dyDescent="0.25">
      <c r="A90" s="207" t="s">
        <v>825</v>
      </c>
      <c r="B90" s="103" t="s">
        <v>24</v>
      </c>
      <c r="C90" s="104" t="s">
        <v>1327</v>
      </c>
      <c r="D90" s="101" t="s">
        <v>0</v>
      </c>
      <c r="E90" s="238"/>
      <c r="F90" s="101" t="str">
        <f>IF(E90="ja",5,IF(E90="nein",0,"bitte befüllen"))</f>
        <v>bitte befüllen</v>
      </c>
      <c r="G90" s="101" t="s">
        <v>241</v>
      </c>
      <c r="H90" s="182">
        <v>5</v>
      </c>
    </row>
    <row r="91" spans="1:8" ht="135" outlineLevel="1" x14ac:dyDescent="0.25">
      <c r="A91" s="207" t="s">
        <v>826</v>
      </c>
      <c r="B91" s="134" t="s">
        <v>24</v>
      </c>
      <c r="C91" s="104" t="s">
        <v>1328</v>
      </c>
      <c r="D91" s="101" t="s">
        <v>0</v>
      </c>
      <c r="E91" s="238"/>
      <c r="F91" s="101" t="str">
        <f t="shared" ref="F91:F94" si="23">IF(E91="ja",10,IF(E91="nein",0,"bitte befüllen"))</f>
        <v>bitte befüllen</v>
      </c>
      <c r="G91" s="101" t="s">
        <v>62</v>
      </c>
      <c r="H91" s="182">
        <v>10</v>
      </c>
    </row>
    <row r="92" spans="1:8" ht="45" outlineLevel="1" x14ac:dyDescent="0.25">
      <c r="A92" s="207" t="s">
        <v>827</v>
      </c>
      <c r="B92" s="103" t="s">
        <v>24</v>
      </c>
      <c r="C92" s="104" t="s">
        <v>1329</v>
      </c>
      <c r="D92" s="101" t="s">
        <v>0</v>
      </c>
      <c r="E92" s="238"/>
      <c r="F92" s="101" t="str">
        <f t="shared" si="23"/>
        <v>bitte befüllen</v>
      </c>
      <c r="G92" s="101" t="s">
        <v>62</v>
      </c>
      <c r="H92" s="182">
        <v>10</v>
      </c>
    </row>
    <row r="93" spans="1:8" ht="45" outlineLevel="1" x14ac:dyDescent="0.25">
      <c r="A93" s="207" t="s">
        <v>828</v>
      </c>
      <c r="B93" s="103" t="s">
        <v>24</v>
      </c>
      <c r="C93" s="104" t="s">
        <v>1330</v>
      </c>
      <c r="D93" s="101" t="s">
        <v>0</v>
      </c>
      <c r="E93" s="238"/>
      <c r="F93" s="101" t="str">
        <f t="shared" si="23"/>
        <v>bitte befüllen</v>
      </c>
      <c r="G93" s="101" t="s">
        <v>62</v>
      </c>
      <c r="H93" s="182">
        <v>10</v>
      </c>
    </row>
    <row r="94" spans="1:8" ht="30" outlineLevel="1" x14ac:dyDescent="0.25">
      <c r="A94" s="207" t="s">
        <v>829</v>
      </c>
      <c r="B94" s="103" t="s">
        <v>24</v>
      </c>
      <c r="C94" s="104" t="s">
        <v>1331</v>
      </c>
      <c r="D94" s="101" t="s">
        <v>0</v>
      </c>
      <c r="E94" s="238"/>
      <c r="F94" s="101" t="str">
        <f t="shared" si="23"/>
        <v>bitte befüllen</v>
      </c>
      <c r="G94" s="101" t="s">
        <v>62</v>
      </c>
      <c r="H94" s="182">
        <v>10</v>
      </c>
    </row>
    <row r="95" spans="1:8" ht="30" outlineLevel="1" x14ac:dyDescent="0.25">
      <c r="A95" s="207" t="s">
        <v>830</v>
      </c>
      <c r="B95" s="103" t="s">
        <v>24</v>
      </c>
      <c r="C95" s="104" t="s">
        <v>734</v>
      </c>
      <c r="D95" s="101" t="s">
        <v>0</v>
      </c>
      <c r="E95" s="238"/>
      <c r="F95" s="101" t="str">
        <f>IF(E95="ja",5,IF(E95="nein",0,"bitte befüllen"))</f>
        <v>bitte befüllen</v>
      </c>
      <c r="G95" s="101" t="s">
        <v>241</v>
      </c>
      <c r="H95" s="182">
        <v>5</v>
      </c>
    </row>
    <row r="96" spans="1:8" ht="60" outlineLevel="1" x14ac:dyDescent="0.25">
      <c r="A96" s="207" t="s">
        <v>831</v>
      </c>
      <c r="B96" s="103" t="s">
        <v>24</v>
      </c>
      <c r="C96" s="104" t="s">
        <v>1332</v>
      </c>
      <c r="D96" s="101" t="s">
        <v>0</v>
      </c>
      <c r="E96" s="238"/>
      <c r="F96" s="101" t="str">
        <f>IF(E96="ja",10,IF(E96="nein",0,"bitte befüllen"))</f>
        <v>bitte befüllen</v>
      </c>
      <c r="G96" s="101" t="s">
        <v>62</v>
      </c>
      <c r="H96" s="182">
        <v>10</v>
      </c>
    </row>
    <row r="97" spans="1:8" x14ac:dyDescent="0.25">
      <c r="A97" s="221" t="s">
        <v>145</v>
      </c>
      <c r="B97" s="220"/>
      <c r="C97" s="220" t="s">
        <v>735</v>
      </c>
      <c r="D97" s="220"/>
      <c r="E97" s="220"/>
      <c r="F97" s="220"/>
      <c r="G97" s="220"/>
      <c r="H97" s="195"/>
    </row>
    <row r="98" spans="1:8" outlineLevel="1" x14ac:dyDescent="0.25">
      <c r="A98" s="207" t="s">
        <v>146</v>
      </c>
      <c r="B98" s="103"/>
      <c r="C98" s="114" t="s">
        <v>736</v>
      </c>
      <c r="D98" s="106"/>
      <c r="E98" s="106"/>
      <c r="F98" s="106"/>
      <c r="G98" s="106"/>
      <c r="H98" s="195"/>
    </row>
    <row r="99" spans="1:8" ht="150" outlineLevel="1" x14ac:dyDescent="0.25">
      <c r="A99" s="207" t="s">
        <v>147</v>
      </c>
      <c r="B99" s="103" t="s">
        <v>24</v>
      </c>
      <c r="C99" s="104" t="s">
        <v>1333</v>
      </c>
      <c r="D99" s="101" t="s">
        <v>1209</v>
      </c>
      <c r="E99" s="211"/>
      <c r="F99" s="210" t="str">
        <f>IF(E99="","bitte befüllen","OK")</f>
        <v>bitte befüllen</v>
      </c>
      <c r="G99" s="101" t="s">
        <v>1208</v>
      </c>
      <c r="H99" s="182">
        <v>20</v>
      </c>
    </row>
    <row r="100" spans="1:8" ht="105" outlineLevel="1" x14ac:dyDescent="0.25">
      <c r="A100" s="207" t="s">
        <v>148</v>
      </c>
      <c r="B100" s="103" t="s">
        <v>24</v>
      </c>
      <c r="C100" s="104" t="s">
        <v>1334</v>
      </c>
      <c r="D100" s="101" t="s">
        <v>1210</v>
      </c>
      <c r="E100" s="238"/>
      <c r="F100" s="101" t="str">
        <f>IF(E100="ja",10,IF(E100="nein",0,IF(E100="entfällt",10,"bitte befüllen")))</f>
        <v>bitte befüllen</v>
      </c>
      <c r="G100" s="101" t="s">
        <v>1458</v>
      </c>
      <c r="H100" s="182">
        <v>10</v>
      </c>
    </row>
    <row r="101" spans="1:8" ht="30" outlineLevel="1" x14ac:dyDescent="0.25">
      <c r="A101" s="207" t="s">
        <v>149</v>
      </c>
      <c r="B101" s="103" t="s">
        <v>24</v>
      </c>
      <c r="C101" s="104" t="s">
        <v>1211</v>
      </c>
      <c r="D101" s="101" t="s">
        <v>0</v>
      </c>
      <c r="E101" s="238"/>
      <c r="F101" s="101" t="str">
        <f t="shared" ref="F101" si="24">IF(E101="ja",5,IF(E101="nein",0,"bitte befüllen"))</f>
        <v>bitte befüllen</v>
      </c>
      <c r="G101" s="101" t="s">
        <v>241</v>
      </c>
      <c r="H101" s="182">
        <v>5</v>
      </c>
    </row>
    <row r="102" spans="1:8" ht="75" outlineLevel="1" x14ac:dyDescent="0.25">
      <c r="A102" s="207" t="s">
        <v>150</v>
      </c>
      <c r="B102" s="103" t="s">
        <v>24</v>
      </c>
      <c r="C102" s="104" t="s">
        <v>1335</v>
      </c>
      <c r="D102" s="101" t="s">
        <v>1212</v>
      </c>
      <c r="E102" s="252"/>
      <c r="F102" s="210" t="str">
        <f>IF(E102="","bitte befüllen",IF(E102&lt;=1%,10,IF(E102&lt;=3%,8,IF(E102&lt;=5%,6,IF(E102&lt;=10%,3,0)))))</f>
        <v>bitte befüllen</v>
      </c>
      <c r="G102" s="101" t="s">
        <v>1213</v>
      </c>
      <c r="H102" s="182">
        <v>10</v>
      </c>
    </row>
    <row r="103" spans="1:8" outlineLevel="1" x14ac:dyDescent="0.25">
      <c r="A103" s="207" t="s">
        <v>151</v>
      </c>
      <c r="B103" s="103" t="s">
        <v>24</v>
      </c>
      <c r="C103" s="104" t="s">
        <v>737</v>
      </c>
      <c r="D103" s="101" t="s">
        <v>0</v>
      </c>
      <c r="E103" s="238"/>
      <c r="F103" s="101" t="str">
        <f>IF(E103="ja",10,IF(E103="nein",0,"bitte befüllen"))</f>
        <v>bitte befüllen</v>
      </c>
      <c r="G103" s="101" t="s">
        <v>62</v>
      </c>
      <c r="H103" s="182">
        <v>10</v>
      </c>
    </row>
    <row r="104" spans="1:8" outlineLevel="1" x14ac:dyDescent="0.25">
      <c r="A104" s="207" t="s">
        <v>152</v>
      </c>
      <c r="B104" s="103" t="s">
        <v>11</v>
      </c>
      <c r="C104" s="104" t="s">
        <v>738</v>
      </c>
      <c r="D104" s="101" t="s">
        <v>0</v>
      </c>
      <c r="E104" s="238"/>
      <c r="F104" s="106" t="str">
        <f t="shared" ref="F104:F109" si="25">IF(E104="ja","OK",IF(E104="","bitte befüllen","Ausschluss"))</f>
        <v>bitte befüllen</v>
      </c>
      <c r="G104" s="106" t="s">
        <v>15</v>
      </c>
      <c r="H104" s="195"/>
    </row>
    <row r="105" spans="1:8" outlineLevel="1" x14ac:dyDescent="0.25">
      <c r="A105" s="207" t="s">
        <v>153</v>
      </c>
      <c r="B105" s="103" t="s">
        <v>11</v>
      </c>
      <c r="C105" s="104" t="s">
        <v>739</v>
      </c>
      <c r="D105" s="101" t="s">
        <v>0</v>
      </c>
      <c r="E105" s="238"/>
      <c r="F105" s="106" t="str">
        <f t="shared" si="25"/>
        <v>bitte befüllen</v>
      </c>
      <c r="G105" s="106" t="s">
        <v>15</v>
      </c>
      <c r="H105" s="195"/>
    </row>
    <row r="106" spans="1:8" ht="60" outlineLevel="1" x14ac:dyDescent="0.25">
      <c r="A106" s="207" t="s">
        <v>154</v>
      </c>
      <c r="B106" s="103" t="s">
        <v>11</v>
      </c>
      <c r="C106" s="104" t="s">
        <v>1336</v>
      </c>
      <c r="D106" s="101" t="s">
        <v>0</v>
      </c>
      <c r="E106" s="238"/>
      <c r="F106" s="106" t="str">
        <f t="shared" si="25"/>
        <v>bitte befüllen</v>
      </c>
      <c r="G106" s="106" t="s">
        <v>15</v>
      </c>
      <c r="H106" s="195"/>
    </row>
    <row r="107" spans="1:8" outlineLevel="1" x14ac:dyDescent="0.25">
      <c r="A107" s="207" t="s">
        <v>155</v>
      </c>
      <c r="B107" s="103" t="s">
        <v>11</v>
      </c>
      <c r="C107" s="104" t="s">
        <v>740</v>
      </c>
      <c r="D107" s="101" t="s">
        <v>0</v>
      </c>
      <c r="E107" s="238"/>
      <c r="F107" s="106" t="str">
        <f t="shared" si="25"/>
        <v>bitte befüllen</v>
      </c>
      <c r="G107" s="106" t="s">
        <v>15</v>
      </c>
      <c r="H107" s="195"/>
    </row>
    <row r="108" spans="1:8" outlineLevel="1" x14ac:dyDescent="0.25">
      <c r="A108" s="207" t="s">
        <v>156</v>
      </c>
      <c r="B108" s="103" t="s">
        <v>11</v>
      </c>
      <c r="C108" s="104" t="s">
        <v>741</v>
      </c>
      <c r="D108" s="101" t="s">
        <v>0</v>
      </c>
      <c r="E108" s="238"/>
      <c r="F108" s="106" t="str">
        <f t="shared" si="25"/>
        <v>bitte befüllen</v>
      </c>
      <c r="G108" s="106" t="s">
        <v>15</v>
      </c>
      <c r="H108" s="195"/>
    </row>
    <row r="109" spans="1:8" ht="45" outlineLevel="1" x14ac:dyDescent="0.25">
      <c r="A109" s="207" t="s">
        <v>157</v>
      </c>
      <c r="B109" s="103" t="s">
        <v>11</v>
      </c>
      <c r="C109" s="104" t="s">
        <v>1337</v>
      </c>
      <c r="D109" s="101" t="s">
        <v>0</v>
      </c>
      <c r="E109" s="238"/>
      <c r="F109" s="106" t="str">
        <f t="shared" si="25"/>
        <v>bitte befüllen</v>
      </c>
      <c r="G109" s="106" t="s">
        <v>15</v>
      </c>
      <c r="H109" s="195"/>
    </row>
    <row r="110" spans="1:8" ht="30" outlineLevel="1" x14ac:dyDescent="0.25">
      <c r="A110" s="207" t="s">
        <v>158</v>
      </c>
      <c r="B110" s="103" t="s">
        <v>24</v>
      </c>
      <c r="C110" s="104" t="s">
        <v>1338</v>
      </c>
      <c r="D110" s="101" t="s">
        <v>0</v>
      </c>
      <c r="E110" s="238"/>
      <c r="F110" s="101" t="str">
        <f>IF(E110="ja",5,IF(E110="nein",0,"bitte befüllen"))</f>
        <v>bitte befüllen</v>
      </c>
      <c r="G110" s="101" t="s">
        <v>241</v>
      </c>
      <c r="H110" s="182">
        <v>5</v>
      </c>
    </row>
    <row r="111" spans="1:8" outlineLevel="1" x14ac:dyDescent="0.25">
      <c r="A111" s="207" t="s">
        <v>159</v>
      </c>
      <c r="B111" s="103" t="s">
        <v>11</v>
      </c>
      <c r="C111" s="104" t="s">
        <v>742</v>
      </c>
      <c r="D111" s="101" t="s">
        <v>0</v>
      </c>
      <c r="E111" s="238"/>
      <c r="F111" s="106" t="str">
        <f t="shared" ref="F111" si="26">IF(E111="ja","OK",IF(E111="","bitte befüllen","Ausschluss"))</f>
        <v>bitte befüllen</v>
      </c>
      <c r="G111" s="106" t="s">
        <v>15</v>
      </c>
      <c r="H111" s="195"/>
    </row>
    <row r="112" spans="1:8" outlineLevel="1" x14ac:dyDescent="0.25">
      <c r="A112" s="207" t="s">
        <v>160</v>
      </c>
      <c r="B112" s="103" t="s">
        <v>24</v>
      </c>
      <c r="C112" s="104" t="s">
        <v>743</v>
      </c>
      <c r="D112" s="101" t="s">
        <v>0</v>
      </c>
      <c r="E112" s="238"/>
      <c r="F112" s="101" t="str">
        <f>IF(E112="ja",1,IF(E112="nein",0,"bitte befüllen"))</f>
        <v>bitte befüllen</v>
      </c>
      <c r="G112" s="101" t="s">
        <v>369</v>
      </c>
      <c r="H112" s="182">
        <v>1</v>
      </c>
    </row>
    <row r="113" spans="1:8" ht="30" outlineLevel="1" x14ac:dyDescent="0.25">
      <c r="A113" s="207" t="s">
        <v>161</v>
      </c>
      <c r="B113" s="103" t="s">
        <v>24</v>
      </c>
      <c r="C113" s="104" t="s">
        <v>744</v>
      </c>
      <c r="D113" s="101" t="s">
        <v>0</v>
      </c>
      <c r="E113" s="238"/>
      <c r="F113" s="101" t="str">
        <f>IF(E113="ja",1,IF(E113="nein",0,"bitte befüllen"))</f>
        <v>bitte befüllen</v>
      </c>
      <c r="G113" s="101" t="s">
        <v>369</v>
      </c>
      <c r="H113" s="182">
        <v>1</v>
      </c>
    </row>
    <row r="114" spans="1:8" ht="30" outlineLevel="1" x14ac:dyDescent="0.25">
      <c r="A114" s="207" t="s">
        <v>162</v>
      </c>
      <c r="B114" s="103" t="s">
        <v>24</v>
      </c>
      <c r="C114" s="104" t="s">
        <v>745</v>
      </c>
      <c r="D114" s="101" t="s">
        <v>0</v>
      </c>
      <c r="E114" s="238"/>
      <c r="F114" s="101" t="str">
        <f>IF(E114="ja",1,IF(E114="nein",0,"bitte befüllen"))</f>
        <v>bitte befüllen</v>
      </c>
      <c r="G114" s="101" t="s">
        <v>369</v>
      </c>
      <c r="H114" s="182">
        <v>1</v>
      </c>
    </row>
    <row r="115" spans="1:8" ht="45" outlineLevel="1" x14ac:dyDescent="0.25">
      <c r="A115" s="207" t="s">
        <v>832</v>
      </c>
      <c r="B115" s="103" t="s">
        <v>24</v>
      </c>
      <c r="C115" s="104" t="s">
        <v>746</v>
      </c>
      <c r="D115" s="101" t="s">
        <v>0</v>
      </c>
      <c r="E115" s="238"/>
      <c r="F115" s="101" t="str">
        <f>IF(E115="ja",1,IF(E115="nein",0,"bitte befüllen"))</f>
        <v>bitte befüllen</v>
      </c>
      <c r="G115" s="101" t="s">
        <v>369</v>
      </c>
      <c r="H115" s="182">
        <v>1</v>
      </c>
    </row>
    <row r="116" spans="1:8" ht="60" outlineLevel="1" x14ac:dyDescent="0.25">
      <c r="A116" s="207" t="s">
        <v>833</v>
      </c>
      <c r="B116" s="103" t="s">
        <v>24</v>
      </c>
      <c r="C116" s="104" t="s">
        <v>1339</v>
      </c>
      <c r="D116" s="101" t="s">
        <v>0</v>
      </c>
      <c r="E116" s="238"/>
      <c r="F116" s="101" t="str">
        <f>IF(E116="ja",5,IF(E116="nein",0,"bitte befüllen"))</f>
        <v>bitte befüllen</v>
      </c>
      <c r="G116" s="101" t="s">
        <v>241</v>
      </c>
      <c r="H116" s="182">
        <v>5</v>
      </c>
    </row>
    <row r="117" spans="1:8" outlineLevel="1" x14ac:dyDescent="0.25">
      <c r="A117" s="207" t="s">
        <v>834</v>
      </c>
      <c r="B117" s="103" t="s">
        <v>24</v>
      </c>
      <c r="C117" s="104" t="s">
        <v>747</v>
      </c>
      <c r="D117" s="101" t="s">
        <v>0</v>
      </c>
      <c r="E117" s="238"/>
      <c r="F117" s="101" t="str">
        <f>IF(E117="ja",10,IF(E117="nein",0,"bitte befüllen"))</f>
        <v>bitte befüllen</v>
      </c>
      <c r="G117" s="101" t="s">
        <v>62</v>
      </c>
      <c r="H117" s="182">
        <v>10</v>
      </c>
    </row>
    <row r="118" spans="1:8" outlineLevel="1" x14ac:dyDescent="0.25">
      <c r="A118" s="207" t="s">
        <v>835</v>
      </c>
      <c r="B118" s="103" t="s">
        <v>24</v>
      </c>
      <c r="C118" s="104" t="s">
        <v>748</v>
      </c>
      <c r="D118" s="101" t="s">
        <v>0</v>
      </c>
      <c r="E118" s="238"/>
      <c r="F118" s="101" t="str">
        <f>IF(E118="ja",10,IF(E118="nein",0,"bitte befüllen"))</f>
        <v>bitte befüllen</v>
      </c>
      <c r="G118" s="101" t="s">
        <v>62</v>
      </c>
      <c r="H118" s="182">
        <v>10</v>
      </c>
    </row>
    <row r="119" spans="1:8" ht="60" outlineLevel="1" x14ac:dyDescent="0.25">
      <c r="A119" s="207" t="s">
        <v>836</v>
      </c>
      <c r="B119" s="103" t="s">
        <v>24</v>
      </c>
      <c r="C119" s="104" t="s">
        <v>1340</v>
      </c>
      <c r="D119" s="101" t="s">
        <v>0</v>
      </c>
      <c r="E119" s="238"/>
      <c r="F119" s="101" t="str">
        <f t="shared" ref="F119:F127" si="27">IF(E119="ja",5,IF(E119="nein",0,"bitte befüllen"))</f>
        <v>bitte befüllen</v>
      </c>
      <c r="G119" s="101" t="s">
        <v>241</v>
      </c>
      <c r="H119" s="182">
        <v>5</v>
      </c>
    </row>
    <row r="120" spans="1:8" ht="45" outlineLevel="1" x14ac:dyDescent="0.25">
      <c r="A120" s="207" t="s">
        <v>837</v>
      </c>
      <c r="B120" s="103" t="s">
        <v>24</v>
      </c>
      <c r="C120" s="104" t="s">
        <v>1341</v>
      </c>
      <c r="D120" s="101" t="s">
        <v>0</v>
      </c>
      <c r="E120" s="238"/>
      <c r="F120" s="101" t="str">
        <f t="shared" si="27"/>
        <v>bitte befüllen</v>
      </c>
      <c r="G120" s="101" t="s">
        <v>241</v>
      </c>
      <c r="H120" s="182">
        <v>5</v>
      </c>
    </row>
    <row r="121" spans="1:8" ht="60" outlineLevel="1" x14ac:dyDescent="0.25">
      <c r="A121" s="207" t="s">
        <v>838</v>
      </c>
      <c r="B121" s="103" t="s">
        <v>24</v>
      </c>
      <c r="C121" s="104" t="s">
        <v>1342</v>
      </c>
      <c r="D121" s="101" t="s">
        <v>0</v>
      </c>
      <c r="E121" s="238"/>
      <c r="F121" s="101" t="str">
        <f t="shared" si="27"/>
        <v>bitte befüllen</v>
      </c>
      <c r="G121" s="101" t="s">
        <v>1214</v>
      </c>
      <c r="H121" s="182">
        <v>5</v>
      </c>
    </row>
    <row r="122" spans="1:8" ht="30" outlineLevel="1" x14ac:dyDescent="0.25">
      <c r="A122" s="207" t="s">
        <v>839</v>
      </c>
      <c r="B122" s="103" t="s">
        <v>24</v>
      </c>
      <c r="C122" s="104" t="s">
        <v>749</v>
      </c>
      <c r="D122" s="101" t="s">
        <v>0</v>
      </c>
      <c r="E122" s="238"/>
      <c r="F122" s="101" t="str">
        <f t="shared" si="27"/>
        <v>bitte befüllen</v>
      </c>
      <c r="G122" s="101" t="s">
        <v>241</v>
      </c>
      <c r="H122" s="182">
        <v>5</v>
      </c>
    </row>
    <row r="123" spans="1:8" ht="30" outlineLevel="1" x14ac:dyDescent="0.25">
      <c r="A123" s="207" t="s">
        <v>840</v>
      </c>
      <c r="B123" s="103" t="s">
        <v>24</v>
      </c>
      <c r="C123" s="104" t="s">
        <v>750</v>
      </c>
      <c r="D123" s="101" t="s">
        <v>0</v>
      </c>
      <c r="E123" s="238"/>
      <c r="F123" s="101" t="str">
        <f t="shared" si="27"/>
        <v>bitte befüllen</v>
      </c>
      <c r="G123" s="101" t="s">
        <v>241</v>
      </c>
      <c r="H123" s="182">
        <v>5</v>
      </c>
    </row>
    <row r="124" spans="1:8" ht="30" outlineLevel="1" x14ac:dyDescent="0.25">
      <c r="A124" s="207" t="s">
        <v>841</v>
      </c>
      <c r="B124" s="134" t="s">
        <v>52</v>
      </c>
      <c r="C124" s="231" t="s">
        <v>1343</v>
      </c>
      <c r="D124" s="106" t="s">
        <v>0</v>
      </c>
      <c r="E124" s="238"/>
      <c r="F124" s="106" t="str">
        <f>IF(E124="ja","OK",IF(E124="","bitte befüllen","Ausschluss"))</f>
        <v>bitte befüllen</v>
      </c>
      <c r="G124" s="106" t="s">
        <v>15</v>
      </c>
    </row>
    <row r="125" spans="1:8" outlineLevel="1" x14ac:dyDescent="0.25">
      <c r="A125" s="207" t="s">
        <v>842</v>
      </c>
      <c r="B125" s="103" t="s">
        <v>24</v>
      </c>
      <c r="C125" s="104" t="s">
        <v>751</v>
      </c>
      <c r="D125" s="101" t="s">
        <v>0</v>
      </c>
      <c r="E125" s="238"/>
      <c r="F125" s="101" t="str">
        <f t="shared" si="27"/>
        <v>bitte befüllen</v>
      </c>
      <c r="G125" s="101" t="s">
        <v>241</v>
      </c>
      <c r="H125" s="182">
        <v>5</v>
      </c>
    </row>
    <row r="126" spans="1:8" ht="60" outlineLevel="1" x14ac:dyDescent="0.25">
      <c r="A126" s="207" t="s">
        <v>843</v>
      </c>
      <c r="B126" s="103" t="s">
        <v>24</v>
      </c>
      <c r="C126" s="104" t="s">
        <v>1344</v>
      </c>
      <c r="D126" s="101" t="s">
        <v>1216</v>
      </c>
      <c r="E126" s="253"/>
      <c r="F126" s="101" t="str">
        <f>IF(E126="","bitte befüllen",IF(E126&gt;=50,5,IF(E126&gt;=45,4,IF(E126&gt;=40,3,IF(E126&gt;=35,2,0)))))</f>
        <v>bitte befüllen</v>
      </c>
      <c r="G126" s="101" t="s">
        <v>1215</v>
      </c>
      <c r="H126" s="182">
        <v>5</v>
      </c>
    </row>
    <row r="127" spans="1:8" ht="45" outlineLevel="1" x14ac:dyDescent="0.25">
      <c r="A127" s="207" t="s">
        <v>844</v>
      </c>
      <c r="B127" s="103" t="s">
        <v>24</v>
      </c>
      <c r="C127" s="104" t="s">
        <v>1345</v>
      </c>
      <c r="D127" s="101" t="s">
        <v>0</v>
      </c>
      <c r="E127" s="238"/>
      <c r="F127" s="101" t="str">
        <f t="shared" si="27"/>
        <v>bitte befüllen</v>
      </c>
      <c r="G127" s="101" t="s">
        <v>241</v>
      </c>
      <c r="H127" s="182">
        <v>5</v>
      </c>
    </row>
    <row r="128" spans="1:8" ht="30" outlineLevel="1" x14ac:dyDescent="0.25">
      <c r="A128" s="207" t="s">
        <v>845</v>
      </c>
      <c r="B128" s="103" t="s">
        <v>11</v>
      </c>
      <c r="C128" s="104" t="s">
        <v>1346</v>
      </c>
      <c r="D128" s="101" t="s">
        <v>0</v>
      </c>
      <c r="E128" s="238"/>
      <c r="F128" s="106" t="str">
        <f t="shared" ref="F128" si="28">IF(E128="ja","OK",IF(E128="","bitte befüllen","Ausschluss"))</f>
        <v>bitte befüllen</v>
      </c>
      <c r="G128" s="106" t="s">
        <v>15</v>
      </c>
      <c r="H128" s="195"/>
    </row>
    <row r="129" spans="1:8" outlineLevel="1" x14ac:dyDescent="0.25">
      <c r="A129" s="207" t="s">
        <v>846</v>
      </c>
      <c r="B129" s="103"/>
      <c r="C129" s="114" t="s">
        <v>752</v>
      </c>
      <c r="D129" s="106"/>
      <c r="E129" s="106"/>
      <c r="F129" s="106"/>
      <c r="G129" s="106"/>
      <c r="H129" s="195"/>
    </row>
    <row r="130" spans="1:8" ht="45" outlineLevel="1" x14ac:dyDescent="0.25">
      <c r="A130" s="207" t="s">
        <v>847</v>
      </c>
      <c r="B130" s="103" t="s">
        <v>24</v>
      </c>
      <c r="C130" s="104" t="s">
        <v>1347</v>
      </c>
      <c r="D130" s="101" t="s">
        <v>0</v>
      </c>
      <c r="E130" s="238"/>
      <c r="F130" s="101" t="str">
        <f>IF(E130="ja",1,IF(E130="nein",0,"bitte befüllen"))</f>
        <v>bitte befüllen</v>
      </c>
      <c r="G130" s="101" t="s">
        <v>369</v>
      </c>
      <c r="H130" s="182">
        <v>1</v>
      </c>
    </row>
    <row r="131" spans="1:8" ht="30" outlineLevel="1" x14ac:dyDescent="0.25">
      <c r="A131" s="207" t="s">
        <v>848</v>
      </c>
      <c r="B131" s="103" t="s">
        <v>24</v>
      </c>
      <c r="C131" s="104" t="s">
        <v>753</v>
      </c>
      <c r="D131" s="101" t="s">
        <v>0</v>
      </c>
      <c r="E131" s="238"/>
      <c r="F131" s="101" t="str">
        <f>IF(E131="ja",1,IF(E131="nein",0,"bitte befüllen"))</f>
        <v>bitte befüllen</v>
      </c>
      <c r="G131" s="101" t="s">
        <v>369</v>
      </c>
      <c r="H131" s="182">
        <v>1</v>
      </c>
    </row>
    <row r="132" spans="1:8" outlineLevel="1" x14ac:dyDescent="0.25">
      <c r="A132" s="207" t="s">
        <v>849</v>
      </c>
      <c r="B132" s="103" t="s">
        <v>24</v>
      </c>
      <c r="C132" s="104" t="s">
        <v>1348</v>
      </c>
      <c r="D132" s="101" t="s">
        <v>0</v>
      </c>
      <c r="E132" s="238"/>
      <c r="F132" s="101" t="str">
        <f>IF(E132="ja",10,IF(E132="nein",0,"bitte befüllen"))</f>
        <v>bitte befüllen</v>
      </c>
      <c r="G132" s="101" t="s">
        <v>62</v>
      </c>
      <c r="H132" s="182">
        <v>10</v>
      </c>
    </row>
    <row r="133" spans="1:8" ht="60" outlineLevel="1" x14ac:dyDescent="0.25">
      <c r="A133" s="207" t="s">
        <v>850</v>
      </c>
      <c r="B133" s="103" t="s">
        <v>52</v>
      </c>
      <c r="C133" s="104" t="s">
        <v>1349</v>
      </c>
      <c r="D133" s="106" t="s">
        <v>0</v>
      </c>
      <c r="E133" s="238"/>
      <c r="F133" s="106" t="str">
        <f>IF(E133="ja","OK",IF(E133="","bitte befüllen","Ausschluss"))</f>
        <v>bitte befüllen</v>
      </c>
      <c r="G133" s="106" t="s">
        <v>15</v>
      </c>
    </row>
    <row r="134" spans="1:8" outlineLevel="1" x14ac:dyDescent="0.25">
      <c r="A134" s="207" t="s">
        <v>851</v>
      </c>
      <c r="B134" s="103" t="s">
        <v>24</v>
      </c>
      <c r="C134" s="104" t="s">
        <v>754</v>
      </c>
      <c r="D134" s="101" t="s">
        <v>0</v>
      </c>
      <c r="E134" s="238"/>
      <c r="F134" s="101" t="str">
        <f>IF(E134="ja",1,IF(E134="nein",0,"bitte befüllen"))</f>
        <v>bitte befüllen</v>
      </c>
      <c r="G134" s="101" t="s">
        <v>369</v>
      </c>
      <c r="H134" s="182">
        <v>1</v>
      </c>
    </row>
    <row r="135" spans="1:8" ht="30" outlineLevel="1" x14ac:dyDescent="0.25">
      <c r="A135" s="207" t="s">
        <v>852</v>
      </c>
      <c r="B135" s="103" t="s">
        <v>11</v>
      </c>
      <c r="C135" s="104" t="s">
        <v>755</v>
      </c>
      <c r="D135" s="101" t="s">
        <v>0</v>
      </c>
      <c r="E135" s="238"/>
      <c r="F135" s="106" t="str">
        <f t="shared" ref="F135:F137" si="29">IF(E135="ja","OK",IF(E135="","bitte befüllen","Ausschluss"))</f>
        <v>bitte befüllen</v>
      </c>
      <c r="G135" s="106" t="s">
        <v>15</v>
      </c>
      <c r="H135" s="195"/>
    </row>
    <row r="136" spans="1:8" outlineLevel="1" x14ac:dyDescent="0.25">
      <c r="A136" s="207" t="s">
        <v>853</v>
      </c>
      <c r="B136" s="103" t="s">
        <v>11</v>
      </c>
      <c r="C136" s="104" t="s">
        <v>756</v>
      </c>
      <c r="D136" s="101" t="s">
        <v>0</v>
      </c>
      <c r="E136" s="238"/>
      <c r="F136" s="106" t="str">
        <f t="shared" si="29"/>
        <v>bitte befüllen</v>
      </c>
      <c r="G136" s="106" t="s">
        <v>15</v>
      </c>
      <c r="H136" s="195"/>
    </row>
    <row r="137" spans="1:8" outlineLevel="1" x14ac:dyDescent="0.25">
      <c r="A137" s="207" t="s">
        <v>854</v>
      </c>
      <c r="B137" s="103" t="s">
        <v>11</v>
      </c>
      <c r="C137" s="104" t="s">
        <v>757</v>
      </c>
      <c r="D137" s="101" t="s">
        <v>0</v>
      </c>
      <c r="E137" s="238"/>
      <c r="F137" s="106" t="str">
        <f t="shared" si="29"/>
        <v>bitte befüllen</v>
      </c>
      <c r="G137" s="106" t="s">
        <v>15</v>
      </c>
      <c r="H137" s="195"/>
    </row>
    <row r="138" spans="1:8" outlineLevel="1" x14ac:dyDescent="0.25">
      <c r="A138" s="207" t="s">
        <v>855</v>
      </c>
      <c r="B138" s="103" t="s">
        <v>24</v>
      </c>
      <c r="C138" s="104" t="s">
        <v>758</v>
      </c>
      <c r="D138" s="101" t="s">
        <v>0</v>
      </c>
      <c r="E138" s="238"/>
      <c r="F138" s="101" t="str">
        <f t="shared" ref="F138:F139" si="30">IF(E138="ja",5,IF(E138="nein",0,"bitte befüllen"))</f>
        <v>bitte befüllen</v>
      </c>
      <c r="G138" s="101" t="s">
        <v>241</v>
      </c>
      <c r="H138" s="182">
        <v>5</v>
      </c>
    </row>
    <row r="139" spans="1:8" ht="30" outlineLevel="1" x14ac:dyDescent="0.25">
      <c r="A139" s="207" t="s">
        <v>856</v>
      </c>
      <c r="B139" s="103" t="s">
        <v>24</v>
      </c>
      <c r="C139" s="104" t="s">
        <v>1350</v>
      </c>
      <c r="D139" s="101" t="s">
        <v>0</v>
      </c>
      <c r="E139" s="238"/>
      <c r="F139" s="101" t="str">
        <f t="shared" si="30"/>
        <v>bitte befüllen</v>
      </c>
      <c r="G139" s="101" t="s">
        <v>241</v>
      </c>
      <c r="H139" s="182">
        <v>5</v>
      </c>
    </row>
    <row r="140" spans="1:8" ht="30" outlineLevel="1" x14ac:dyDescent="0.25">
      <c r="A140" s="207" t="s">
        <v>857</v>
      </c>
      <c r="B140" s="103" t="s">
        <v>24</v>
      </c>
      <c r="C140" s="104" t="s">
        <v>759</v>
      </c>
      <c r="D140" s="101" t="s">
        <v>0</v>
      </c>
      <c r="E140" s="238"/>
      <c r="F140" s="101" t="str">
        <f>IF(E140="ja",1,IF(E140="nein",0,"bitte befüllen"))</f>
        <v>bitte befüllen</v>
      </c>
      <c r="G140" s="101" t="s">
        <v>369</v>
      </c>
      <c r="H140" s="182">
        <v>1</v>
      </c>
    </row>
    <row r="141" spans="1:8" outlineLevel="1" x14ac:dyDescent="0.25">
      <c r="A141" s="207" t="s">
        <v>858</v>
      </c>
      <c r="B141" s="103" t="s">
        <v>11</v>
      </c>
      <c r="C141" s="104" t="s">
        <v>760</v>
      </c>
      <c r="D141" s="101" t="s">
        <v>0</v>
      </c>
      <c r="E141" s="238"/>
      <c r="F141" s="106" t="str">
        <f t="shared" ref="F141:F142" si="31">IF(E141="ja","OK",IF(E141="","bitte befüllen","Ausschluss"))</f>
        <v>bitte befüllen</v>
      </c>
      <c r="G141" s="106" t="s">
        <v>15</v>
      </c>
      <c r="H141" s="195"/>
    </row>
    <row r="142" spans="1:8" ht="30" outlineLevel="1" x14ac:dyDescent="0.25">
      <c r="A142" s="207" t="s">
        <v>859</v>
      </c>
      <c r="B142" s="103" t="s">
        <v>11</v>
      </c>
      <c r="C142" s="104" t="s">
        <v>1351</v>
      </c>
      <c r="D142" s="101" t="s">
        <v>0</v>
      </c>
      <c r="E142" s="238"/>
      <c r="F142" s="106" t="str">
        <f t="shared" si="31"/>
        <v>bitte befüllen</v>
      </c>
      <c r="G142" s="106" t="s">
        <v>15</v>
      </c>
      <c r="H142" s="195"/>
    </row>
    <row r="143" spans="1:8" ht="45" outlineLevel="1" x14ac:dyDescent="0.25">
      <c r="A143" s="207" t="s">
        <v>860</v>
      </c>
      <c r="B143" s="103" t="s">
        <v>24</v>
      </c>
      <c r="C143" s="104" t="s">
        <v>1352</v>
      </c>
      <c r="D143" s="101" t="s">
        <v>0</v>
      </c>
      <c r="E143" s="238"/>
      <c r="F143" s="101" t="str">
        <f>IF(E143="ja",10,IF(E143="nein",0,"bitte befüllen"))</f>
        <v>bitte befüllen</v>
      </c>
      <c r="G143" s="101" t="s">
        <v>62</v>
      </c>
      <c r="H143" s="182">
        <v>10</v>
      </c>
    </row>
    <row r="144" spans="1:8" outlineLevel="1" x14ac:dyDescent="0.25">
      <c r="A144" s="207" t="s">
        <v>861</v>
      </c>
      <c r="B144" s="103" t="s">
        <v>24</v>
      </c>
      <c r="C144" s="104" t="s">
        <v>761</v>
      </c>
      <c r="D144" s="101" t="s">
        <v>0</v>
      </c>
      <c r="E144" s="238"/>
      <c r="F144" s="101" t="str">
        <f>IF(E144="ja",1,IF(E144="nein",0,"bitte befüllen"))</f>
        <v>bitte befüllen</v>
      </c>
      <c r="G144" s="101" t="s">
        <v>369</v>
      </c>
      <c r="H144" s="182">
        <v>1</v>
      </c>
    </row>
    <row r="145" spans="1:8" outlineLevel="1" x14ac:dyDescent="0.25">
      <c r="A145" s="207" t="s">
        <v>862</v>
      </c>
      <c r="B145" s="103" t="s">
        <v>24</v>
      </c>
      <c r="C145" s="104" t="s">
        <v>762</v>
      </c>
      <c r="D145" s="101" t="s">
        <v>0</v>
      </c>
      <c r="E145" s="238"/>
      <c r="F145" s="101" t="str">
        <f>IF(E145="ja",1,IF(E145="nein",0,"bitte befüllen"))</f>
        <v>bitte befüllen</v>
      </c>
      <c r="G145" s="101" t="s">
        <v>369</v>
      </c>
      <c r="H145" s="182">
        <v>1</v>
      </c>
    </row>
    <row r="146" spans="1:8" ht="45" outlineLevel="1" x14ac:dyDescent="0.25">
      <c r="A146" s="207" t="s">
        <v>863</v>
      </c>
      <c r="B146" s="103" t="s">
        <v>11</v>
      </c>
      <c r="C146" s="104" t="s">
        <v>1353</v>
      </c>
      <c r="D146" s="101" t="s">
        <v>0</v>
      </c>
      <c r="E146" s="238"/>
      <c r="F146" s="106" t="str">
        <f t="shared" ref="F146:F149" si="32">IF(E146="ja","OK",IF(E146="","bitte befüllen","Ausschluss"))</f>
        <v>bitte befüllen</v>
      </c>
      <c r="G146" s="106" t="s">
        <v>15</v>
      </c>
      <c r="H146" s="195"/>
    </row>
    <row r="147" spans="1:8" ht="30" outlineLevel="1" x14ac:dyDescent="0.25">
      <c r="A147" s="264" t="s">
        <v>864</v>
      </c>
      <c r="B147" s="103" t="s">
        <v>11</v>
      </c>
      <c r="C147" s="104" t="s">
        <v>1459</v>
      </c>
      <c r="D147" s="101" t="s">
        <v>0</v>
      </c>
      <c r="E147" s="238"/>
      <c r="F147" s="106" t="str">
        <f t="shared" si="32"/>
        <v>bitte befüllen</v>
      </c>
      <c r="G147" s="106" t="s">
        <v>15</v>
      </c>
      <c r="H147" s="195"/>
    </row>
    <row r="148" spans="1:8" outlineLevel="1" x14ac:dyDescent="0.25">
      <c r="A148" s="207" t="s">
        <v>865</v>
      </c>
      <c r="B148" s="103" t="s">
        <v>52</v>
      </c>
      <c r="C148" s="104" t="s">
        <v>1438</v>
      </c>
      <c r="D148" s="106" t="s">
        <v>0</v>
      </c>
      <c r="E148" s="238"/>
      <c r="F148" s="106" t="str">
        <f t="shared" si="32"/>
        <v>bitte befüllen</v>
      </c>
      <c r="G148" s="106" t="s">
        <v>15</v>
      </c>
    </row>
    <row r="149" spans="1:8" outlineLevel="1" x14ac:dyDescent="0.25">
      <c r="A149" s="207" t="s">
        <v>866</v>
      </c>
      <c r="B149" s="103" t="s">
        <v>52</v>
      </c>
      <c r="C149" s="104" t="s">
        <v>1439</v>
      </c>
      <c r="D149" s="106" t="s">
        <v>0</v>
      </c>
      <c r="E149" s="238"/>
      <c r="F149" s="106" t="str">
        <f t="shared" si="32"/>
        <v>bitte befüllen</v>
      </c>
      <c r="G149" s="106" t="s">
        <v>15</v>
      </c>
    </row>
    <row r="150" spans="1:8" outlineLevel="1" x14ac:dyDescent="0.25">
      <c r="A150" s="207" t="s">
        <v>867</v>
      </c>
      <c r="B150" s="103"/>
      <c r="C150" s="114" t="s">
        <v>763</v>
      </c>
      <c r="D150" s="106"/>
      <c r="E150" s="106"/>
      <c r="F150" s="106"/>
      <c r="G150" s="106"/>
      <c r="H150" s="195"/>
    </row>
    <row r="151" spans="1:8" ht="30" outlineLevel="1" x14ac:dyDescent="0.25">
      <c r="A151" s="207" t="s">
        <v>868</v>
      </c>
      <c r="B151" s="103" t="s">
        <v>24</v>
      </c>
      <c r="C151" s="104" t="s">
        <v>1354</v>
      </c>
      <c r="D151" s="101" t="s">
        <v>0</v>
      </c>
      <c r="E151" s="238"/>
      <c r="F151" s="101" t="str">
        <f>IF(E151="ja",1,IF(E151="nein",0,"bitte befüllen"))</f>
        <v>bitte befüllen</v>
      </c>
      <c r="G151" s="101" t="s">
        <v>369</v>
      </c>
      <c r="H151" s="182">
        <v>1</v>
      </c>
    </row>
    <row r="152" spans="1:8" ht="30" outlineLevel="1" x14ac:dyDescent="0.25">
      <c r="A152" s="207" t="s">
        <v>869</v>
      </c>
      <c r="B152" s="103" t="s">
        <v>11</v>
      </c>
      <c r="C152" s="104" t="s">
        <v>764</v>
      </c>
      <c r="D152" s="101" t="s">
        <v>0</v>
      </c>
      <c r="E152" s="238"/>
      <c r="F152" s="106" t="str">
        <f t="shared" ref="F152:F153" si="33">IF(E152="ja","OK",IF(E152="","bitte befüllen","Ausschluss"))</f>
        <v>bitte befüllen</v>
      </c>
      <c r="G152" s="106" t="s">
        <v>15</v>
      </c>
      <c r="H152" s="195"/>
    </row>
    <row r="153" spans="1:8" outlineLevel="1" x14ac:dyDescent="0.25">
      <c r="A153" s="207" t="s">
        <v>870</v>
      </c>
      <c r="B153" s="103" t="s">
        <v>11</v>
      </c>
      <c r="C153" s="104" t="s">
        <v>765</v>
      </c>
      <c r="D153" s="101" t="s">
        <v>0</v>
      </c>
      <c r="E153" s="238"/>
      <c r="F153" s="106" t="str">
        <f t="shared" si="33"/>
        <v>bitte befüllen</v>
      </c>
      <c r="G153" s="106" t="s">
        <v>15</v>
      </c>
      <c r="H153" s="195"/>
    </row>
    <row r="154" spans="1:8" outlineLevel="1" x14ac:dyDescent="0.25">
      <c r="A154" s="207" t="s">
        <v>871</v>
      </c>
      <c r="B154" s="103"/>
      <c r="C154" s="114" t="s">
        <v>766</v>
      </c>
      <c r="D154" s="106"/>
      <c r="E154" s="106"/>
      <c r="F154" s="106"/>
      <c r="G154" s="106"/>
      <c r="H154" s="195"/>
    </row>
    <row r="155" spans="1:8" ht="30" outlineLevel="1" x14ac:dyDescent="0.25">
      <c r="A155" s="207" t="s">
        <v>872</v>
      </c>
      <c r="B155" s="103" t="s">
        <v>11</v>
      </c>
      <c r="C155" s="104" t="s">
        <v>767</v>
      </c>
      <c r="D155" s="101" t="s">
        <v>0</v>
      </c>
      <c r="E155" s="238"/>
      <c r="F155" s="106" t="str">
        <f t="shared" ref="F155:F156" si="34">IF(E155="ja","OK",IF(E155="","bitte befüllen","Ausschluss"))</f>
        <v>bitte befüllen</v>
      </c>
      <c r="G155" s="106" t="s">
        <v>15</v>
      </c>
      <c r="H155" s="195"/>
    </row>
    <row r="156" spans="1:8" outlineLevel="1" x14ac:dyDescent="0.25">
      <c r="A156" s="207" t="s">
        <v>873</v>
      </c>
      <c r="B156" s="103" t="s">
        <v>11</v>
      </c>
      <c r="C156" s="104" t="s">
        <v>768</v>
      </c>
      <c r="D156" s="101" t="s">
        <v>0</v>
      </c>
      <c r="E156" s="238"/>
      <c r="F156" s="106" t="str">
        <f t="shared" si="34"/>
        <v>bitte befüllen</v>
      </c>
      <c r="G156" s="106" t="s">
        <v>15</v>
      </c>
      <c r="H156" s="195"/>
    </row>
    <row r="157" spans="1:8" outlineLevel="1" x14ac:dyDescent="0.25">
      <c r="A157" s="207" t="s">
        <v>874</v>
      </c>
      <c r="B157" s="103" t="s">
        <v>24</v>
      </c>
      <c r="C157" s="104" t="s">
        <v>769</v>
      </c>
      <c r="D157" s="101" t="s">
        <v>0</v>
      </c>
      <c r="E157" s="238"/>
      <c r="F157" s="101" t="str">
        <f>IF(E157="ja",5,IF(E157="nein",0,"bitte befüllen"))</f>
        <v>bitte befüllen</v>
      </c>
      <c r="G157" s="101" t="s">
        <v>241</v>
      </c>
      <c r="H157" s="182">
        <v>5</v>
      </c>
    </row>
    <row r="158" spans="1:8" outlineLevel="1" x14ac:dyDescent="0.25">
      <c r="A158" s="207" t="s">
        <v>875</v>
      </c>
      <c r="B158" s="103" t="s">
        <v>11</v>
      </c>
      <c r="C158" s="104" t="s">
        <v>770</v>
      </c>
      <c r="D158" s="101" t="s">
        <v>0</v>
      </c>
      <c r="E158" s="238"/>
      <c r="F158" s="106" t="str">
        <f t="shared" ref="F158" si="35">IF(E158="ja","OK",IF(E158="","bitte befüllen","Ausschluss"))</f>
        <v>bitte befüllen</v>
      </c>
      <c r="G158" s="106" t="s">
        <v>15</v>
      </c>
      <c r="H158" s="195"/>
    </row>
    <row r="159" spans="1:8" ht="30" outlineLevel="1" x14ac:dyDescent="0.25">
      <c r="A159" s="207" t="s">
        <v>876</v>
      </c>
      <c r="B159" s="103" t="s">
        <v>24</v>
      </c>
      <c r="C159" s="104" t="s">
        <v>1355</v>
      </c>
      <c r="D159" s="101" t="s">
        <v>0</v>
      </c>
      <c r="E159" s="238"/>
      <c r="F159" s="101" t="str">
        <f t="shared" ref="F159:F161" si="36">IF(E159="ja",10,IF(E159="nein",0,"bitte befüllen"))</f>
        <v>bitte befüllen</v>
      </c>
      <c r="G159" s="101" t="s">
        <v>62</v>
      </c>
      <c r="H159" s="182">
        <v>10</v>
      </c>
    </row>
    <row r="160" spans="1:8" ht="60" outlineLevel="1" x14ac:dyDescent="0.25">
      <c r="A160" s="207" t="s">
        <v>877</v>
      </c>
      <c r="B160" s="103" t="s">
        <v>24</v>
      </c>
      <c r="C160" s="104" t="s">
        <v>1356</v>
      </c>
      <c r="D160" s="101" t="s">
        <v>0</v>
      </c>
      <c r="E160" s="238"/>
      <c r="F160" s="101" t="str">
        <f t="shared" si="36"/>
        <v>bitte befüllen</v>
      </c>
      <c r="G160" s="101" t="s">
        <v>62</v>
      </c>
      <c r="H160" s="182">
        <v>10</v>
      </c>
    </row>
    <row r="161" spans="1:8" outlineLevel="1" x14ac:dyDescent="0.25">
      <c r="A161" s="207" t="s">
        <v>878</v>
      </c>
      <c r="B161" s="103" t="s">
        <v>24</v>
      </c>
      <c r="C161" s="104" t="s">
        <v>771</v>
      </c>
      <c r="D161" s="101" t="s">
        <v>0</v>
      </c>
      <c r="E161" s="238"/>
      <c r="F161" s="101" t="str">
        <f t="shared" si="36"/>
        <v>bitte befüllen</v>
      </c>
      <c r="G161" s="101" t="s">
        <v>62</v>
      </c>
      <c r="H161" s="182">
        <v>10</v>
      </c>
    </row>
    <row r="162" spans="1:8" outlineLevel="1" x14ac:dyDescent="0.25">
      <c r="A162" s="207" t="s">
        <v>879</v>
      </c>
      <c r="B162" s="103" t="s">
        <v>11</v>
      </c>
      <c r="C162" s="104" t="s">
        <v>772</v>
      </c>
      <c r="D162" s="101" t="s">
        <v>0</v>
      </c>
      <c r="E162" s="238"/>
      <c r="F162" s="106" t="str">
        <f t="shared" ref="F162" si="37">IF(E162="ja","OK",IF(E162="","bitte befüllen","Ausschluss"))</f>
        <v>bitte befüllen</v>
      </c>
      <c r="G162" s="106" t="s">
        <v>15</v>
      </c>
      <c r="H162" s="195"/>
    </row>
    <row r="163" spans="1:8" ht="30" outlineLevel="1" x14ac:dyDescent="0.25">
      <c r="A163" s="207" t="s">
        <v>880</v>
      </c>
      <c r="B163" s="103" t="s">
        <v>24</v>
      </c>
      <c r="C163" s="104" t="s">
        <v>1357</v>
      </c>
      <c r="D163" s="101" t="s">
        <v>0</v>
      </c>
      <c r="E163" s="238"/>
      <c r="F163" s="101" t="str">
        <f>IF(E163="ja",5,IF(E163="nein",0,"bitte befüllen"))</f>
        <v>bitte befüllen</v>
      </c>
      <c r="G163" s="101" t="s">
        <v>241</v>
      </c>
      <c r="H163" s="182">
        <v>5</v>
      </c>
    </row>
    <row r="164" spans="1:8" outlineLevel="1" x14ac:dyDescent="0.25">
      <c r="A164" s="207" t="s">
        <v>881</v>
      </c>
      <c r="B164" s="103" t="s">
        <v>24</v>
      </c>
      <c r="C164" s="104" t="s">
        <v>1217</v>
      </c>
      <c r="D164" s="101" t="s">
        <v>0</v>
      </c>
      <c r="E164" s="238"/>
      <c r="F164" s="101" t="str">
        <f>IF(E164="ja",5,IF(E164="nein",0,"bitte befüllen"))</f>
        <v>bitte befüllen</v>
      </c>
      <c r="G164" s="101" t="s">
        <v>241</v>
      </c>
      <c r="H164" s="182">
        <v>5</v>
      </c>
    </row>
    <row r="165" spans="1:8" outlineLevel="1" x14ac:dyDescent="0.25">
      <c r="A165" s="207" t="s">
        <v>882</v>
      </c>
      <c r="B165" s="103" t="s">
        <v>24</v>
      </c>
      <c r="C165" s="104" t="s">
        <v>1218</v>
      </c>
      <c r="D165" s="101" t="s">
        <v>0</v>
      </c>
      <c r="E165" s="238"/>
      <c r="F165" s="101" t="str">
        <f>IF(E165="ja",5,IF(E165="nein",0,"bitte befüllen"))</f>
        <v>bitte befüllen</v>
      </c>
      <c r="G165" s="101" t="s">
        <v>241</v>
      </c>
      <c r="H165" s="182">
        <v>5</v>
      </c>
    </row>
    <row r="166" spans="1:8" outlineLevel="1" x14ac:dyDescent="0.25">
      <c r="A166" s="207" t="s">
        <v>883</v>
      </c>
      <c r="B166" s="103"/>
      <c r="C166" s="114" t="s">
        <v>773</v>
      </c>
      <c r="D166" s="106"/>
      <c r="E166" s="106"/>
      <c r="F166" s="106"/>
      <c r="G166" s="106"/>
      <c r="H166" s="195"/>
    </row>
    <row r="167" spans="1:8" ht="30" outlineLevel="1" x14ac:dyDescent="0.25">
      <c r="A167" s="207" t="s">
        <v>884</v>
      </c>
      <c r="B167" s="103" t="s">
        <v>52</v>
      </c>
      <c r="C167" s="104" t="s">
        <v>810</v>
      </c>
      <c r="D167" s="106" t="s">
        <v>0</v>
      </c>
      <c r="E167" s="238"/>
      <c r="F167" s="106" t="str">
        <f>IF(E167="ja","OK",IF(E167="","bitte befüllen","Ausschluss"))</f>
        <v>bitte befüllen</v>
      </c>
      <c r="G167" s="106" t="s">
        <v>15</v>
      </c>
    </row>
    <row r="168" spans="1:8" outlineLevel="1" x14ac:dyDescent="0.25">
      <c r="A168" s="207" t="s">
        <v>885</v>
      </c>
      <c r="B168" s="103"/>
      <c r="C168" s="114" t="s">
        <v>774</v>
      </c>
      <c r="D168" s="106"/>
      <c r="E168" s="106"/>
      <c r="F168" s="106"/>
      <c r="G168" s="106"/>
      <c r="H168" s="195"/>
    </row>
    <row r="169" spans="1:8" outlineLevel="1" x14ac:dyDescent="0.25">
      <c r="A169" s="207" t="s">
        <v>886</v>
      </c>
      <c r="B169" s="103" t="s">
        <v>11</v>
      </c>
      <c r="C169" s="104" t="s">
        <v>775</v>
      </c>
      <c r="D169" s="101" t="s">
        <v>0</v>
      </c>
      <c r="E169" s="238"/>
      <c r="F169" s="106" t="str">
        <f t="shared" ref="F169:F170" si="38">IF(E169="ja","OK",IF(E169="","bitte befüllen","Ausschluss"))</f>
        <v>bitte befüllen</v>
      </c>
      <c r="G169" s="106" t="s">
        <v>15</v>
      </c>
      <c r="H169" s="195"/>
    </row>
    <row r="170" spans="1:8" outlineLevel="1" x14ac:dyDescent="0.25">
      <c r="A170" s="207" t="s">
        <v>887</v>
      </c>
      <c r="B170" s="103" t="s">
        <v>11</v>
      </c>
      <c r="C170" s="104" t="s">
        <v>776</v>
      </c>
      <c r="D170" s="101" t="s">
        <v>0</v>
      </c>
      <c r="E170" s="238"/>
      <c r="F170" s="106" t="str">
        <f t="shared" si="38"/>
        <v>bitte befüllen</v>
      </c>
      <c r="G170" s="106" t="s">
        <v>15</v>
      </c>
      <c r="H170" s="195"/>
    </row>
    <row r="171" spans="1:8" outlineLevel="1" x14ac:dyDescent="0.25">
      <c r="A171" s="207" t="s">
        <v>888</v>
      </c>
      <c r="B171" s="103"/>
      <c r="C171" s="114" t="s">
        <v>777</v>
      </c>
      <c r="D171" s="106"/>
      <c r="E171" s="106"/>
      <c r="F171" s="106"/>
      <c r="G171" s="106"/>
      <c r="H171" s="195"/>
    </row>
    <row r="172" spans="1:8" outlineLevel="1" x14ac:dyDescent="0.25">
      <c r="A172" s="207" t="s">
        <v>889</v>
      </c>
      <c r="B172" s="103" t="s">
        <v>11</v>
      </c>
      <c r="C172" s="104" t="s">
        <v>778</v>
      </c>
      <c r="D172" s="101" t="s">
        <v>0</v>
      </c>
      <c r="E172" s="238"/>
      <c r="F172" s="106" t="str">
        <f t="shared" ref="F172" si="39">IF(E172="ja","OK",IF(E172="","bitte befüllen","Ausschluss"))</f>
        <v>bitte befüllen</v>
      </c>
      <c r="G172" s="106" t="s">
        <v>15</v>
      </c>
      <c r="H172" s="195"/>
    </row>
    <row r="173" spans="1:8" ht="30" outlineLevel="1" x14ac:dyDescent="0.25">
      <c r="A173" s="207" t="s">
        <v>890</v>
      </c>
      <c r="B173" s="103" t="s">
        <v>24</v>
      </c>
      <c r="C173" s="104" t="s">
        <v>779</v>
      </c>
      <c r="D173" s="101" t="s">
        <v>0</v>
      </c>
      <c r="E173" s="238"/>
      <c r="F173" s="101" t="str">
        <f>IF(E173="ja",1,IF(E173="nein",0,"bitte befüllen"))</f>
        <v>bitte befüllen</v>
      </c>
      <c r="G173" s="101" t="s">
        <v>369</v>
      </c>
      <c r="H173" s="182">
        <v>1</v>
      </c>
    </row>
    <row r="174" spans="1:8" ht="30" outlineLevel="1" x14ac:dyDescent="0.25">
      <c r="A174" s="207" t="s">
        <v>891</v>
      </c>
      <c r="B174" s="103" t="s">
        <v>24</v>
      </c>
      <c r="C174" s="104" t="s">
        <v>780</v>
      </c>
      <c r="D174" s="101" t="s">
        <v>0</v>
      </c>
      <c r="E174" s="238"/>
      <c r="F174" s="101" t="str">
        <f>IF(E174="ja",5,IF(E174="nein",0,"bitte befüllen"))</f>
        <v>bitte befüllen</v>
      </c>
      <c r="G174" s="101" t="s">
        <v>241</v>
      </c>
      <c r="H174" s="182">
        <v>5</v>
      </c>
    </row>
    <row r="175" spans="1:8" outlineLevel="1" x14ac:dyDescent="0.25">
      <c r="A175" s="207" t="s">
        <v>892</v>
      </c>
      <c r="B175" s="103"/>
      <c r="C175" s="114" t="s">
        <v>781</v>
      </c>
      <c r="D175" s="106"/>
      <c r="E175" s="106"/>
      <c r="F175" s="106"/>
      <c r="G175" s="106"/>
      <c r="H175" s="195"/>
    </row>
    <row r="176" spans="1:8" outlineLevel="1" x14ac:dyDescent="0.25">
      <c r="A176" s="207" t="s">
        <v>893</v>
      </c>
      <c r="B176" s="103" t="s">
        <v>11</v>
      </c>
      <c r="C176" s="104" t="s">
        <v>782</v>
      </c>
      <c r="D176" s="101" t="s">
        <v>0</v>
      </c>
      <c r="E176" s="238"/>
      <c r="F176" s="106" t="str">
        <f t="shared" ref="F176" si="40">IF(E176="ja","OK",IF(E176="","bitte befüllen","Ausschluss"))</f>
        <v>bitte befüllen</v>
      </c>
      <c r="G176" s="106" t="s">
        <v>15</v>
      </c>
      <c r="H176" s="195"/>
    </row>
    <row r="177" spans="1:8" ht="45" outlineLevel="1" x14ac:dyDescent="0.25">
      <c r="A177" s="207" t="s">
        <v>894</v>
      </c>
      <c r="B177" s="103" t="s">
        <v>24</v>
      </c>
      <c r="C177" s="104" t="s">
        <v>1358</v>
      </c>
      <c r="D177" s="101" t="s">
        <v>0</v>
      </c>
      <c r="E177" s="238"/>
      <c r="F177" s="101" t="str">
        <f t="shared" ref="F177:F178" si="41">IF(E177="ja",5,IF(E177="nein",0,"bitte befüllen"))</f>
        <v>bitte befüllen</v>
      </c>
      <c r="G177" s="101" t="s">
        <v>241</v>
      </c>
      <c r="H177" s="182">
        <v>5</v>
      </c>
    </row>
    <row r="178" spans="1:8" outlineLevel="1" x14ac:dyDescent="0.25">
      <c r="A178" s="207" t="s">
        <v>1359</v>
      </c>
      <c r="B178" s="103" t="s">
        <v>24</v>
      </c>
      <c r="C178" s="104" t="s">
        <v>783</v>
      </c>
      <c r="D178" s="101" t="s">
        <v>0</v>
      </c>
      <c r="E178" s="238"/>
      <c r="F178" s="101" t="str">
        <f t="shared" si="41"/>
        <v>bitte befüllen</v>
      </c>
      <c r="G178" s="101" t="s">
        <v>241</v>
      </c>
      <c r="H178" s="182">
        <v>5</v>
      </c>
    </row>
    <row r="179" spans="1:8" x14ac:dyDescent="0.25">
      <c r="A179" s="221" t="s">
        <v>163</v>
      </c>
      <c r="B179" s="220"/>
      <c r="C179" s="220" t="s">
        <v>784</v>
      </c>
      <c r="D179" s="220"/>
      <c r="E179" s="220"/>
      <c r="F179" s="220"/>
      <c r="G179" s="220"/>
      <c r="H179" s="195"/>
    </row>
    <row r="180" spans="1:8" ht="45" outlineLevel="1" x14ac:dyDescent="0.25">
      <c r="A180" s="222" t="s">
        <v>164</v>
      </c>
      <c r="B180" s="228" t="s">
        <v>24</v>
      </c>
      <c r="C180" s="100" t="s">
        <v>1360</v>
      </c>
      <c r="D180" s="214" t="s">
        <v>1220</v>
      </c>
      <c r="E180" s="211"/>
      <c r="F180" s="214" t="str">
        <f>IF(E180="","bitte befüllen",IF(E180&gt;=19,4,IF(E180&gt;=17,2,IF(E180&gt;=15.3,0,0))))</f>
        <v>bitte befüllen</v>
      </c>
      <c r="G180" s="214" t="s">
        <v>1219</v>
      </c>
      <c r="H180" s="182">
        <v>4</v>
      </c>
    </row>
    <row r="181" spans="1:8" outlineLevel="1" x14ac:dyDescent="0.25">
      <c r="A181" s="222" t="s">
        <v>165</v>
      </c>
      <c r="B181" s="228" t="s">
        <v>24</v>
      </c>
      <c r="C181" s="100" t="s">
        <v>785</v>
      </c>
      <c r="D181" s="214" t="s">
        <v>0</v>
      </c>
      <c r="E181" s="211"/>
      <c r="F181" s="214" t="str">
        <f>IF(E181="ja",10,IF(E181="nein",0,"bitte befüllen"))</f>
        <v>bitte befüllen</v>
      </c>
      <c r="G181" s="214" t="s">
        <v>62</v>
      </c>
      <c r="H181" s="182">
        <v>10</v>
      </c>
    </row>
    <row r="182" spans="1:8" outlineLevel="1" x14ac:dyDescent="0.25">
      <c r="A182" s="222" t="s">
        <v>166</v>
      </c>
      <c r="B182" s="228" t="s">
        <v>24</v>
      </c>
      <c r="C182" s="100" t="s">
        <v>786</v>
      </c>
      <c r="D182" s="214" t="s">
        <v>0</v>
      </c>
      <c r="E182" s="211"/>
      <c r="F182" s="214" t="str">
        <f>IF(E182="ja",5,IF(E182="nein",0,"bitte befüllen"))</f>
        <v>bitte befüllen</v>
      </c>
      <c r="G182" s="214" t="s">
        <v>241</v>
      </c>
      <c r="H182" s="182">
        <v>5</v>
      </c>
    </row>
    <row r="183" spans="1:8" ht="60" outlineLevel="1" x14ac:dyDescent="0.25">
      <c r="A183" s="222" t="s">
        <v>167</v>
      </c>
      <c r="B183" s="228" t="s">
        <v>24</v>
      </c>
      <c r="C183" s="100" t="s">
        <v>1361</v>
      </c>
      <c r="D183" s="214" t="s">
        <v>0</v>
      </c>
      <c r="E183" s="211"/>
      <c r="F183" s="214" t="str">
        <f>IF(E183="ja",5,IF(E183="nein",0,"bitte befüllen"))</f>
        <v>bitte befüllen</v>
      </c>
      <c r="G183" s="214" t="s">
        <v>241</v>
      </c>
      <c r="H183" s="182">
        <v>5</v>
      </c>
    </row>
    <row r="184" spans="1:8" x14ac:dyDescent="0.25">
      <c r="A184" s="221" t="s">
        <v>175</v>
      </c>
      <c r="B184" s="220"/>
      <c r="C184" s="220" t="s">
        <v>787</v>
      </c>
      <c r="D184" s="220"/>
      <c r="E184" s="220"/>
      <c r="F184" s="220"/>
      <c r="G184" s="220"/>
      <c r="H184" s="195"/>
    </row>
    <row r="185" spans="1:8" outlineLevel="1" x14ac:dyDescent="0.25">
      <c r="A185" s="207" t="s">
        <v>176</v>
      </c>
      <c r="B185" s="228" t="s">
        <v>52</v>
      </c>
      <c r="C185" s="100" t="s">
        <v>811</v>
      </c>
      <c r="D185" s="210" t="s">
        <v>0</v>
      </c>
      <c r="E185" s="211"/>
      <c r="F185" s="210" t="str">
        <f t="shared" ref="F185:F187" si="42">IF(E185="ja","OK",IF(E185="","bitte befüllen","Ausschluss"))</f>
        <v>bitte befüllen</v>
      </c>
      <c r="G185" s="210" t="s">
        <v>15</v>
      </c>
    </row>
    <row r="186" spans="1:8" outlineLevel="1" x14ac:dyDescent="0.25">
      <c r="A186" s="207" t="s">
        <v>177</v>
      </c>
      <c r="B186" s="228" t="s">
        <v>52</v>
      </c>
      <c r="C186" s="100" t="s">
        <v>812</v>
      </c>
      <c r="D186" s="210" t="s">
        <v>0</v>
      </c>
      <c r="E186" s="211"/>
      <c r="F186" s="210" t="str">
        <f t="shared" si="42"/>
        <v>bitte befüllen</v>
      </c>
      <c r="G186" s="210" t="s">
        <v>15</v>
      </c>
    </row>
    <row r="187" spans="1:8" ht="30" outlineLevel="1" x14ac:dyDescent="0.25">
      <c r="A187" s="207" t="s">
        <v>178</v>
      </c>
      <c r="B187" s="228" t="s">
        <v>52</v>
      </c>
      <c r="C187" s="100" t="s">
        <v>813</v>
      </c>
      <c r="D187" s="210" t="s">
        <v>0</v>
      </c>
      <c r="E187" s="211"/>
      <c r="F187" s="210" t="str">
        <f t="shared" si="42"/>
        <v>bitte befüllen</v>
      </c>
      <c r="G187" s="210" t="s">
        <v>15</v>
      </c>
    </row>
    <row r="188" spans="1:8" outlineLevel="1" x14ac:dyDescent="0.25">
      <c r="A188" s="207" t="s">
        <v>179</v>
      </c>
      <c r="B188" s="228" t="s">
        <v>24</v>
      </c>
      <c r="C188" s="100" t="s">
        <v>788</v>
      </c>
      <c r="D188" s="214" t="s">
        <v>0</v>
      </c>
      <c r="E188" s="211"/>
      <c r="F188" s="214" t="str">
        <f>IF(E188="ja",1,IF(E188="nein",0,"bitte befüllen"))</f>
        <v>bitte befüllen</v>
      </c>
      <c r="G188" s="214" t="s">
        <v>369</v>
      </c>
      <c r="H188" s="182">
        <v>1</v>
      </c>
    </row>
    <row r="189" spans="1:8" outlineLevel="1" x14ac:dyDescent="0.25">
      <c r="A189" s="207" t="s">
        <v>180</v>
      </c>
      <c r="B189" s="228" t="s">
        <v>24</v>
      </c>
      <c r="C189" s="100" t="s">
        <v>789</v>
      </c>
      <c r="D189" s="214" t="s">
        <v>0</v>
      </c>
      <c r="E189" s="211"/>
      <c r="F189" s="214" t="str">
        <f>IF(E189="ja",1,IF(E189="nein",0,"bitte befüllen"))</f>
        <v>bitte befüllen</v>
      </c>
      <c r="G189" s="214" t="s">
        <v>369</v>
      </c>
      <c r="H189" s="182">
        <v>1</v>
      </c>
    </row>
    <row r="190" spans="1:8" ht="45" outlineLevel="1" x14ac:dyDescent="0.25">
      <c r="A190" s="207" t="s">
        <v>420</v>
      </c>
      <c r="B190" s="228" t="s">
        <v>11</v>
      </c>
      <c r="C190" s="100" t="s">
        <v>1362</v>
      </c>
      <c r="D190" s="210" t="s">
        <v>0</v>
      </c>
      <c r="E190" s="211"/>
      <c r="F190" s="210" t="str">
        <f t="shared" ref="F190" si="43">IF(E190="ja","OK",IF(E190="","bitte befüllen","Ausschluss"))</f>
        <v>bitte befüllen</v>
      </c>
      <c r="G190" s="210" t="s">
        <v>15</v>
      </c>
    </row>
    <row r="191" spans="1:8" ht="30" outlineLevel="1" x14ac:dyDescent="0.25">
      <c r="A191" s="207" t="s">
        <v>421</v>
      </c>
      <c r="B191" s="208" t="s">
        <v>24</v>
      </c>
      <c r="C191" s="100" t="s">
        <v>1221</v>
      </c>
      <c r="D191" s="214" t="s">
        <v>0</v>
      </c>
      <c r="E191" s="211"/>
      <c r="F191" s="214" t="str">
        <f t="shared" ref="F191" si="44">IF(E191="ja",5,IF(E191="nein",0,"bitte befüllen"))</f>
        <v>bitte befüllen</v>
      </c>
      <c r="G191" s="214" t="s">
        <v>241</v>
      </c>
      <c r="H191" s="182">
        <v>5</v>
      </c>
    </row>
    <row r="192" spans="1:8" ht="45" outlineLevel="1" x14ac:dyDescent="0.25">
      <c r="A192" s="207" t="s">
        <v>668</v>
      </c>
      <c r="B192" s="208" t="s">
        <v>24</v>
      </c>
      <c r="C192" s="100" t="s">
        <v>1363</v>
      </c>
      <c r="D192" s="214" t="s">
        <v>0</v>
      </c>
      <c r="E192" s="211"/>
      <c r="F192" s="214" t="str">
        <f t="shared" ref="F192" si="45">IF(E192="ja",5,IF(E192="nein",0,"bitte befüllen"))</f>
        <v>bitte befüllen</v>
      </c>
      <c r="G192" s="214" t="s">
        <v>241</v>
      </c>
      <c r="H192" s="182">
        <v>5</v>
      </c>
    </row>
    <row r="193" spans="1:8" ht="60" outlineLevel="1" x14ac:dyDescent="0.25">
      <c r="A193" s="207" t="s">
        <v>669</v>
      </c>
      <c r="B193" s="208" t="s">
        <v>24</v>
      </c>
      <c r="C193" s="100" t="s">
        <v>1222</v>
      </c>
      <c r="D193" s="210" t="s">
        <v>0</v>
      </c>
      <c r="E193" s="211"/>
      <c r="F193" s="214" t="str">
        <f>IF(E193="ja",20,IF(E193="nein",0,"bitte befüllen"))</f>
        <v>bitte befüllen</v>
      </c>
      <c r="G193" s="214" t="s">
        <v>38</v>
      </c>
      <c r="H193" s="182">
        <v>20</v>
      </c>
    </row>
    <row r="194" spans="1:8" outlineLevel="1" x14ac:dyDescent="0.25">
      <c r="A194" s="207" t="s">
        <v>670</v>
      </c>
      <c r="B194" s="208" t="s">
        <v>24</v>
      </c>
      <c r="C194" s="100" t="s">
        <v>1364</v>
      </c>
      <c r="D194" s="210" t="s">
        <v>0</v>
      </c>
      <c r="E194" s="211"/>
      <c r="F194" s="214" t="str">
        <f>IF(E194="ja",5,IF(E194="nein",0,"bitte befüllen"))</f>
        <v>bitte befüllen</v>
      </c>
      <c r="G194" s="214" t="s">
        <v>241</v>
      </c>
      <c r="H194" s="182">
        <v>5</v>
      </c>
    </row>
    <row r="195" spans="1:8" ht="45" outlineLevel="1" x14ac:dyDescent="0.25">
      <c r="A195" s="207" t="s">
        <v>671</v>
      </c>
      <c r="B195" s="228" t="s">
        <v>24</v>
      </c>
      <c r="C195" s="100" t="s">
        <v>1365</v>
      </c>
      <c r="D195" s="214" t="s">
        <v>0</v>
      </c>
      <c r="E195" s="211"/>
      <c r="F195" s="214" t="str">
        <f>IF(E195="ja",1,IF(E195="nein",0,"bitte befüllen"))</f>
        <v>bitte befüllen</v>
      </c>
      <c r="G195" s="214" t="s">
        <v>369</v>
      </c>
      <c r="H195" s="182">
        <v>1</v>
      </c>
    </row>
    <row r="196" spans="1:8" ht="30" outlineLevel="1" x14ac:dyDescent="0.25">
      <c r="A196" s="207" t="s">
        <v>672</v>
      </c>
      <c r="B196" s="228" t="s">
        <v>24</v>
      </c>
      <c r="C196" s="100" t="s">
        <v>1223</v>
      </c>
      <c r="D196" s="214" t="s">
        <v>0</v>
      </c>
      <c r="E196" s="211"/>
      <c r="F196" s="214" t="str">
        <f>IF(E196="ja",1,IF(E196="nein",0,"bitte befüllen"))</f>
        <v>bitte befüllen</v>
      </c>
      <c r="G196" s="214" t="s">
        <v>369</v>
      </c>
      <c r="H196" s="182">
        <v>1</v>
      </c>
    </row>
    <row r="197" spans="1:8" s="184" customFormat="1" ht="30" outlineLevel="1" x14ac:dyDescent="0.25">
      <c r="A197" s="207" t="s">
        <v>673</v>
      </c>
      <c r="B197" s="228" t="s">
        <v>24</v>
      </c>
      <c r="C197" s="100" t="s">
        <v>1225</v>
      </c>
      <c r="D197" s="214" t="s">
        <v>0</v>
      </c>
      <c r="E197" s="211"/>
      <c r="F197" s="214" t="str">
        <f>IF(E197="ja",1,IF(E197="nein",0,"bitte befüllen"))</f>
        <v>bitte befüllen</v>
      </c>
      <c r="G197" s="214" t="s">
        <v>369</v>
      </c>
      <c r="H197" s="182">
        <v>1</v>
      </c>
    </row>
    <row r="198" spans="1:8" s="184" customFormat="1" ht="30" outlineLevel="1" x14ac:dyDescent="0.25">
      <c r="A198" s="207" t="s">
        <v>895</v>
      </c>
      <c r="B198" s="228" t="s">
        <v>24</v>
      </c>
      <c r="C198" s="100" t="s">
        <v>1224</v>
      </c>
      <c r="D198" s="214" t="s">
        <v>0</v>
      </c>
      <c r="E198" s="211"/>
      <c r="F198" s="214" t="str">
        <f>IF(E198="ja",10,IF(E198="nein",0,"bitte befüllen"))</f>
        <v>bitte befüllen</v>
      </c>
      <c r="G198" s="214" t="s">
        <v>62</v>
      </c>
      <c r="H198" s="182">
        <v>10</v>
      </c>
    </row>
    <row r="199" spans="1:8" s="184" customFormat="1" ht="30" outlineLevel="1" x14ac:dyDescent="0.25">
      <c r="A199" s="207" t="s">
        <v>896</v>
      </c>
      <c r="B199" s="228" t="s">
        <v>11</v>
      </c>
      <c r="C199" s="99" t="s">
        <v>1226</v>
      </c>
      <c r="D199" s="214" t="s">
        <v>0</v>
      </c>
      <c r="E199" s="211"/>
      <c r="F199" s="210" t="str">
        <f t="shared" ref="F199" si="46">IF(E199="ja","OK",IF(E199="","bitte befüllen","Ausschluss"))</f>
        <v>bitte befüllen</v>
      </c>
      <c r="G199" s="210" t="s">
        <v>15</v>
      </c>
      <c r="H199" s="195"/>
    </row>
    <row r="200" spans="1:8" s="184" customFormat="1" ht="30" outlineLevel="1" x14ac:dyDescent="0.25">
      <c r="A200" s="207" t="s">
        <v>897</v>
      </c>
      <c r="B200" s="228" t="s">
        <v>24</v>
      </c>
      <c r="C200" s="100" t="s">
        <v>1366</v>
      </c>
      <c r="D200" s="214" t="s">
        <v>0</v>
      </c>
      <c r="E200" s="211"/>
      <c r="F200" s="214" t="str">
        <f>IF(E200="ja",5,IF(E200="nein",0,"bitte befüllen"))</f>
        <v>bitte befüllen</v>
      </c>
      <c r="G200" s="214" t="s">
        <v>241</v>
      </c>
      <c r="H200" s="182">
        <v>5</v>
      </c>
    </row>
    <row r="201" spans="1:8" s="184" customFormat="1" ht="30" outlineLevel="1" x14ac:dyDescent="0.25">
      <c r="A201" s="207" t="s">
        <v>898</v>
      </c>
      <c r="B201" s="228" t="s">
        <v>24</v>
      </c>
      <c r="C201" s="100" t="s">
        <v>1367</v>
      </c>
      <c r="D201" s="214" t="s">
        <v>0</v>
      </c>
      <c r="E201" s="211"/>
      <c r="F201" s="214" t="str">
        <f>IF(E201="ja",1,IF(E201="nein",0,"bitte befüllen"))</f>
        <v>bitte befüllen</v>
      </c>
      <c r="G201" s="214" t="s">
        <v>369</v>
      </c>
      <c r="H201" s="182">
        <v>1</v>
      </c>
    </row>
    <row r="202" spans="1:8" s="184" customFormat="1" outlineLevel="1" x14ac:dyDescent="0.25">
      <c r="A202" s="207" t="s">
        <v>899</v>
      </c>
      <c r="B202" s="228" t="s">
        <v>11</v>
      </c>
      <c r="C202" s="100" t="s">
        <v>790</v>
      </c>
      <c r="D202" s="214" t="s">
        <v>0</v>
      </c>
      <c r="E202" s="211"/>
      <c r="F202" s="210" t="str">
        <f t="shared" ref="F202" si="47">IF(E202="ja","OK",IF(E202="","bitte befüllen","Ausschluss"))</f>
        <v>bitte befüllen</v>
      </c>
      <c r="G202" s="210" t="s">
        <v>15</v>
      </c>
      <c r="H202" s="195"/>
    </row>
    <row r="203" spans="1:8" s="184" customFormat="1" outlineLevel="1" x14ac:dyDescent="0.25">
      <c r="A203" s="207" t="s">
        <v>900</v>
      </c>
      <c r="B203" s="228" t="s">
        <v>24</v>
      </c>
      <c r="C203" s="100" t="s">
        <v>791</v>
      </c>
      <c r="D203" s="214" t="s">
        <v>0</v>
      </c>
      <c r="E203" s="211"/>
      <c r="F203" s="214" t="str">
        <f>IF(E203="ja",5,IF(E203="nein",0,"bitte befüllen"))</f>
        <v>bitte befüllen</v>
      </c>
      <c r="G203" s="214" t="s">
        <v>241</v>
      </c>
      <c r="H203" s="182">
        <v>5</v>
      </c>
    </row>
    <row r="204" spans="1:8" s="184" customFormat="1" outlineLevel="1" x14ac:dyDescent="0.25">
      <c r="A204" s="207" t="s">
        <v>901</v>
      </c>
      <c r="B204" s="228"/>
      <c r="C204" s="259" t="s">
        <v>792</v>
      </c>
      <c r="D204" s="210"/>
      <c r="E204" s="210"/>
      <c r="F204" s="210"/>
      <c r="G204" s="210"/>
      <c r="H204" s="195"/>
    </row>
    <row r="205" spans="1:8" s="184" customFormat="1" outlineLevel="1" x14ac:dyDescent="0.25">
      <c r="A205" s="207" t="s">
        <v>902</v>
      </c>
      <c r="B205" s="228" t="s">
        <v>24</v>
      </c>
      <c r="C205" s="100" t="s">
        <v>793</v>
      </c>
      <c r="D205" s="214" t="s">
        <v>0</v>
      </c>
      <c r="E205" s="211"/>
      <c r="F205" s="214" t="str">
        <f>IF(E205="ja",1,IF(E205="nein",0,"bitte befüllen"))</f>
        <v>bitte befüllen</v>
      </c>
      <c r="G205" s="214" t="s">
        <v>369</v>
      </c>
      <c r="H205" s="182">
        <v>1</v>
      </c>
    </row>
    <row r="206" spans="1:8" s="184" customFormat="1" ht="45" outlineLevel="1" x14ac:dyDescent="0.25">
      <c r="A206" s="207" t="s">
        <v>903</v>
      </c>
      <c r="B206" s="228" t="s">
        <v>24</v>
      </c>
      <c r="C206" s="100" t="s">
        <v>1368</v>
      </c>
      <c r="D206" s="214" t="s">
        <v>0</v>
      </c>
      <c r="E206" s="211"/>
      <c r="F206" s="214" t="str">
        <f>IF(E206="ja",10,IF(E206="nein",0,"bitte befüllen"))</f>
        <v>bitte befüllen</v>
      </c>
      <c r="G206" s="214" t="s">
        <v>62</v>
      </c>
      <c r="H206" s="182">
        <v>10</v>
      </c>
    </row>
    <row r="207" spans="1:8" s="184" customFormat="1" outlineLevel="1" x14ac:dyDescent="0.25">
      <c r="A207" s="207" t="s">
        <v>904</v>
      </c>
      <c r="B207" s="228" t="s">
        <v>24</v>
      </c>
      <c r="C207" s="100" t="s">
        <v>794</v>
      </c>
      <c r="D207" s="214" t="s">
        <v>0</v>
      </c>
      <c r="E207" s="211"/>
      <c r="F207" s="214" t="str">
        <f>IF(E207="ja",1,IF(E207="nein",0,"bitte befüllen"))</f>
        <v>bitte befüllen</v>
      </c>
      <c r="G207" s="214" t="s">
        <v>369</v>
      </c>
      <c r="H207" s="182">
        <v>1</v>
      </c>
    </row>
    <row r="208" spans="1:8" x14ac:dyDescent="0.25">
      <c r="A208" s="221" t="s">
        <v>181</v>
      </c>
      <c r="B208" s="220"/>
      <c r="C208" s="220" t="s">
        <v>795</v>
      </c>
      <c r="D208" s="220"/>
      <c r="E208" s="220"/>
      <c r="F208" s="220"/>
      <c r="G208" s="220"/>
      <c r="H208" s="195"/>
    </row>
    <row r="209" spans="1:8" s="184" customFormat="1" outlineLevel="1" x14ac:dyDescent="0.25">
      <c r="A209" s="207" t="s">
        <v>182</v>
      </c>
      <c r="B209" s="210"/>
      <c r="C209" s="259" t="s">
        <v>796</v>
      </c>
      <c r="D209" s="210"/>
      <c r="E209" s="210"/>
      <c r="F209" s="210"/>
      <c r="G209" s="210"/>
      <c r="H209" s="195"/>
    </row>
    <row r="210" spans="1:8" s="184" customFormat="1" ht="30" outlineLevel="1" x14ac:dyDescent="0.25">
      <c r="A210" s="207" t="s">
        <v>183</v>
      </c>
      <c r="B210" s="228" t="s">
        <v>11</v>
      </c>
      <c r="C210" s="100" t="s">
        <v>797</v>
      </c>
      <c r="D210" s="214" t="s">
        <v>0</v>
      </c>
      <c r="E210" s="211"/>
      <c r="F210" s="210" t="str">
        <f t="shared" ref="F210" si="48">IF(E210="ja","OK",IF(E210="","bitte befüllen","Ausschluss"))</f>
        <v>bitte befüllen</v>
      </c>
      <c r="G210" s="210" t="s">
        <v>15</v>
      </c>
      <c r="H210" s="195"/>
    </row>
    <row r="211" spans="1:8" s="184" customFormat="1" ht="45" outlineLevel="1" x14ac:dyDescent="0.25">
      <c r="A211" s="207" t="s">
        <v>184</v>
      </c>
      <c r="B211" s="228" t="s">
        <v>24</v>
      </c>
      <c r="C211" s="100" t="s">
        <v>1369</v>
      </c>
      <c r="D211" s="214" t="s">
        <v>0</v>
      </c>
      <c r="E211" s="211"/>
      <c r="F211" s="214" t="str">
        <f>IF(E211="ja",5,IF(E211="nein",0,"bitte befüllen"))</f>
        <v>bitte befüllen</v>
      </c>
      <c r="G211" s="214" t="s">
        <v>241</v>
      </c>
      <c r="H211" s="182">
        <v>5</v>
      </c>
    </row>
    <row r="212" spans="1:8" s="184" customFormat="1" outlineLevel="1" x14ac:dyDescent="0.25">
      <c r="A212" s="207" t="s">
        <v>185</v>
      </c>
      <c r="B212" s="210"/>
      <c r="C212" s="259" t="s">
        <v>905</v>
      </c>
      <c r="D212" s="210"/>
      <c r="E212" s="210"/>
      <c r="F212" s="210"/>
      <c r="G212" s="210"/>
      <c r="H212" s="195"/>
    </row>
    <row r="213" spans="1:8" s="184" customFormat="1" ht="30" outlineLevel="1" x14ac:dyDescent="0.25">
      <c r="A213" s="207" t="s">
        <v>186</v>
      </c>
      <c r="B213" s="228" t="s">
        <v>24</v>
      </c>
      <c r="C213" s="100" t="s">
        <v>798</v>
      </c>
      <c r="D213" s="214" t="s">
        <v>0</v>
      </c>
      <c r="E213" s="211"/>
      <c r="F213" s="214" t="str">
        <f>IF(E213="ja",10,IF(E213="nein",0,"bitte befüllen"))</f>
        <v>bitte befüllen</v>
      </c>
      <c r="G213" s="214" t="s">
        <v>62</v>
      </c>
      <c r="H213" s="182">
        <v>10</v>
      </c>
    </row>
    <row r="214" spans="1:8" s="184" customFormat="1" outlineLevel="1" x14ac:dyDescent="0.25">
      <c r="A214" s="207" t="s">
        <v>187</v>
      </c>
      <c r="B214" s="228" t="s">
        <v>24</v>
      </c>
      <c r="C214" s="100" t="s">
        <v>799</v>
      </c>
      <c r="D214" s="214" t="s">
        <v>0</v>
      </c>
      <c r="E214" s="211"/>
      <c r="F214" s="214" t="str">
        <f>IF(E214="ja",1,IF(E214="nein",0,"bitte befüllen"))</f>
        <v>bitte befüllen</v>
      </c>
      <c r="G214" s="214" t="s">
        <v>369</v>
      </c>
      <c r="H214" s="182">
        <v>1</v>
      </c>
    </row>
    <row r="215" spans="1:8" s="184" customFormat="1" outlineLevel="1" x14ac:dyDescent="0.25">
      <c r="A215" s="207" t="s">
        <v>422</v>
      </c>
      <c r="B215" s="228" t="s">
        <v>24</v>
      </c>
      <c r="C215" s="100" t="s">
        <v>800</v>
      </c>
      <c r="D215" s="214" t="s">
        <v>0</v>
      </c>
      <c r="E215" s="211"/>
      <c r="F215" s="214" t="str">
        <f>IF(E215="ja",1,IF(E215="nein",0,"bitte befüllen"))</f>
        <v>bitte befüllen</v>
      </c>
      <c r="G215" s="214" t="s">
        <v>369</v>
      </c>
      <c r="H215" s="182">
        <v>1</v>
      </c>
    </row>
    <row r="216" spans="1:8" s="184" customFormat="1" outlineLevel="1" x14ac:dyDescent="0.25">
      <c r="A216" s="207" t="s">
        <v>423</v>
      </c>
      <c r="B216" s="228" t="s">
        <v>11</v>
      </c>
      <c r="C216" s="100" t="s">
        <v>801</v>
      </c>
      <c r="D216" s="214" t="s">
        <v>0</v>
      </c>
      <c r="E216" s="211"/>
      <c r="F216" s="210" t="str">
        <f t="shared" ref="F216" si="49">IF(E216="ja","OK",IF(E216="","bitte befüllen","Ausschluss"))</f>
        <v>bitte befüllen</v>
      </c>
      <c r="G216" s="210" t="s">
        <v>15</v>
      </c>
      <c r="H216" s="195"/>
    </row>
    <row r="217" spans="1:8" s="184" customFormat="1" outlineLevel="1" x14ac:dyDescent="0.25">
      <c r="A217" s="207" t="s">
        <v>424</v>
      </c>
      <c r="B217" s="228" t="s">
        <v>24</v>
      </c>
      <c r="C217" s="100" t="s">
        <v>802</v>
      </c>
      <c r="D217" s="214" t="s">
        <v>0</v>
      </c>
      <c r="E217" s="211"/>
      <c r="F217" s="214" t="str">
        <f t="shared" ref="F217:F218" si="50">IF(E217="ja",5,IF(E217="nein",0,"bitte befüllen"))</f>
        <v>bitte befüllen</v>
      </c>
      <c r="G217" s="214" t="s">
        <v>241</v>
      </c>
      <c r="H217" s="182">
        <v>5</v>
      </c>
    </row>
    <row r="218" spans="1:8" s="184" customFormat="1" outlineLevel="1" x14ac:dyDescent="0.25">
      <c r="A218" s="207" t="s">
        <v>425</v>
      </c>
      <c r="B218" s="228" t="s">
        <v>24</v>
      </c>
      <c r="C218" s="100" t="s">
        <v>803</v>
      </c>
      <c r="D218" s="214" t="s">
        <v>0</v>
      </c>
      <c r="E218" s="211"/>
      <c r="F218" s="214" t="str">
        <f t="shared" si="50"/>
        <v>bitte befüllen</v>
      </c>
      <c r="G218" s="214" t="s">
        <v>241</v>
      </c>
      <c r="H218" s="182">
        <v>5</v>
      </c>
    </row>
    <row r="219" spans="1:8" x14ac:dyDescent="0.25">
      <c r="A219" s="221" t="s">
        <v>188</v>
      </c>
      <c r="B219" s="220"/>
      <c r="C219" s="220" t="s">
        <v>365</v>
      </c>
      <c r="D219" s="220"/>
      <c r="E219" s="220"/>
      <c r="F219" s="220"/>
      <c r="G219" s="220"/>
      <c r="H219" s="195"/>
    </row>
    <row r="220" spans="1:8" s="184" customFormat="1" ht="45" outlineLevel="1" x14ac:dyDescent="0.25">
      <c r="A220" s="207" t="s">
        <v>189</v>
      </c>
      <c r="B220" s="228" t="s">
        <v>24</v>
      </c>
      <c r="C220" s="104" t="s">
        <v>804</v>
      </c>
      <c r="D220" s="214" t="s">
        <v>0</v>
      </c>
      <c r="E220" s="211"/>
      <c r="F220" s="214" t="str">
        <f>IF(E220="ja",10,IF(E220="nein",0,"bitte befüllen"))</f>
        <v>bitte befüllen</v>
      </c>
      <c r="G220" s="214" t="s">
        <v>62</v>
      </c>
      <c r="H220" s="182">
        <v>10</v>
      </c>
    </row>
    <row r="221" spans="1:8" s="184" customFormat="1" ht="30" outlineLevel="1" x14ac:dyDescent="0.25">
      <c r="A221" s="207" t="s">
        <v>190</v>
      </c>
      <c r="B221" s="228" t="s">
        <v>11</v>
      </c>
      <c r="C221" s="104" t="s">
        <v>805</v>
      </c>
      <c r="D221" s="214" t="s">
        <v>0</v>
      </c>
      <c r="E221" s="211"/>
      <c r="F221" s="210" t="str">
        <f t="shared" ref="F221" si="51">IF(E221="ja","OK",IF(E221="","bitte befüllen","Ausschluss"))</f>
        <v>bitte befüllen</v>
      </c>
      <c r="G221" s="210" t="s">
        <v>15</v>
      </c>
      <c r="H221" s="195"/>
    </row>
    <row r="222" spans="1:8" s="184" customFormat="1" ht="30" outlineLevel="1" x14ac:dyDescent="0.25">
      <c r="A222" s="207" t="s">
        <v>191</v>
      </c>
      <c r="B222" s="228" t="s">
        <v>24</v>
      </c>
      <c r="C222" s="104" t="s">
        <v>806</v>
      </c>
      <c r="D222" s="214" t="s">
        <v>0</v>
      </c>
      <c r="E222" s="211"/>
      <c r="F222" s="214" t="str">
        <f t="shared" ref="F222:F226" si="52">IF(E222="ja",5,IF(E222="nein",0,"bitte befüllen"))</f>
        <v>bitte befüllen</v>
      </c>
      <c r="G222" s="214" t="s">
        <v>241</v>
      </c>
      <c r="H222" s="182">
        <v>5</v>
      </c>
    </row>
    <row r="223" spans="1:8" s="184" customFormat="1" ht="45" outlineLevel="1" x14ac:dyDescent="0.25">
      <c r="A223" s="207" t="s">
        <v>192</v>
      </c>
      <c r="B223" s="228" t="s">
        <v>24</v>
      </c>
      <c r="C223" s="104" t="s">
        <v>807</v>
      </c>
      <c r="D223" s="214" t="s">
        <v>0</v>
      </c>
      <c r="E223" s="211"/>
      <c r="F223" s="214" t="str">
        <f t="shared" si="52"/>
        <v>bitte befüllen</v>
      </c>
      <c r="G223" s="214" t="s">
        <v>241</v>
      </c>
      <c r="H223" s="182">
        <v>5</v>
      </c>
    </row>
    <row r="224" spans="1:8" s="184" customFormat="1" ht="30" outlineLevel="1" x14ac:dyDescent="0.25">
      <c r="A224" s="207" t="s">
        <v>429</v>
      </c>
      <c r="B224" s="228" t="s">
        <v>24</v>
      </c>
      <c r="C224" s="231" t="s">
        <v>808</v>
      </c>
      <c r="D224" s="214" t="s">
        <v>0</v>
      </c>
      <c r="E224" s="211"/>
      <c r="F224" s="214" t="str">
        <f t="shared" si="52"/>
        <v>bitte befüllen</v>
      </c>
      <c r="G224" s="214" t="s">
        <v>241</v>
      </c>
      <c r="H224" s="182">
        <v>5</v>
      </c>
    </row>
    <row r="225" spans="1:8" s="184" customFormat="1" ht="75" outlineLevel="1" x14ac:dyDescent="0.25">
      <c r="A225" s="207" t="s">
        <v>674</v>
      </c>
      <c r="B225" s="228" t="s">
        <v>24</v>
      </c>
      <c r="C225" s="100" t="s">
        <v>809</v>
      </c>
      <c r="D225" s="214" t="s">
        <v>0</v>
      </c>
      <c r="E225" s="211"/>
      <c r="F225" s="214" t="str">
        <f t="shared" si="52"/>
        <v>bitte befüllen</v>
      </c>
      <c r="G225" s="214" t="s">
        <v>241</v>
      </c>
      <c r="H225" s="182">
        <v>5</v>
      </c>
    </row>
    <row r="226" spans="1:8" s="184" customFormat="1" ht="45" outlineLevel="1" x14ac:dyDescent="0.25">
      <c r="A226" s="207" t="s">
        <v>906</v>
      </c>
      <c r="B226" s="228" t="s">
        <v>24</v>
      </c>
      <c r="C226" s="100" t="s">
        <v>1370</v>
      </c>
      <c r="D226" s="214" t="s">
        <v>0</v>
      </c>
      <c r="E226" s="211"/>
      <c r="F226" s="214" t="str">
        <f t="shared" si="52"/>
        <v>bitte befüllen</v>
      </c>
      <c r="G226" s="214" t="s">
        <v>241</v>
      </c>
      <c r="H226" s="182">
        <v>5</v>
      </c>
    </row>
    <row r="227" spans="1:8" x14ac:dyDescent="0.25">
      <c r="A227" s="221" t="s">
        <v>193</v>
      </c>
      <c r="B227" s="220"/>
      <c r="C227" s="220" t="s">
        <v>814</v>
      </c>
      <c r="D227" s="220"/>
      <c r="E227" s="220"/>
      <c r="F227" s="220"/>
      <c r="G227" s="220"/>
      <c r="H227" s="195"/>
    </row>
    <row r="228" spans="1:8" s="184" customFormat="1" ht="45" outlineLevel="1" x14ac:dyDescent="0.25">
      <c r="A228" s="222" t="s">
        <v>194</v>
      </c>
      <c r="B228" s="208" t="s">
        <v>24</v>
      </c>
      <c r="C228" s="99" t="s">
        <v>1371</v>
      </c>
      <c r="D228" s="210" t="s">
        <v>0</v>
      </c>
      <c r="E228" s="211"/>
      <c r="F228" s="214" t="str">
        <f>IF(E228="ja",10,IF(E228="nein",0,"bitte befüllen"))</f>
        <v>bitte befüllen</v>
      </c>
      <c r="G228" s="214" t="s">
        <v>62</v>
      </c>
      <c r="H228" s="182">
        <v>10</v>
      </c>
    </row>
    <row r="229" spans="1:8" s="184" customFormat="1" ht="30" outlineLevel="1" x14ac:dyDescent="0.25">
      <c r="A229" s="222" t="s">
        <v>195</v>
      </c>
      <c r="B229" s="208" t="s">
        <v>24</v>
      </c>
      <c r="C229" s="99" t="s">
        <v>1114</v>
      </c>
      <c r="D229" s="210" t="s">
        <v>0</v>
      </c>
      <c r="E229" s="211"/>
      <c r="F229" s="214" t="str">
        <f>IF(E229="ja",10,IF(E229="nein",0,"bitte befüllen"))</f>
        <v>bitte befüllen</v>
      </c>
      <c r="G229" s="214" t="s">
        <v>62</v>
      </c>
      <c r="H229" s="182">
        <v>10</v>
      </c>
    </row>
    <row r="230" spans="1:8" s="184" customFormat="1" ht="30" outlineLevel="1" x14ac:dyDescent="0.25">
      <c r="A230" s="222" t="s">
        <v>196</v>
      </c>
      <c r="B230" s="208" t="s">
        <v>24</v>
      </c>
      <c r="C230" s="99" t="s">
        <v>1115</v>
      </c>
      <c r="D230" s="210" t="s">
        <v>0</v>
      </c>
      <c r="E230" s="211"/>
      <c r="F230" s="214" t="str">
        <f t="shared" ref="F230" si="53">IF(E230="ja",5,IF(E230="nein",0,"bitte befüllen"))</f>
        <v>bitte befüllen</v>
      </c>
      <c r="G230" s="214" t="s">
        <v>241</v>
      </c>
      <c r="H230" s="182">
        <v>5</v>
      </c>
    </row>
    <row r="231" spans="1:8" s="184" customFormat="1" outlineLevel="1" x14ac:dyDescent="0.25">
      <c r="A231" s="222" t="s">
        <v>240</v>
      </c>
      <c r="B231" s="208" t="s">
        <v>24</v>
      </c>
      <c r="C231" s="99" t="s">
        <v>1116</v>
      </c>
      <c r="D231" s="210" t="s">
        <v>0</v>
      </c>
      <c r="E231" s="211"/>
      <c r="F231" s="214" t="str">
        <f>IF(E231="ja",10,IF(E231="nein",0,"bitte befüllen"))</f>
        <v>bitte befüllen</v>
      </c>
      <c r="G231" s="214" t="s">
        <v>62</v>
      </c>
      <c r="H231" s="182">
        <v>10</v>
      </c>
    </row>
    <row r="232" spans="1:8" s="184" customFormat="1" ht="30" outlineLevel="1" x14ac:dyDescent="0.25">
      <c r="A232" s="222" t="s">
        <v>253</v>
      </c>
      <c r="B232" s="208" t="s">
        <v>24</v>
      </c>
      <c r="C232" s="99" t="s">
        <v>1117</v>
      </c>
      <c r="D232" s="210" t="s">
        <v>0</v>
      </c>
      <c r="E232" s="211"/>
      <c r="F232" s="214" t="str">
        <f>IF(E232="ja",10,IF(E232="nein",0,"bitte befüllen"))</f>
        <v>bitte befüllen</v>
      </c>
      <c r="G232" s="214" t="s">
        <v>62</v>
      </c>
      <c r="H232" s="182">
        <v>10</v>
      </c>
    </row>
    <row r="233" spans="1:8" s="184" customFormat="1" outlineLevel="1" x14ac:dyDescent="0.25">
      <c r="A233" s="222" t="s">
        <v>430</v>
      </c>
      <c r="B233" s="208" t="s">
        <v>24</v>
      </c>
      <c r="C233" s="99" t="s">
        <v>1118</v>
      </c>
      <c r="D233" s="210" t="s">
        <v>0</v>
      </c>
      <c r="E233" s="211"/>
      <c r="F233" s="214" t="str">
        <f t="shared" ref="F233" si="54">IF(E233="ja",5,IF(E233="nein",0,"bitte befüllen"))</f>
        <v>bitte befüllen</v>
      </c>
      <c r="G233" s="214" t="s">
        <v>241</v>
      </c>
      <c r="H233" s="182">
        <v>5</v>
      </c>
    </row>
    <row r="234" spans="1:8" s="184" customFormat="1" ht="30" outlineLevel="1" x14ac:dyDescent="0.25">
      <c r="A234" s="222" t="s">
        <v>431</v>
      </c>
      <c r="B234" s="208" t="s">
        <v>24</v>
      </c>
      <c r="C234" s="99" t="s">
        <v>1119</v>
      </c>
      <c r="D234" s="210" t="s">
        <v>0</v>
      </c>
      <c r="E234" s="211"/>
      <c r="F234" s="214" t="str">
        <f>IF(E234="ja",10,IF(E234="nein",0,"bitte befüllen"))</f>
        <v>bitte befüllen</v>
      </c>
      <c r="G234" s="214" t="s">
        <v>62</v>
      </c>
      <c r="H234" s="182">
        <v>10</v>
      </c>
    </row>
    <row r="235" spans="1:8" s="184" customFormat="1" ht="30" outlineLevel="1" x14ac:dyDescent="0.25">
      <c r="A235" s="222" t="s">
        <v>432</v>
      </c>
      <c r="B235" s="208" t="s">
        <v>24</v>
      </c>
      <c r="C235" s="99" t="s">
        <v>1120</v>
      </c>
      <c r="D235" s="210" t="s">
        <v>0</v>
      </c>
      <c r="E235" s="211"/>
      <c r="F235" s="214" t="str">
        <f>IF(E235="ja",10,IF(E235="nein",0,"bitte befüllen"))</f>
        <v>bitte befüllen</v>
      </c>
      <c r="G235" s="214" t="s">
        <v>62</v>
      </c>
      <c r="H235" s="182">
        <v>10</v>
      </c>
    </row>
    <row r="236" spans="1:8" s="184" customFormat="1" ht="30" outlineLevel="1" x14ac:dyDescent="0.25">
      <c r="A236" s="222" t="s">
        <v>433</v>
      </c>
      <c r="B236" s="208" t="s">
        <v>24</v>
      </c>
      <c r="C236" s="99" t="s">
        <v>1121</v>
      </c>
      <c r="D236" s="210" t="s">
        <v>0</v>
      </c>
      <c r="E236" s="211"/>
      <c r="F236" s="214" t="str">
        <f>IF(E236="ja",20,IF(E236="nein",0,"bitte befüllen"))</f>
        <v>bitte befüllen</v>
      </c>
      <c r="G236" s="214" t="s">
        <v>38</v>
      </c>
      <c r="H236" s="182">
        <v>20</v>
      </c>
    </row>
    <row r="237" spans="1:8" s="184" customFormat="1" ht="30" outlineLevel="1" x14ac:dyDescent="0.25">
      <c r="A237" s="222" t="s">
        <v>434</v>
      </c>
      <c r="B237" s="208" t="s">
        <v>24</v>
      </c>
      <c r="C237" s="99" t="s">
        <v>1122</v>
      </c>
      <c r="D237" s="210" t="s">
        <v>0</v>
      </c>
      <c r="E237" s="211"/>
      <c r="F237" s="214" t="str">
        <f>IF(E237="ja",20,IF(E237="nein",0,"bitte befüllen"))</f>
        <v>bitte befüllen</v>
      </c>
      <c r="G237" s="214" t="s">
        <v>38</v>
      </c>
      <c r="H237" s="182">
        <v>20</v>
      </c>
    </row>
    <row r="238" spans="1:8" s="184" customFormat="1" ht="30" outlineLevel="1" x14ac:dyDescent="0.25">
      <c r="A238" s="222" t="s">
        <v>435</v>
      </c>
      <c r="B238" s="208" t="s">
        <v>24</v>
      </c>
      <c r="C238" s="99" t="s">
        <v>1123</v>
      </c>
      <c r="D238" s="210" t="s">
        <v>0</v>
      </c>
      <c r="E238" s="211"/>
      <c r="F238" s="214" t="str">
        <f>IF(E238="ja",20,IF(E238="nein",0,"bitte befüllen"))</f>
        <v>bitte befüllen</v>
      </c>
      <c r="G238" s="214" t="s">
        <v>38</v>
      </c>
      <c r="H238" s="182">
        <v>20</v>
      </c>
    </row>
    <row r="239" spans="1:8" s="184" customFormat="1" outlineLevel="1" x14ac:dyDescent="0.25">
      <c r="A239" s="222" t="s">
        <v>436</v>
      </c>
      <c r="B239" s="208" t="s">
        <v>24</v>
      </c>
      <c r="C239" s="99" t="s">
        <v>1124</v>
      </c>
      <c r="D239" s="210" t="s">
        <v>0</v>
      </c>
      <c r="E239" s="211"/>
      <c r="F239" s="214" t="str">
        <f>IF(E239="ja",10,IF(E239="nein",0,"bitte befüllen"))</f>
        <v>bitte befüllen</v>
      </c>
      <c r="G239" s="214" t="s">
        <v>62</v>
      </c>
      <c r="H239" s="182">
        <v>10</v>
      </c>
    </row>
    <row r="240" spans="1:8" s="184" customFormat="1" outlineLevel="1" x14ac:dyDescent="0.25">
      <c r="A240" s="222" t="s">
        <v>437</v>
      </c>
      <c r="B240" s="208" t="s">
        <v>24</v>
      </c>
      <c r="C240" s="99" t="s">
        <v>1125</v>
      </c>
      <c r="D240" s="210" t="s">
        <v>0</v>
      </c>
      <c r="E240" s="211"/>
      <c r="F240" s="214" t="str">
        <f>IF(E240="ja",10,IF(E240="nein",0,"bitte befüllen"))</f>
        <v>bitte befüllen</v>
      </c>
      <c r="G240" s="214" t="s">
        <v>62</v>
      </c>
      <c r="H240" s="182">
        <v>10</v>
      </c>
    </row>
    <row r="241" spans="1:8" s="184" customFormat="1" outlineLevel="1" x14ac:dyDescent="0.25">
      <c r="A241" s="222" t="s">
        <v>438</v>
      </c>
      <c r="B241" s="208" t="s">
        <v>24</v>
      </c>
      <c r="C241" s="99" t="s">
        <v>1126</v>
      </c>
      <c r="D241" s="210" t="s">
        <v>0</v>
      </c>
      <c r="E241" s="211"/>
      <c r="F241" s="214" t="str">
        <f>IF(E241="ja",10,IF(E241="nein",0,"bitte befüllen"))</f>
        <v>bitte befüllen</v>
      </c>
      <c r="G241" s="214" t="s">
        <v>62</v>
      </c>
      <c r="H241" s="182">
        <v>10</v>
      </c>
    </row>
    <row r="242" spans="1:8" s="184" customFormat="1" outlineLevel="1" x14ac:dyDescent="0.25">
      <c r="A242" s="222" t="s">
        <v>907</v>
      </c>
      <c r="B242" s="208" t="s">
        <v>24</v>
      </c>
      <c r="C242" s="99" t="s">
        <v>1127</v>
      </c>
      <c r="D242" s="210" t="s">
        <v>0</v>
      </c>
      <c r="E242" s="211"/>
      <c r="F242" s="214" t="str">
        <f>IF(E242="ja",20,IF(E242="nein",0,"bitte befüllen"))</f>
        <v>bitte befüllen</v>
      </c>
      <c r="G242" s="214" t="s">
        <v>38</v>
      </c>
      <c r="H242" s="182">
        <v>20</v>
      </c>
    </row>
    <row r="243" spans="1:8" s="184" customFormat="1" ht="30" outlineLevel="1" x14ac:dyDescent="0.25">
      <c r="A243" s="222" t="s">
        <v>908</v>
      </c>
      <c r="B243" s="208" t="s">
        <v>24</v>
      </c>
      <c r="C243" s="99" t="s">
        <v>1128</v>
      </c>
      <c r="D243" s="210" t="s">
        <v>0</v>
      </c>
      <c r="E243" s="211"/>
      <c r="F243" s="214" t="str">
        <f t="shared" ref="F243:F253" si="55">IF(E243="ja",10,IF(E243="nein",0,"bitte befüllen"))</f>
        <v>bitte befüllen</v>
      </c>
      <c r="G243" s="214" t="s">
        <v>62</v>
      </c>
      <c r="H243" s="182">
        <v>10</v>
      </c>
    </row>
    <row r="244" spans="1:8" s="184" customFormat="1" ht="30" outlineLevel="1" x14ac:dyDescent="0.25">
      <c r="A244" s="222" t="s">
        <v>909</v>
      </c>
      <c r="B244" s="208" t="s">
        <v>24</v>
      </c>
      <c r="C244" s="99" t="s">
        <v>1129</v>
      </c>
      <c r="D244" s="210" t="s">
        <v>0</v>
      </c>
      <c r="E244" s="211"/>
      <c r="F244" s="214" t="str">
        <f t="shared" si="55"/>
        <v>bitte befüllen</v>
      </c>
      <c r="G244" s="214" t="s">
        <v>62</v>
      </c>
      <c r="H244" s="182">
        <v>10</v>
      </c>
    </row>
    <row r="245" spans="1:8" s="184" customFormat="1" ht="30" outlineLevel="1" x14ac:dyDescent="0.25">
      <c r="A245" s="222" t="s">
        <v>910</v>
      </c>
      <c r="B245" s="208" t="s">
        <v>24</v>
      </c>
      <c r="C245" s="99" t="s">
        <v>1130</v>
      </c>
      <c r="D245" s="210" t="s">
        <v>0</v>
      </c>
      <c r="E245" s="211"/>
      <c r="F245" s="214" t="str">
        <f t="shared" si="55"/>
        <v>bitte befüllen</v>
      </c>
      <c r="G245" s="214" t="s">
        <v>62</v>
      </c>
      <c r="H245" s="182">
        <v>10</v>
      </c>
    </row>
    <row r="246" spans="1:8" s="184" customFormat="1" ht="30" outlineLevel="1" x14ac:dyDescent="0.25">
      <c r="A246" s="222" t="s">
        <v>911</v>
      </c>
      <c r="B246" s="208" t="s">
        <v>24</v>
      </c>
      <c r="C246" s="99" t="s">
        <v>1131</v>
      </c>
      <c r="D246" s="210" t="s">
        <v>0</v>
      </c>
      <c r="E246" s="211"/>
      <c r="F246" s="214" t="str">
        <f t="shared" si="55"/>
        <v>bitte befüllen</v>
      </c>
      <c r="G246" s="214" t="s">
        <v>62</v>
      </c>
      <c r="H246" s="182">
        <v>10</v>
      </c>
    </row>
    <row r="247" spans="1:8" s="184" customFormat="1" ht="30" outlineLevel="1" x14ac:dyDescent="0.25">
      <c r="A247" s="222" t="s">
        <v>912</v>
      </c>
      <c r="B247" s="208" t="s">
        <v>24</v>
      </c>
      <c r="C247" s="99" t="s">
        <v>1132</v>
      </c>
      <c r="D247" s="210" t="s">
        <v>0</v>
      </c>
      <c r="E247" s="211"/>
      <c r="F247" s="214" t="str">
        <f t="shared" si="55"/>
        <v>bitte befüllen</v>
      </c>
      <c r="G247" s="214" t="s">
        <v>62</v>
      </c>
      <c r="H247" s="182">
        <v>10</v>
      </c>
    </row>
    <row r="248" spans="1:8" s="184" customFormat="1" ht="30" outlineLevel="1" x14ac:dyDescent="0.25">
      <c r="A248" s="222" t="s">
        <v>913</v>
      </c>
      <c r="B248" s="208" t="s">
        <v>24</v>
      </c>
      <c r="C248" s="99" t="s">
        <v>1133</v>
      </c>
      <c r="D248" s="210" t="s">
        <v>0</v>
      </c>
      <c r="E248" s="211"/>
      <c r="F248" s="214" t="str">
        <f t="shared" si="55"/>
        <v>bitte befüllen</v>
      </c>
      <c r="G248" s="214" t="s">
        <v>62</v>
      </c>
      <c r="H248" s="182">
        <v>10</v>
      </c>
    </row>
    <row r="249" spans="1:8" s="184" customFormat="1" outlineLevel="1" x14ac:dyDescent="0.25">
      <c r="A249" s="222" t="s">
        <v>914</v>
      </c>
      <c r="B249" s="208" t="s">
        <v>24</v>
      </c>
      <c r="C249" s="99" t="s">
        <v>1134</v>
      </c>
      <c r="D249" s="210" t="s">
        <v>0</v>
      </c>
      <c r="E249" s="211"/>
      <c r="F249" s="214" t="str">
        <f t="shared" si="55"/>
        <v>bitte befüllen</v>
      </c>
      <c r="G249" s="214" t="s">
        <v>62</v>
      </c>
      <c r="H249" s="182">
        <v>10</v>
      </c>
    </row>
    <row r="250" spans="1:8" s="184" customFormat="1" ht="30" outlineLevel="1" x14ac:dyDescent="0.25">
      <c r="A250" s="222" t="s">
        <v>915</v>
      </c>
      <c r="B250" s="208" t="s">
        <v>24</v>
      </c>
      <c r="C250" s="99" t="s">
        <v>1135</v>
      </c>
      <c r="D250" s="210" t="s">
        <v>0</v>
      </c>
      <c r="E250" s="211"/>
      <c r="F250" s="214" t="str">
        <f t="shared" si="55"/>
        <v>bitte befüllen</v>
      </c>
      <c r="G250" s="214" t="s">
        <v>62</v>
      </c>
      <c r="H250" s="182">
        <v>10</v>
      </c>
    </row>
    <row r="251" spans="1:8" s="184" customFormat="1" ht="30" outlineLevel="1" x14ac:dyDescent="0.25">
      <c r="A251" s="222" t="s">
        <v>916</v>
      </c>
      <c r="B251" s="208" t="s">
        <v>24</v>
      </c>
      <c r="C251" s="99" t="s">
        <v>1136</v>
      </c>
      <c r="D251" s="210" t="s">
        <v>0</v>
      </c>
      <c r="E251" s="211"/>
      <c r="F251" s="214" t="str">
        <f t="shared" si="55"/>
        <v>bitte befüllen</v>
      </c>
      <c r="G251" s="214" t="s">
        <v>62</v>
      </c>
      <c r="H251" s="182">
        <v>10</v>
      </c>
    </row>
    <row r="252" spans="1:8" s="184" customFormat="1" ht="105" outlineLevel="1" x14ac:dyDescent="0.25">
      <c r="A252" s="222" t="s">
        <v>917</v>
      </c>
      <c r="B252" s="208" t="s">
        <v>24</v>
      </c>
      <c r="C252" s="99" t="s">
        <v>1158</v>
      </c>
      <c r="D252" s="210" t="s">
        <v>0</v>
      </c>
      <c r="E252" s="211"/>
      <c r="F252" s="214" t="str">
        <f t="shared" si="55"/>
        <v>bitte befüllen</v>
      </c>
      <c r="G252" s="214" t="s">
        <v>62</v>
      </c>
      <c r="H252" s="182">
        <v>10</v>
      </c>
    </row>
    <row r="253" spans="1:8" s="184" customFormat="1" ht="90" outlineLevel="1" x14ac:dyDescent="0.25">
      <c r="A253" s="222" t="s">
        <v>918</v>
      </c>
      <c r="B253" s="208" t="s">
        <v>24</v>
      </c>
      <c r="C253" s="99" t="s">
        <v>1157</v>
      </c>
      <c r="D253" s="210" t="s">
        <v>0</v>
      </c>
      <c r="E253" s="211"/>
      <c r="F253" s="214" t="str">
        <f t="shared" si="55"/>
        <v>bitte befüllen</v>
      </c>
      <c r="G253" s="214" t="s">
        <v>62</v>
      </c>
      <c r="H253" s="182">
        <v>10</v>
      </c>
    </row>
    <row r="254" spans="1:8" x14ac:dyDescent="0.25">
      <c r="A254" s="221" t="s">
        <v>197</v>
      </c>
      <c r="B254" s="220"/>
      <c r="C254" s="220" t="s">
        <v>815</v>
      </c>
      <c r="D254" s="220"/>
      <c r="E254" s="220"/>
      <c r="F254" s="220"/>
      <c r="G254" s="220"/>
      <c r="H254" s="195"/>
    </row>
    <row r="255" spans="1:8" s="184" customFormat="1" ht="45" outlineLevel="1" x14ac:dyDescent="0.25">
      <c r="A255" s="207" t="s">
        <v>198</v>
      </c>
      <c r="B255" s="208" t="s">
        <v>24</v>
      </c>
      <c r="C255" s="99" t="s">
        <v>1137</v>
      </c>
      <c r="D255" s="210" t="s">
        <v>0</v>
      </c>
      <c r="E255" s="211"/>
      <c r="F255" s="214" t="str">
        <f t="shared" ref="F255:F257" si="56">IF(E255="ja",5,IF(E255="nein",0,"bitte befüllen"))</f>
        <v>bitte befüllen</v>
      </c>
      <c r="G255" s="214" t="s">
        <v>241</v>
      </c>
      <c r="H255" s="182">
        <v>5</v>
      </c>
    </row>
    <row r="256" spans="1:8" s="184" customFormat="1" ht="30" outlineLevel="1" x14ac:dyDescent="0.25">
      <c r="A256" s="207" t="s">
        <v>199</v>
      </c>
      <c r="B256" s="208" t="s">
        <v>24</v>
      </c>
      <c r="C256" s="99" t="s">
        <v>1138</v>
      </c>
      <c r="D256" s="210" t="s">
        <v>0</v>
      </c>
      <c r="E256" s="211"/>
      <c r="F256" s="214" t="str">
        <f t="shared" si="56"/>
        <v>bitte befüllen</v>
      </c>
      <c r="G256" s="214" t="s">
        <v>241</v>
      </c>
      <c r="H256" s="182">
        <v>5</v>
      </c>
    </row>
    <row r="257" spans="1:8" s="184" customFormat="1" ht="30" outlineLevel="1" x14ac:dyDescent="0.25">
      <c r="A257" s="207" t="s">
        <v>200</v>
      </c>
      <c r="B257" s="208" t="s">
        <v>24</v>
      </c>
      <c r="C257" s="99" t="s">
        <v>1139</v>
      </c>
      <c r="D257" s="210" t="s">
        <v>0</v>
      </c>
      <c r="E257" s="211"/>
      <c r="F257" s="214" t="str">
        <f t="shared" si="56"/>
        <v>bitte befüllen</v>
      </c>
      <c r="G257" s="214" t="s">
        <v>241</v>
      </c>
      <c r="H257" s="182">
        <v>5</v>
      </c>
    </row>
    <row r="258" spans="1:8" s="184" customFormat="1" outlineLevel="1" x14ac:dyDescent="0.25">
      <c r="A258" s="207" t="s">
        <v>439</v>
      </c>
      <c r="B258" s="208" t="s">
        <v>24</v>
      </c>
      <c r="C258" s="99" t="s">
        <v>1140</v>
      </c>
      <c r="D258" s="210" t="s">
        <v>0</v>
      </c>
      <c r="E258" s="211"/>
      <c r="F258" s="214" t="str">
        <f>IF(E258="ja",1,IF(E258="nein",0,"bitte befüllen"))</f>
        <v>bitte befüllen</v>
      </c>
      <c r="G258" s="214" t="s">
        <v>369</v>
      </c>
      <c r="H258" s="182">
        <v>1</v>
      </c>
    </row>
    <row r="259" spans="1:8" s="184" customFormat="1" ht="45" outlineLevel="1" x14ac:dyDescent="0.25">
      <c r="A259" s="207" t="s">
        <v>440</v>
      </c>
      <c r="B259" s="208" t="s">
        <v>24</v>
      </c>
      <c r="C259" s="99" t="s">
        <v>1227</v>
      </c>
      <c r="D259" s="210" t="s">
        <v>0</v>
      </c>
      <c r="E259" s="211"/>
      <c r="F259" s="214" t="str">
        <f>IF(E259="ja",10,IF(E259="nein",0,"bitte befüllen"))</f>
        <v>bitte befüllen</v>
      </c>
      <c r="G259" s="214" t="s">
        <v>62</v>
      </c>
      <c r="H259" s="167">
        <v>10</v>
      </c>
    </row>
    <row r="260" spans="1:8" s="184" customFormat="1" ht="45" outlineLevel="1" x14ac:dyDescent="0.25">
      <c r="A260" s="207" t="s">
        <v>441</v>
      </c>
      <c r="B260" s="208" t="s">
        <v>24</v>
      </c>
      <c r="C260" s="99" t="s">
        <v>1141</v>
      </c>
      <c r="D260" s="210" t="s">
        <v>0</v>
      </c>
      <c r="E260" s="211"/>
      <c r="F260" s="214" t="str">
        <f>IF(E260="ja",20,IF(E260="nein",0,"bitte befüllen"))</f>
        <v>bitte befüllen</v>
      </c>
      <c r="G260" s="214" t="s">
        <v>38</v>
      </c>
      <c r="H260" s="182">
        <v>20</v>
      </c>
    </row>
    <row r="261" spans="1:8" s="184" customFormat="1" ht="45" outlineLevel="1" x14ac:dyDescent="0.25">
      <c r="A261" s="207" t="s">
        <v>442</v>
      </c>
      <c r="B261" s="208" t="s">
        <v>24</v>
      </c>
      <c r="C261" s="99" t="s">
        <v>1228</v>
      </c>
      <c r="D261" s="210" t="s">
        <v>0</v>
      </c>
      <c r="E261" s="211"/>
      <c r="F261" s="214" t="str">
        <f>IF(E261="ja",20,IF(E261="nein",0,"bitte befüllen"))</f>
        <v>bitte befüllen</v>
      </c>
      <c r="G261" s="214" t="s">
        <v>38</v>
      </c>
      <c r="H261" s="182">
        <v>20</v>
      </c>
    </row>
    <row r="262" spans="1:8" s="184" customFormat="1" ht="30" outlineLevel="1" x14ac:dyDescent="0.25">
      <c r="A262" s="207" t="s">
        <v>443</v>
      </c>
      <c r="B262" s="208" t="s">
        <v>24</v>
      </c>
      <c r="C262" s="99" t="s">
        <v>1142</v>
      </c>
      <c r="D262" s="210" t="s">
        <v>0</v>
      </c>
      <c r="E262" s="211"/>
      <c r="F262" s="214" t="str">
        <f t="shared" ref="F262:F265" si="57">IF(E262="ja",5,IF(E262="nein",0,"bitte befüllen"))</f>
        <v>bitte befüllen</v>
      </c>
      <c r="G262" s="214" t="s">
        <v>241</v>
      </c>
      <c r="H262" s="182">
        <v>5</v>
      </c>
    </row>
    <row r="263" spans="1:8" s="184" customFormat="1" outlineLevel="1" x14ac:dyDescent="0.25">
      <c r="A263" s="207" t="s">
        <v>444</v>
      </c>
      <c r="B263" s="208" t="s">
        <v>24</v>
      </c>
      <c r="C263" s="99" t="s">
        <v>1143</v>
      </c>
      <c r="D263" s="210" t="s">
        <v>0</v>
      </c>
      <c r="E263" s="211"/>
      <c r="F263" s="214" t="str">
        <f t="shared" si="57"/>
        <v>bitte befüllen</v>
      </c>
      <c r="G263" s="214" t="s">
        <v>241</v>
      </c>
      <c r="H263" s="182">
        <v>5</v>
      </c>
    </row>
    <row r="264" spans="1:8" s="184" customFormat="1" ht="30" outlineLevel="1" x14ac:dyDescent="0.25">
      <c r="A264" s="207" t="s">
        <v>445</v>
      </c>
      <c r="B264" s="208" t="s">
        <v>24</v>
      </c>
      <c r="C264" s="99" t="s">
        <v>1144</v>
      </c>
      <c r="D264" s="210" t="s">
        <v>0</v>
      </c>
      <c r="E264" s="211"/>
      <c r="F264" s="214" t="str">
        <f t="shared" si="57"/>
        <v>bitte befüllen</v>
      </c>
      <c r="G264" s="214" t="s">
        <v>241</v>
      </c>
      <c r="H264" s="182">
        <v>5</v>
      </c>
    </row>
    <row r="265" spans="1:8" s="184" customFormat="1" outlineLevel="1" x14ac:dyDescent="0.25">
      <c r="A265" s="207" t="s">
        <v>446</v>
      </c>
      <c r="B265" s="208" t="s">
        <v>24</v>
      </c>
      <c r="C265" s="99" t="s">
        <v>1145</v>
      </c>
      <c r="D265" s="210" t="s">
        <v>0</v>
      </c>
      <c r="E265" s="211"/>
      <c r="F265" s="214" t="str">
        <f t="shared" si="57"/>
        <v>bitte befüllen</v>
      </c>
      <c r="G265" s="214" t="s">
        <v>241</v>
      </c>
      <c r="H265" s="182">
        <v>5</v>
      </c>
    </row>
    <row r="266" spans="1:8" s="184" customFormat="1" outlineLevel="1" x14ac:dyDescent="0.25">
      <c r="A266" s="207" t="s">
        <v>447</v>
      </c>
      <c r="B266" s="208" t="s">
        <v>24</v>
      </c>
      <c r="C266" s="99" t="s">
        <v>1146</v>
      </c>
      <c r="D266" s="210" t="s">
        <v>0</v>
      </c>
      <c r="E266" s="211"/>
      <c r="F266" s="214" t="str">
        <f>IF(E266="ja",10,IF(E266="nein",0,"bitte befüllen"))</f>
        <v>bitte befüllen</v>
      </c>
      <c r="G266" s="214" t="s">
        <v>62</v>
      </c>
      <c r="H266" s="167">
        <v>10</v>
      </c>
    </row>
    <row r="267" spans="1:8" s="184" customFormat="1" outlineLevel="1" x14ac:dyDescent="0.25">
      <c r="A267" s="207" t="s">
        <v>448</v>
      </c>
      <c r="B267" s="208" t="s">
        <v>24</v>
      </c>
      <c r="C267" s="99" t="s">
        <v>1147</v>
      </c>
      <c r="D267" s="210" t="s">
        <v>0</v>
      </c>
      <c r="E267" s="211"/>
      <c r="F267" s="214" t="str">
        <f t="shared" ref="F267:F268" si="58">IF(E267="ja",5,IF(E267="nein",0,"bitte befüllen"))</f>
        <v>bitte befüllen</v>
      </c>
      <c r="G267" s="214" t="s">
        <v>241</v>
      </c>
      <c r="H267" s="182">
        <v>5</v>
      </c>
    </row>
    <row r="268" spans="1:8" s="184" customFormat="1" outlineLevel="1" x14ac:dyDescent="0.25">
      <c r="A268" s="207" t="s">
        <v>1024</v>
      </c>
      <c r="B268" s="208" t="s">
        <v>24</v>
      </c>
      <c r="C268" s="99" t="s">
        <v>1148</v>
      </c>
      <c r="D268" s="210" t="s">
        <v>0</v>
      </c>
      <c r="E268" s="211"/>
      <c r="F268" s="214" t="str">
        <f t="shared" si="58"/>
        <v>bitte befüllen</v>
      </c>
      <c r="G268" s="214" t="s">
        <v>241</v>
      </c>
      <c r="H268" s="182">
        <v>5</v>
      </c>
    </row>
    <row r="269" spans="1:8" s="184" customFormat="1" outlineLevel="1" x14ac:dyDescent="0.25">
      <c r="A269" s="207" t="s">
        <v>1025</v>
      </c>
      <c r="B269" s="208" t="s">
        <v>24</v>
      </c>
      <c r="C269" s="99" t="s">
        <v>1149</v>
      </c>
      <c r="D269" s="210" t="s">
        <v>0</v>
      </c>
      <c r="E269" s="211"/>
      <c r="F269" s="214" t="str">
        <f t="shared" ref="F269:F276" si="59">IF(E269="ja",10,IF(E269="nein",0,"bitte befüllen"))</f>
        <v>bitte befüllen</v>
      </c>
      <c r="G269" s="214" t="s">
        <v>62</v>
      </c>
      <c r="H269" s="167">
        <v>10</v>
      </c>
    </row>
    <row r="270" spans="1:8" s="184" customFormat="1" outlineLevel="1" x14ac:dyDescent="0.25">
      <c r="A270" s="207" t="s">
        <v>1378</v>
      </c>
      <c r="B270" s="208" t="s">
        <v>24</v>
      </c>
      <c r="C270" s="99" t="s">
        <v>1150</v>
      </c>
      <c r="D270" s="210" t="s">
        <v>0</v>
      </c>
      <c r="E270" s="211"/>
      <c r="F270" s="214" t="str">
        <f t="shared" si="59"/>
        <v>bitte befüllen</v>
      </c>
      <c r="G270" s="214" t="s">
        <v>62</v>
      </c>
      <c r="H270" s="167">
        <v>10</v>
      </c>
    </row>
    <row r="271" spans="1:8" s="184" customFormat="1" ht="135" outlineLevel="1" x14ac:dyDescent="0.25">
      <c r="A271" s="207" t="s">
        <v>1379</v>
      </c>
      <c r="B271" s="208" t="s">
        <v>24</v>
      </c>
      <c r="C271" s="99" t="s">
        <v>1372</v>
      </c>
      <c r="D271" s="210" t="s">
        <v>0</v>
      </c>
      <c r="E271" s="211"/>
      <c r="F271" s="214" t="str">
        <f t="shared" si="59"/>
        <v>bitte befüllen</v>
      </c>
      <c r="G271" s="214" t="s">
        <v>62</v>
      </c>
      <c r="H271" s="167">
        <v>10</v>
      </c>
    </row>
    <row r="272" spans="1:8" s="184" customFormat="1" ht="30" outlineLevel="1" x14ac:dyDescent="0.25">
      <c r="A272" s="207" t="s">
        <v>1380</v>
      </c>
      <c r="B272" s="208" t="s">
        <v>24</v>
      </c>
      <c r="C272" s="99" t="s">
        <v>1373</v>
      </c>
      <c r="D272" s="210" t="s">
        <v>0</v>
      </c>
      <c r="E272" s="211"/>
      <c r="F272" s="214" t="str">
        <f t="shared" si="59"/>
        <v>bitte befüllen</v>
      </c>
      <c r="G272" s="214" t="s">
        <v>62</v>
      </c>
      <c r="H272" s="167">
        <v>10</v>
      </c>
    </row>
    <row r="273" spans="1:8" s="184" customFormat="1" ht="30" outlineLevel="1" x14ac:dyDescent="0.25">
      <c r="A273" s="207" t="s">
        <v>1381</v>
      </c>
      <c r="B273" s="208" t="s">
        <v>24</v>
      </c>
      <c r="C273" s="99" t="s">
        <v>1374</v>
      </c>
      <c r="D273" s="210" t="s">
        <v>0</v>
      </c>
      <c r="E273" s="211"/>
      <c r="F273" s="214" t="str">
        <f t="shared" si="59"/>
        <v>bitte befüllen</v>
      </c>
      <c r="G273" s="214" t="s">
        <v>62</v>
      </c>
      <c r="H273" s="167">
        <v>10</v>
      </c>
    </row>
    <row r="274" spans="1:8" s="184" customFormat="1" ht="30" outlineLevel="1" x14ac:dyDescent="0.25">
      <c r="A274" s="207" t="s">
        <v>1382</v>
      </c>
      <c r="B274" s="208" t="s">
        <v>24</v>
      </c>
      <c r="C274" s="99" t="s">
        <v>1151</v>
      </c>
      <c r="D274" s="210" t="s">
        <v>0</v>
      </c>
      <c r="E274" s="211"/>
      <c r="F274" s="214" t="str">
        <f t="shared" si="59"/>
        <v>bitte befüllen</v>
      </c>
      <c r="G274" s="214" t="s">
        <v>62</v>
      </c>
      <c r="H274" s="167">
        <v>10</v>
      </c>
    </row>
    <row r="275" spans="1:8" s="184" customFormat="1" ht="45" outlineLevel="1" x14ac:dyDescent="0.25">
      <c r="A275" s="207" t="s">
        <v>1383</v>
      </c>
      <c r="B275" s="208" t="s">
        <v>24</v>
      </c>
      <c r="C275" s="99" t="s">
        <v>1152</v>
      </c>
      <c r="D275" s="210" t="s">
        <v>0</v>
      </c>
      <c r="E275" s="211"/>
      <c r="F275" s="214" t="str">
        <f t="shared" si="59"/>
        <v>bitte befüllen</v>
      </c>
      <c r="G275" s="214" t="s">
        <v>62</v>
      </c>
      <c r="H275" s="167">
        <v>10</v>
      </c>
    </row>
    <row r="276" spans="1:8" s="184" customFormat="1" ht="45" outlineLevel="1" x14ac:dyDescent="0.25">
      <c r="A276" s="207" t="s">
        <v>1384</v>
      </c>
      <c r="B276" s="208" t="s">
        <v>24</v>
      </c>
      <c r="C276" s="99" t="s">
        <v>1375</v>
      </c>
      <c r="D276" s="210" t="s">
        <v>0</v>
      </c>
      <c r="E276" s="211"/>
      <c r="F276" s="214" t="str">
        <f t="shared" si="59"/>
        <v>bitte befüllen</v>
      </c>
      <c r="G276" s="214" t="s">
        <v>62</v>
      </c>
      <c r="H276" s="167">
        <v>10</v>
      </c>
    </row>
    <row r="277" spans="1:8" s="184" customFormat="1" ht="30" outlineLevel="1" x14ac:dyDescent="0.25">
      <c r="A277" s="207" t="s">
        <v>1385</v>
      </c>
      <c r="B277" s="208" t="s">
        <v>24</v>
      </c>
      <c r="C277" s="99" t="s">
        <v>1153</v>
      </c>
      <c r="D277" s="210" t="s">
        <v>0</v>
      </c>
      <c r="E277" s="211"/>
      <c r="F277" s="214" t="str">
        <f t="shared" ref="F277:F285" si="60">IF(E277="ja",5,IF(E277="nein",0,"bitte befüllen"))</f>
        <v>bitte befüllen</v>
      </c>
      <c r="G277" s="214" t="s">
        <v>241</v>
      </c>
      <c r="H277" s="182">
        <v>5</v>
      </c>
    </row>
    <row r="278" spans="1:8" s="184" customFormat="1" ht="105" outlineLevel="1" x14ac:dyDescent="0.25">
      <c r="A278" s="207" t="s">
        <v>1386</v>
      </c>
      <c r="B278" s="208" t="s">
        <v>24</v>
      </c>
      <c r="C278" s="99" t="s">
        <v>1376</v>
      </c>
      <c r="D278" s="210" t="s">
        <v>0</v>
      </c>
      <c r="E278" s="211"/>
      <c r="F278" s="214" t="str">
        <f t="shared" si="60"/>
        <v>bitte befüllen</v>
      </c>
      <c r="G278" s="214" t="s">
        <v>241</v>
      </c>
      <c r="H278" s="182">
        <v>5</v>
      </c>
    </row>
    <row r="279" spans="1:8" s="184" customFormat="1" ht="30" outlineLevel="1" x14ac:dyDescent="0.25">
      <c r="A279" s="207" t="s">
        <v>1387</v>
      </c>
      <c r="B279" s="208" t="s">
        <v>24</v>
      </c>
      <c r="C279" s="99" t="s">
        <v>1229</v>
      </c>
      <c r="D279" s="210" t="s">
        <v>0</v>
      </c>
      <c r="E279" s="211"/>
      <c r="F279" s="214" t="str">
        <f t="shared" si="60"/>
        <v>bitte befüllen</v>
      </c>
      <c r="G279" s="214" t="s">
        <v>241</v>
      </c>
      <c r="H279" s="182">
        <v>5</v>
      </c>
    </row>
    <row r="280" spans="1:8" s="184" customFormat="1" ht="45" outlineLevel="1" x14ac:dyDescent="0.25">
      <c r="A280" s="207" t="s">
        <v>1388</v>
      </c>
      <c r="B280" s="208" t="s">
        <v>24</v>
      </c>
      <c r="C280" s="99" t="s">
        <v>1230</v>
      </c>
      <c r="D280" s="210" t="s">
        <v>0</v>
      </c>
      <c r="E280" s="211"/>
      <c r="F280" s="214" t="str">
        <f t="shared" si="60"/>
        <v>bitte befüllen</v>
      </c>
      <c r="G280" s="214" t="s">
        <v>241</v>
      </c>
      <c r="H280" s="182">
        <v>5</v>
      </c>
    </row>
    <row r="281" spans="1:8" s="184" customFormat="1" outlineLevel="1" x14ac:dyDescent="0.25">
      <c r="A281" s="207" t="s">
        <v>1389</v>
      </c>
      <c r="B281" s="208" t="s">
        <v>24</v>
      </c>
      <c r="C281" s="99" t="s">
        <v>1231</v>
      </c>
      <c r="D281" s="210" t="s">
        <v>0</v>
      </c>
      <c r="E281" s="211"/>
      <c r="F281" s="214" t="str">
        <f t="shared" si="60"/>
        <v>bitte befüllen</v>
      </c>
      <c r="G281" s="214" t="s">
        <v>241</v>
      </c>
      <c r="H281" s="182">
        <v>5</v>
      </c>
    </row>
    <row r="282" spans="1:8" s="184" customFormat="1" ht="45" outlineLevel="1" x14ac:dyDescent="0.25">
      <c r="A282" s="207" t="s">
        <v>1390</v>
      </c>
      <c r="B282" s="208" t="s">
        <v>24</v>
      </c>
      <c r="C282" s="99" t="s">
        <v>1377</v>
      </c>
      <c r="D282" s="210" t="s">
        <v>0</v>
      </c>
      <c r="E282" s="211"/>
      <c r="F282" s="214" t="str">
        <f t="shared" si="60"/>
        <v>bitte befüllen</v>
      </c>
      <c r="G282" s="214" t="s">
        <v>241</v>
      </c>
      <c r="H282" s="182">
        <v>5</v>
      </c>
    </row>
    <row r="283" spans="1:8" s="184" customFormat="1" ht="30" outlineLevel="1" x14ac:dyDescent="0.25">
      <c r="A283" s="207" t="s">
        <v>1391</v>
      </c>
      <c r="B283" s="208" t="s">
        <v>24</v>
      </c>
      <c r="C283" s="99" t="s">
        <v>1154</v>
      </c>
      <c r="D283" s="210" t="s">
        <v>0</v>
      </c>
      <c r="E283" s="211"/>
      <c r="F283" s="214" t="str">
        <f t="shared" si="60"/>
        <v>bitte befüllen</v>
      </c>
      <c r="G283" s="214" t="s">
        <v>241</v>
      </c>
      <c r="H283" s="182">
        <v>5</v>
      </c>
    </row>
    <row r="284" spans="1:8" s="184" customFormat="1" outlineLevel="1" x14ac:dyDescent="0.25">
      <c r="A284" s="207" t="s">
        <v>1392</v>
      </c>
      <c r="B284" s="208" t="s">
        <v>24</v>
      </c>
      <c r="C284" s="99" t="s">
        <v>1155</v>
      </c>
      <c r="D284" s="210" t="s">
        <v>0</v>
      </c>
      <c r="E284" s="211"/>
      <c r="F284" s="214" t="str">
        <f t="shared" si="60"/>
        <v>bitte befüllen</v>
      </c>
      <c r="G284" s="214" t="s">
        <v>241</v>
      </c>
      <c r="H284" s="182">
        <v>5</v>
      </c>
    </row>
    <row r="285" spans="1:8" ht="60" outlineLevel="1" x14ac:dyDescent="0.25">
      <c r="A285" s="207" t="s">
        <v>1393</v>
      </c>
      <c r="B285" s="208" t="s">
        <v>24</v>
      </c>
      <c r="C285" s="99" t="s">
        <v>1232</v>
      </c>
      <c r="D285" s="210" t="s">
        <v>0</v>
      </c>
      <c r="E285" s="211"/>
      <c r="F285" s="214" t="str">
        <f t="shared" si="60"/>
        <v>bitte befüllen</v>
      </c>
      <c r="G285" s="214" t="s">
        <v>241</v>
      </c>
      <c r="H285" s="182">
        <v>5</v>
      </c>
    </row>
    <row r="286" spans="1:8" ht="30" outlineLevel="1" x14ac:dyDescent="0.25">
      <c r="A286" s="207" t="s">
        <v>1394</v>
      </c>
      <c r="B286" s="208" t="s">
        <v>24</v>
      </c>
      <c r="C286" s="99" t="s">
        <v>1156</v>
      </c>
      <c r="D286" s="210" t="s">
        <v>0</v>
      </c>
      <c r="E286" s="211"/>
      <c r="F286" s="214" t="str">
        <f>IF(E286="ja",10,IF(E286="nein",0,"bitte befüllen"))</f>
        <v>bitte befüllen</v>
      </c>
      <c r="G286" s="214" t="s">
        <v>62</v>
      </c>
      <c r="H286" s="167">
        <v>10</v>
      </c>
    </row>
    <row r="287" spans="1:8" ht="15.75" thickBot="1" x14ac:dyDescent="0.3">
      <c r="A287" s="230"/>
      <c r="B287" s="198"/>
      <c r="C287" s="199"/>
      <c r="D287" s="200"/>
      <c r="E287" s="200" t="str">
        <f>IFERROR(VLOOKUP("Ausschluss",F12:F286,1,FALSE),IFERROR(VLOOKUP("bitte befüllen",F12:F286,1,FALSE),"OK"))</f>
        <v>bitte befüllen</v>
      </c>
      <c r="F287" s="200">
        <f>SUM(F12:F286)</f>
        <v>0</v>
      </c>
      <c r="G287" s="201"/>
    </row>
    <row r="288" spans="1:8" ht="15.75" thickTop="1" x14ac:dyDescent="0.25">
      <c r="H288" s="179"/>
    </row>
    <row r="289" spans="8:8" x14ac:dyDescent="0.25">
      <c r="H289" s="179"/>
    </row>
    <row r="290" spans="8:8" x14ac:dyDescent="0.25">
      <c r="H290" s="179"/>
    </row>
    <row r="291" spans="8:8" x14ac:dyDescent="0.25">
      <c r="H291" s="179"/>
    </row>
    <row r="292" spans="8:8" x14ac:dyDescent="0.25">
      <c r="H292" s="179"/>
    </row>
    <row r="293" spans="8:8" x14ac:dyDescent="0.25">
      <c r="H293" s="179"/>
    </row>
    <row r="294" spans="8:8" x14ac:dyDescent="0.25">
      <c r="H294" s="179"/>
    </row>
    <row r="295" spans="8:8" x14ac:dyDescent="0.25">
      <c r="H295" s="179"/>
    </row>
    <row r="296" spans="8:8" x14ac:dyDescent="0.25">
      <c r="H296" s="179"/>
    </row>
    <row r="297" spans="8:8" x14ac:dyDescent="0.25">
      <c r="H297" s="179"/>
    </row>
    <row r="298" spans="8:8" x14ac:dyDescent="0.25">
      <c r="H298" s="179"/>
    </row>
    <row r="299" spans="8:8" x14ac:dyDescent="0.25">
      <c r="H299" s="179"/>
    </row>
    <row r="300" spans="8:8" x14ac:dyDescent="0.25">
      <c r="H300" s="179"/>
    </row>
    <row r="301" spans="8:8" x14ac:dyDescent="0.25">
      <c r="H301" s="179"/>
    </row>
  </sheetData>
  <sheetProtection password="E5AF" sheet="1" objects="1" scenarios="1" autoFilter="0"/>
  <autoFilter ref="A11:H287"/>
  <mergeCells count="8">
    <mergeCell ref="A8:B8"/>
    <mergeCell ref="C8:G8"/>
    <mergeCell ref="A2:G2"/>
    <mergeCell ref="A3:G3"/>
    <mergeCell ref="A4:G4"/>
    <mergeCell ref="B5:G5"/>
    <mergeCell ref="B6:G6"/>
    <mergeCell ref="A7:G7"/>
  </mergeCells>
  <phoneticPr fontId="32" type="noConversion"/>
  <conditionalFormatting sqref="E287">
    <cfRule type="cellIs" dxfId="15" priority="301" operator="equal">
      <formula>"Ausschluss"</formula>
    </cfRule>
  </conditionalFormatting>
  <conditionalFormatting sqref="F12:F286">
    <cfRule type="cellIs" dxfId="14" priority="302" operator="equal">
      <formula>"OK"</formula>
    </cfRule>
    <cfRule type="cellIs" dxfId="13" priority="303" operator="equal">
      <formula>"Ausschluss"</formula>
    </cfRule>
  </conditionalFormatting>
  <conditionalFormatting sqref="L16:L18">
    <cfRule type="containsText" dxfId="12" priority="293" operator="containsText" text="ja">
      <formula>NOT(ISERROR(SEARCH("ja",L16)))</formula>
    </cfRule>
    <cfRule type="containsText" dxfId="11" priority="294" operator="containsText" text="Ausschluss">
      <formula>NOT(ISERROR(SEARCH("Ausschluss",L16)))</formula>
    </cfRule>
    <cfRule type="containsText" dxfId="10" priority="295" operator="containsText" text="OK">
      <formula>NOT(ISERROR(SEARCH("OK",L16)))</formula>
    </cfRule>
  </conditionalFormatting>
  <dataValidations count="2">
    <dataValidation type="list" allowBlank="1" showInputMessage="1" showErrorMessage="1" sqref="E220:E226 E210:E211 E205:E207 E213:E218 E228:E253 E255:E286 E20:E27 E13:E15 E29:E32 E62 E67:E69 E181:E183 E155:E165 E172:E174 E130:E149 E151:E153 E176:E178 E167 E169:E170 E127:E128 E42:E49 E18 E34:E40 E185:E203 E51:E60 E65 E101 E71:E96 E103:E125">
      <formula1>"ja,nein"</formula1>
    </dataValidation>
    <dataValidation type="list" allowBlank="1" showInputMessage="1" showErrorMessage="1" sqref="E100">
      <formula1>"ja,nein,entfällt"</formula1>
    </dataValidation>
  </dataValidation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
  <sheetViews>
    <sheetView tabSelected="1" zoomScaleNormal="100" workbookViewId="0">
      <pane ySplit="11" topLeftCell="A138" activePane="bottomLeft" state="frozen"/>
      <selection activeCell="E8" sqref="E8"/>
      <selection pane="bottomLeft" activeCell="C151" sqref="C151"/>
    </sheetView>
  </sheetViews>
  <sheetFormatPr baseColWidth="10" defaultColWidth="11.42578125" defaultRowHeight="15" outlineLevelRow="1" x14ac:dyDescent="0.25"/>
  <cols>
    <col min="1" max="1" width="16.42578125" style="202" customWidth="1"/>
    <col min="2" max="2" width="8.7109375" style="203" bestFit="1" customWidth="1"/>
    <col min="3" max="3" width="119.28515625" style="204" customWidth="1"/>
    <col min="4" max="4" width="13" style="205" customWidth="1"/>
    <col min="5" max="5" width="18.5703125" style="205" bestFit="1" customWidth="1"/>
    <col min="6" max="6" width="16.28515625" style="205" bestFit="1" customWidth="1"/>
    <col min="7" max="7" width="37.42578125" style="184" bestFit="1" customWidth="1"/>
    <col min="8" max="8" width="8.5703125" style="182" hidden="1" customWidth="1"/>
    <col min="9" max="16384" width="11.42578125" style="195"/>
  </cols>
  <sheetData>
    <row r="1" spans="1:8" s="206" customFormat="1" x14ac:dyDescent="0.25">
      <c r="A1" s="194" t="s">
        <v>227</v>
      </c>
      <c r="H1" s="262"/>
    </row>
    <row r="2" spans="1:8" ht="21" x14ac:dyDescent="0.25">
      <c r="A2" s="286" t="s">
        <v>224</v>
      </c>
      <c r="B2" s="287"/>
      <c r="C2" s="287"/>
      <c r="D2" s="287"/>
      <c r="E2" s="287"/>
      <c r="F2" s="287"/>
      <c r="G2" s="287"/>
    </row>
    <row r="3" spans="1:8" ht="21" x14ac:dyDescent="0.25">
      <c r="A3" s="286" t="s">
        <v>919</v>
      </c>
      <c r="B3" s="287"/>
      <c r="C3" s="287"/>
      <c r="D3" s="287"/>
      <c r="E3" s="287"/>
      <c r="F3" s="287"/>
      <c r="G3" s="287"/>
    </row>
    <row r="4" spans="1:8" x14ac:dyDescent="0.25">
      <c r="A4" s="285" t="s">
        <v>21</v>
      </c>
      <c r="B4" s="285"/>
      <c r="C4" s="285"/>
      <c r="D4" s="285"/>
      <c r="E4" s="285"/>
      <c r="F4" s="285"/>
      <c r="G4" s="285"/>
    </row>
    <row r="5" spans="1:8" ht="15" customHeight="1" x14ac:dyDescent="0.25">
      <c r="A5" s="173" t="s">
        <v>22</v>
      </c>
      <c r="B5" s="292" t="str">
        <f>Inhaltsverzeichnis!B2</f>
        <v>Rahmenvertrag über Lieferung, Aufstellung und Inbetriebnahme von Narkose- und Beatmungssystemen</v>
      </c>
      <c r="C5" s="292"/>
      <c r="D5" s="292"/>
      <c r="E5" s="292"/>
      <c r="F5" s="292"/>
      <c r="G5" s="292"/>
    </row>
    <row r="6" spans="1:8" ht="15" customHeight="1" x14ac:dyDescent="0.25">
      <c r="A6" s="173" t="s">
        <v>23</v>
      </c>
      <c r="B6" s="292" t="str">
        <f>Inhaltsverzeichnis!B3</f>
        <v>2026_JDS_05</v>
      </c>
      <c r="C6" s="292"/>
      <c r="D6" s="292"/>
      <c r="E6" s="292"/>
      <c r="F6" s="292"/>
      <c r="G6" s="292"/>
    </row>
    <row r="7" spans="1:8" x14ac:dyDescent="0.25">
      <c r="A7" s="291"/>
      <c r="B7" s="291"/>
      <c r="C7" s="291"/>
      <c r="D7" s="291"/>
      <c r="E7" s="291"/>
      <c r="F7" s="291"/>
      <c r="G7" s="291"/>
      <c r="H7" s="261"/>
    </row>
    <row r="8" spans="1:8" x14ac:dyDescent="0.25">
      <c r="A8" s="290" t="s">
        <v>238</v>
      </c>
      <c r="B8" s="290"/>
      <c r="C8" s="293">
        <f>'Anforderungen Los 1-3'!C8</f>
        <v>0</v>
      </c>
      <c r="D8" s="294"/>
      <c r="E8" s="294"/>
      <c r="F8" s="294"/>
      <c r="G8" s="295"/>
    </row>
    <row r="9" spans="1:8" x14ac:dyDescent="0.25">
      <c r="A9" s="181"/>
      <c r="B9" s="176"/>
      <c r="C9" s="178"/>
      <c r="D9" s="171"/>
      <c r="E9" s="171"/>
      <c r="F9" s="171"/>
    </row>
    <row r="10" spans="1:8" x14ac:dyDescent="0.25">
      <c r="A10" s="196" t="s">
        <v>215</v>
      </c>
      <c r="B10" s="176"/>
      <c r="C10" s="177"/>
      <c r="D10" s="171"/>
      <c r="E10" s="171"/>
      <c r="F10" s="171"/>
    </row>
    <row r="11" spans="1:8" s="197" customFormat="1" ht="45" x14ac:dyDescent="0.25">
      <c r="A11" s="223" t="s">
        <v>2</v>
      </c>
      <c r="B11" s="224" t="s">
        <v>69</v>
      </c>
      <c r="C11" s="225" t="s">
        <v>1</v>
      </c>
      <c r="D11" s="224" t="s">
        <v>13</v>
      </c>
      <c r="E11" s="226" t="s">
        <v>10</v>
      </c>
      <c r="F11" s="224" t="s">
        <v>14</v>
      </c>
      <c r="G11" s="224" t="s">
        <v>16</v>
      </c>
      <c r="H11" s="182">
        <f>SUM(H12:H143)</f>
        <v>565</v>
      </c>
    </row>
    <row r="12" spans="1:8" x14ac:dyDescent="0.25">
      <c r="A12" s="219" t="s">
        <v>80</v>
      </c>
      <c r="B12" s="220"/>
      <c r="C12" s="221" t="s">
        <v>122</v>
      </c>
      <c r="D12" s="220"/>
      <c r="E12" s="220"/>
      <c r="F12" s="220"/>
      <c r="G12" s="220"/>
      <c r="H12" s="195"/>
    </row>
    <row r="13" spans="1:8" ht="60" outlineLevel="1" x14ac:dyDescent="0.25">
      <c r="A13" s="222" t="s">
        <v>108</v>
      </c>
      <c r="B13" s="208" t="s">
        <v>11</v>
      </c>
      <c r="C13" s="209" t="s">
        <v>920</v>
      </c>
      <c r="D13" s="210" t="s">
        <v>0</v>
      </c>
      <c r="E13" s="211"/>
      <c r="F13" s="210" t="str">
        <f>IF(E13="ja","OK",IF(E13="","bitte befüllen","Ausschluss"))</f>
        <v>bitte befüllen</v>
      </c>
      <c r="G13" s="210" t="s">
        <v>15</v>
      </c>
      <c r="H13" s="195"/>
    </row>
    <row r="14" spans="1:8" ht="60" outlineLevel="1" x14ac:dyDescent="0.25">
      <c r="A14" s="222" t="s">
        <v>109</v>
      </c>
      <c r="B14" s="208" t="s">
        <v>11</v>
      </c>
      <c r="C14" s="209" t="s">
        <v>1395</v>
      </c>
      <c r="D14" s="210" t="s">
        <v>0</v>
      </c>
      <c r="E14" s="211"/>
      <c r="F14" s="210" t="str">
        <f>IF(E14="ja","OK",IF(E14="","bitte befüllen","Ausschluss"))</f>
        <v>bitte befüllen</v>
      </c>
      <c r="G14" s="210" t="s">
        <v>15</v>
      </c>
      <c r="H14" s="195"/>
    </row>
    <row r="15" spans="1:8" ht="30" outlineLevel="1" x14ac:dyDescent="0.25">
      <c r="A15" s="222" t="s">
        <v>110</v>
      </c>
      <c r="B15" s="126" t="s">
        <v>24</v>
      </c>
      <c r="C15" s="231" t="s">
        <v>1396</v>
      </c>
      <c r="D15" s="210" t="s">
        <v>1084</v>
      </c>
      <c r="E15" s="211"/>
      <c r="F15" s="183" t="str">
        <f>IF(E15="","bitte befüllen",IF(E15&gt;=2022,20,0))</f>
        <v>bitte befüllen</v>
      </c>
      <c r="G15" s="182" t="s">
        <v>1095</v>
      </c>
      <c r="H15" s="182">
        <v>20</v>
      </c>
    </row>
    <row r="16" spans="1:8" ht="45" outlineLevel="1" x14ac:dyDescent="0.25">
      <c r="A16" s="222" t="s">
        <v>1078</v>
      </c>
      <c r="B16" s="126" t="s">
        <v>24</v>
      </c>
      <c r="C16" s="231" t="s">
        <v>1233</v>
      </c>
      <c r="D16" s="210" t="s">
        <v>1084</v>
      </c>
      <c r="E16" s="211"/>
      <c r="F16" s="183" t="str">
        <f>IF(E16="","bitte befüllen",IF(E16&gt;=2024,20,0))</f>
        <v>bitte befüllen</v>
      </c>
      <c r="G16" s="182" t="s">
        <v>1167</v>
      </c>
      <c r="H16" s="179">
        <v>20</v>
      </c>
    </row>
    <row r="17" spans="1:8" x14ac:dyDescent="0.25">
      <c r="A17" s="221" t="s">
        <v>111</v>
      </c>
      <c r="B17" s="220"/>
      <c r="C17" s="220" t="s">
        <v>89</v>
      </c>
      <c r="D17" s="220"/>
      <c r="E17" s="220"/>
      <c r="F17" s="220"/>
      <c r="G17" s="220"/>
      <c r="H17" s="195"/>
    </row>
    <row r="18" spans="1:8" outlineLevel="1" x14ac:dyDescent="0.25">
      <c r="A18" s="227" t="s">
        <v>112</v>
      </c>
      <c r="B18" s="228" t="s">
        <v>11</v>
      </c>
      <c r="C18" s="231" t="s">
        <v>694</v>
      </c>
      <c r="D18" s="214" t="s">
        <v>0</v>
      </c>
      <c r="E18" s="211"/>
      <c r="F18" s="210" t="str">
        <f t="shared" ref="F18:F21" si="0">IF(E18="ja","OK",IF(E18="","bitte befüllen","Ausschluss"))</f>
        <v>bitte befüllen</v>
      </c>
      <c r="G18" s="210" t="s">
        <v>15</v>
      </c>
      <c r="H18" s="195"/>
    </row>
    <row r="19" spans="1:8" outlineLevel="1" x14ac:dyDescent="0.25">
      <c r="A19" s="227" t="s">
        <v>113</v>
      </c>
      <c r="B19" s="228" t="s">
        <v>11</v>
      </c>
      <c r="C19" s="231" t="s">
        <v>695</v>
      </c>
      <c r="D19" s="214" t="s">
        <v>0</v>
      </c>
      <c r="E19" s="211"/>
      <c r="F19" s="210" t="str">
        <f t="shared" si="0"/>
        <v>bitte befüllen</v>
      </c>
      <c r="G19" s="210" t="s">
        <v>15</v>
      </c>
      <c r="H19" s="195"/>
    </row>
    <row r="20" spans="1:8" outlineLevel="1" x14ac:dyDescent="0.25">
      <c r="A20" s="227" t="s">
        <v>114</v>
      </c>
      <c r="B20" s="228" t="s">
        <v>11</v>
      </c>
      <c r="C20" s="231" t="s">
        <v>925</v>
      </c>
      <c r="D20" s="214" t="s">
        <v>0</v>
      </c>
      <c r="E20" s="211"/>
      <c r="F20" s="210" t="str">
        <f t="shared" si="0"/>
        <v>bitte befüllen</v>
      </c>
      <c r="G20" s="210" t="s">
        <v>15</v>
      </c>
      <c r="H20" s="195"/>
    </row>
    <row r="21" spans="1:8" outlineLevel="1" x14ac:dyDescent="0.25">
      <c r="A21" s="227" t="s">
        <v>115</v>
      </c>
      <c r="B21" s="228" t="s">
        <v>11</v>
      </c>
      <c r="C21" s="231" t="s">
        <v>926</v>
      </c>
      <c r="D21" s="214" t="s">
        <v>0</v>
      </c>
      <c r="E21" s="211"/>
      <c r="F21" s="210" t="str">
        <f t="shared" si="0"/>
        <v>bitte befüllen</v>
      </c>
      <c r="G21" s="210" t="s">
        <v>15</v>
      </c>
      <c r="H21" s="195"/>
    </row>
    <row r="22" spans="1:8" outlineLevel="1" x14ac:dyDescent="0.25">
      <c r="A22" s="227" t="s">
        <v>116</v>
      </c>
      <c r="B22" s="228" t="s">
        <v>11</v>
      </c>
      <c r="C22" s="231" t="s">
        <v>927</v>
      </c>
      <c r="D22" s="214" t="s">
        <v>0</v>
      </c>
      <c r="E22" s="211"/>
      <c r="F22" s="210" t="str">
        <f t="shared" ref="F22:F23" si="1">IF(E22="ja","OK",IF(E22="","bitte befüllen","Ausschluss"))</f>
        <v>bitte befüllen</v>
      </c>
      <c r="G22" s="210" t="s">
        <v>15</v>
      </c>
      <c r="H22" s="195"/>
    </row>
    <row r="23" spans="1:8" ht="30" outlineLevel="1" x14ac:dyDescent="0.25">
      <c r="A23" s="227" t="s">
        <v>117</v>
      </c>
      <c r="B23" s="228" t="s">
        <v>11</v>
      </c>
      <c r="C23" s="231" t="s">
        <v>1397</v>
      </c>
      <c r="D23" s="214" t="s">
        <v>0</v>
      </c>
      <c r="E23" s="211"/>
      <c r="F23" s="210" t="str">
        <f t="shared" si="1"/>
        <v>bitte befüllen</v>
      </c>
      <c r="G23" s="210" t="s">
        <v>15</v>
      </c>
      <c r="H23" s="195"/>
    </row>
    <row r="24" spans="1:8" x14ac:dyDescent="0.25">
      <c r="A24" s="221" t="s">
        <v>125</v>
      </c>
      <c r="B24" s="220"/>
      <c r="C24" s="220" t="s">
        <v>264</v>
      </c>
      <c r="D24" s="220"/>
      <c r="E24" s="220"/>
      <c r="F24" s="220"/>
      <c r="G24" s="220"/>
      <c r="H24" s="195"/>
    </row>
    <row r="25" spans="1:8" outlineLevel="1" x14ac:dyDescent="0.25">
      <c r="A25" s="207" t="s">
        <v>126</v>
      </c>
      <c r="B25" s="228" t="s">
        <v>11</v>
      </c>
      <c r="C25" s="149" t="s">
        <v>928</v>
      </c>
      <c r="D25" s="214" t="s">
        <v>0</v>
      </c>
      <c r="E25" s="211"/>
      <c r="F25" s="210" t="str">
        <f t="shared" ref="F25:F27" si="2">IF(E25="ja","OK",IF(E25="","bitte befüllen","Ausschluss"))</f>
        <v>bitte befüllen</v>
      </c>
      <c r="G25" s="210" t="s">
        <v>15</v>
      </c>
      <c r="H25" s="195"/>
    </row>
    <row r="26" spans="1:8" outlineLevel="1" x14ac:dyDescent="0.25">
      <c r="A26" s="207" t="s">
        <v>127</v>
      </c>
      <c r="B26" s="228" t="s">
        <v>11</v>
      </c>
      <c r="C26" s="141" t="s">
        <v>1096</v>
      </c>
      <c r="D26" s="214" t="s">
        <v>0</v>
      </c>
      <c r="E26" s="211"/>
      <c r="F26" s="210" t="str">
        <f t="shared" si="2"/>
        <v>bitte befüllen</v>
      </c>
      <c r="G26" s="210" t="s">
        <v>15</v>
      </c>
      <c r="H26" s="195"/>
    </row>
    <row r="27" spans="1:8" outlineLevel="1" x14ac:dyDescent="0.25">
      <c r="A27" s="207" t="s">
        <v>128</v>
      </c>
      <c r="B27" s="228" t="s">
        <v>11</v>
      </c>
      <c r="C27" s="153" t="s">
        <v>929</v>
      </c>
      <c r="D27" s="214" t="s">
        <v>0</v>
      </c>
      <c r="E27" s="211"/>
      <c r="F27" s="210" t="str">
        <f t="shared" si="2"/>
        <v>bitte befüllen</v>
      </c>
      <c r="G27" s="210" t="s">
        <v>15</v>
      </c>
      <c r="H27" s="195"/>
    </row>
    <row r="28" spans="1:8" outlineLevel="1" x14ac:dyDescent="0.25">
      <c r="A28" s="207" t="s">
        <v>129</v>
      </c>
      <c r="B28" s="166" t="s">
        <v>24</v>
      </c>
      <c r="C28" s="141" t="s">
        <v>1398</v>
      </c>
      <c r="D28" s="214" t="s">
        <v>0</v>
      </c>
      <c r="E28" s="211"/>
      <c r="F28" s="214" t="str">
        <f>IF(E28="ja",20,IF(E28="nein",0,"bitte befüllen"))</f>
        <v>bitte befüllen</v>
      </c>
      <c r="G28" s="214" t="s">
        <v>38</v>
      </c>
      <c r="H28" s="260">
        <v>20</v>
      </c>
    </row>
    <row r="29" spans="1:8" outlineLevel="1" x14ac:dyDescent="0.25">
      <c r="A29" s="207" t="s">
        <v>130</v>
      </c>
      <c r="B29" s="228" t="s">
        <v>11</v>
      </c>
      <c r="C29" s="141" t="s">
        <v>930</v>
      </c>
      <c r="D29" s="214" t="s">
        <v>0</v>
      </c>
      <c r="E29" s="211"/>
      <c r="F29" s="210" t="str">
        <f t="shared" ref="F29" si="3">IF(E29="ja","OK",IF(E29="","bitte befüllen","Ausschluss"))</f>
        <v>bitte befüllen</v>
      </c>
      <c r="G29" s="210" t="s">
        <v>15</v>
      </c>
      <c r="H29" s="195"/>
    </row>
    <row r="30" spans="1:8" outlineLevel="1" x14ac:dyDescent="0.25">
      <c r="A30" s="207" t="s">
        <v>395</v>
      </c>
      <c r="B30" s="166" t="s">
        <v>24</v>
      </c>
      <c r="C30" s="140" t="s">
        <v>1399</v>
      </c>
      <c r="D30" s="214" t="s">
        <v>0</v>
      </c>
      <c r="E30" s="211"/>
      <c r="F30" s="214" t="str">
        <f>IF(E30="ja",20,IF(E30="nein",0,"bitte befüllen"))</f>
        <v>bitte befüllen</v>
      </c>
      <c r="G30" s="214" t="s">
        <v>38</v>
      </c>
      <c r="H30" s="260">
        <v>20</v>
      </c>
    </row>
    <row r="31" spans="1:8" outlineLevel="1" x14ac:dyDescent="0.25">
      <c r="A31" s="207" t="s">
        <v>396</v>
      </c>
      <c r="B31" s="166" t="s">
        <v>24</v>
      </c>
      <c r="C31" s="141" t="s">
        <v>931</v>
      </c>
      <c r="D31" s="214" t="s">
        <v>0</v>
      </c>
      <c r="E31" s="211"/>
      <c r="F31" s="214" t="str">
        <f t="shared" ref="F31" si="4">IF(E31="ja",10,IF(E31="nein",0,"bitte befüllen"))</f>
        <v>bitte befüllen</v>
      </c>
      <c r="G31" s="214" t="s">
        <v>62</v>
      </c>
      <c r="H31" s="182">
        <v>10</v>
      </c>
    </row>
    <row r="32" spans="1:8" ht="45" outlineLevel="1" x14ac:dyDescent="0.25">
      <c r="A32" s="207" t="s">
        <v>397</v>
      </c>
      <c r="B32" s="166" t="s">
        <v>24</v>
      </c>
      <c r="C32" s="141" t="s">
        <v>1400</v>
      </c>
      <c r="D32" s="214" t="s">
        <v>0</v>
      </c>
      <c r="E32" s="211"/>
      <c r="F32" s="214" t="str">
        <f>IF(E32="ja",20,IF(E32="nein",0,"bitte befüllen"))</f>
        <v>bitte befüllen</v>
      </c>
      <c r="G32" s="214" t="s">
        <v>38</v>
      </c>
      <c r="H32" s="260">
        <v>20</v>
      </c>
    </row>
    <row r="33" spans="1:8" outlineLevel="1" x14ac:dyDescent="0.25">
      <c r="A33" s="207" t="s">
        <v>398</v>
      </c>
      <c r="B33" s="228" t="s">
        <v>11</v>
      </c>
      <c r="C33" s="141" t="s">
        <v>932</v>
      </c>
      <c r="D33" s="214" t="s">
        <v>0</v>
      </c>
      <c r="E33" s="211"/>
      <c r="F33" s="210" t="str">
        <f t="shared" ref="F33:F40" si="5">IF(E33="ja","OK",IF(E33="","bitte befüllen","Ausschluss"))</f>
        <v>bitte befüllen</v>
      </c>
      <c r="G33" s="210" t="s">
        <v>15</v>
      </c>
      <c r="H33" s="195"/>
    </row>
    <row r="34" spans="1:8" outlineLevel="1" x14ac:dyDescent="0.25">
      <c r="A34" s="207" t="s">
        <v>399</v>
      </c>
      <c r="B34" s="228" t="s">
        <v>11</v>
      </c>
      <c r="C34" s="153" t="s">
        <v>933</v>
      </c>
      <c r="D34" s="214" t="s">
        <v>0</v>
      </c>
      <c r="E34" s="211"/>
      <c r="F34" s="210" t="str">
        <f t="shared" si="5"/>
        <v>bitte befüllen</v>
      </c>
      <c r="G34" s="210" t="s">
        <v>15</v>
      </c>
      <c r="H34" s="195"/>
    </row>
    <row r="35" spans="1:8" ht="45" outlineLevel="1" x14ac:dyDescent="0.25">
      <c r="A35" s="207" t="s">
        <v>400</v>
      </c>
      <c r="B35" s="228" t="s">
        <v>11</v>
      </c>
      <c r="C35" s="153" t="s">
        <v>1401</v>
      </c>
      <c r="D35" s="214" t="s">
        <v>0</v>
      </c>
      <c r="E35" s="211"/>
      <c r="F35" s="210" t="str">
        <f t="shared" si="5"/>
        <v>bitte befüllen</v>
      </c>
      <c r="G35" s="210" t="s">
        <v>15</v>
      </c>
      <c r="H35" s="195"/>
    </row>
    <row r="36" spans="1:8" outlineLevel="1" x14ac:dyDescent="0.25">
      <c r="A36" s="207" t="s">
        <v>401</v>
      </c>
      <c r="B36" s="228" t="s">
        <v>11</v>
      </c>
      <c r="C36" s="147" t="s">
        <v>934</v>
      </c>
      <c r="D36" s="214" t="s">
        <v>0</v>
      </c>
      <c r="E36" s="211"/>
      <c r="F36" s="210" t="str">
        <f t="shared" si="5"/>
        <v>bitte befüllen</v>
      </c>
      <c r="G36" s="210" t="s">
        <v>15</v>
      </c>
      <c r="H36" s="195"/>
    </row>
    <row r="37" spans="1:8" outlineLevel="1" x14ac:dyDescent="0.25">
      <c r="A37" s="207" t="s">
        <v>402</v>
      </c>
      <c r="B37" s="228" t="s">
        <v>11</v>
      </c>
      <c r="C37" s="147" t="s">
        <v>935</v>
      </c>
      <c r="D37" s="214" t="s">
        <v>0</v>
      </c>
      <c r="E37" s="211"/>
      <c r="F37" s="210" t="str">
        <f t="shared" si="5"/>
        <v>bitte befüllen</v>
      </c>
      <c r="G37" s="210" t="s">
        <v>15</v>
      </c>
      <c r="H37" s="195"/>
    </row>
    <row r="38" spans="1:8" outlineLevel="1" x14ac:dyDescent="0.25">
      <c r="A38" s="207" t="s">
        <v>403</v>
      </c>
      <c r="B38" s="228" t="s">
        <v>11</v>
      </c>
      <c r="C38" s="159" t="s">
        <v>936</v>
      </c>
      <c r="D38" s="214" t="s">
        <v>0</v>
      </c>
      <c r="E38" s="211"/>
      <c r="F38" s="210" t="str">
        <f t="shared" si="5"/>
        <v>bitte befüllen</v>
      </c>
      <c r="G38" s="210" t="s">
        <v>15</v>
      </c>
      <c r="H38" s="195"/>
    </row>
    <row r="39" spans="1:8" outlineLevel="1" x14ac:dyDescent="0.25">
      <c r="A39" s="207" t="s">
        <v>404</v>
      </c>
      <c r="B39" s="228" t="s">
        <v>11</v>
      </c>
      <c r="C39" s="147" t="s">
        <v>937</v>
      </c>
      <c r="D39" s="214" t="s">
        <v>0</v>
      </c>
      <c r="E39" s="211"/>
      <c r="F39" s="210" t="str">
        <f t="shared" si="5"/>
        <v>bitte befüllen</v>
      </c>
      <c r="G39" s="210" t="s">
        <v>15</v>
      </c>
      <c r="H39" s="195"/>
    </row>
    <row r="40" spans="1:8" outlineLevel="1" x14ac:dyDescent="0.25">
      <c r="A40" s="207" t="s">
        <v>405</v>
      </c>
      <c r="B40" s="228" t="s">
        <v>11</v>
      </c>
      <c r="C40" s="147" t="s">
        <v>938</v>
      </c>
      <c r="D40" s="214" t="s">
        <v>0</v>
      </c>
      <c r="E40" s="211"/>
      <c r="F40" s="210" t="str">
        <f t="shared" si="5"/>
        <v>bitte befüllen</v>
      </c>
      <c r="G40" s="210" t="s">
        <v>15</v>
      </c>
      <c r="H40" s="195"/>
    </row>
    <row r="41" spans="1:8" outlineLevel="1" x14ac:dyDescent="0.25">
      <c r="A41" s="207" t="s">
        <v>406</v>
      </c>
      <c r="B41" s="166" t="s">
        <v>24</v>
      </c>
      <c r="C41" s="147" t="s">
        <v>980</v>
      </c>
      <c r="D41" s="214" t="s">
        <v>0</v>
      </c>
      <c r="E41" s="211"/>
      <c r="F41" s="214" t="str">
        <f t="shared" ref="F41" si="6">IF(E41="ja",5,IF(E41="nein",0,"bitte befüllen"))</f>
        <v>bitte befüllen</v>
      </c>
      <c r="G41" s="214" t="s">
        <v>241</v>
      </c>
      <c r="H41" s="260">
        <v>5</v>
      </c>
    </row>
    <row r="42" spans="1:8" x14ac:dyDescent="0.25">
      <c r="A42" s="221" t="s">
        <v>131</v>
      </c>
      <c r="B42" s="220"/>
      <c r="C42" s="220" t="s">
        <v>282</v>
      </c>
      <c r="D42" s="220"/>
      <c r="E42" s="220"/>
      <c r="F42" s="220"/>
      <c r="G42" s="220"/>
      <c r="H42" s="195"/>
    </row>
    <row r="43" spans="1:8" ht="30" outlineLevel="1" x14ac:dyDescent="0.25">
      <c r="A43" s="207" t="s">
        <v>132</v>
      </c>
      <c r="B43" s="228" t="s">
        <v>11</v>
      </c>
      <c r="C43" s="149" t="s">
        <v>939</v>
      </c>
      <c r="D43" s="214" t="s">
        <v>0</v>
      </c>
      <c r="E43" s="211"/>
      <c r="F43" s="210" t="str">
        <f t="shared" ref="F43" si="7">IF(E43="ja","OK",IF(E43="","bitte befüllen","Ausschluss"))</f>
        <v>bitte befüllen</v>
      </c>
      <c r="G43" s="210" t="s">
        <v>15</v>
      </c>
      <c r="H43" s="195"/>
    </row>
    <row r="44" spans="1:8" outlineLevel="1" x14ac:dyDescent="0.25">
      <c r="A44" s="207" t="s">
        <v>133</v>
      </c>
      <c r="B44" s="168" t="s">
        <v>24</v>
      </c>
      <c r="C44" s="141" t="s">
        <v>1097</v>
      </c>
      <c r="D44" s="214" t="s">
        <v>0</v>
      </c>
      <c r="E44" s="211"/>
      <c r="F44" s="214" t="str">
        <f>IF(E44="ja",20,IF(E44="nein",0,"bitte befüllen"))</f>
        <v>bitte befüllen</v>
      </c>
      <c r="G44" s="214" t="s">
        <v>38</v>
      </c>
      <c r="H44" s="260">
        <v>20</v>
      </c>
    </row>
    <row r="45" spans="1:8" ht="30" outlineLevel="1" x14ac:dyDescent="0.25">
      <c r="A45" s="207" t="s">
        <v>134</v>
      </c>
      <c r="B45" s="168" t="s">
        <v>24</v>
      </c>
      <c r="C45" s="141" t="s">
        <v>1098</v>
      </c>
      <c r="D45" s="214" t="s">
        <v>0</v>
      </c>
      <c r="E45" s="211"/>
      <c r="F45" s="214" t="str">
        <f>IF(E45="ja",20,IF(E45="nein",0,"bitte befüllen"))</f>
        <v>bitte befüllen</v>
      </c>
      <c r="G45" s="214" t="s">
        <v>38</v>
      </c>
      <c r="H45" s="260">
        <v>20</v>
      </c>
    </row>
    <row r="46" spans="1:8" outlineLevel="1" x14ac:dyDescent="0.25">
      <c r="A46" s="207" t="s">
        <v>135</v>
      </c>
      <c r="B46" s="168" t="s">
        <v>24</v>
      </c>
      <c r="C46" s="141" t="s">
        <v>1099</v>
      </c>
      <c r="D46" s="214" t="s">
        <v>0</v>
      </c>
      <c r="E46" s="211"/>
      <c r="F46" s="214" t="str">
        <f>IF(E46="ja",20,IF(E46="nein",0,"bitte befüllen"))</f>
        <v>bitte befüllen</v>
      </c>
      <c r="G46" s="214" t="s">
        <v>38</v>
      </c>
      <c r="H46" s="260">
        <v>20</v>
      </c>
    </row>
    <row r="47" spans="1:8" ht="45" outlineLevel="1" x14ac:dyDescent="0.25">
      <c r="A47" s="207" t="s">
        <v>218</v>
      </c>
      <c r="B47" s="168" t="s">
        <v>24</v>
      </c>
      <c r="C47" s="141" t="s">
        <v>1402</v>
      </c>
      <c r="D47" s="214" t="s">
        <v>0</v>
      </c>
      <c r="E47" s="211"/>
      <c r="F47" s="214" t="str">
        <f>IF(E47="ja",20,IF(E47="nein",0,"bitte befüllen"))</f>
        <v>bitte befüllen</v>
      </c>
      <c r="G47" s="214" t="s">
        <v>38</v>
      </c>
      <c r="H47" s="260">
        <v>20</v>
      </c>
    </row>
    <row r="48" spans="1:8" ht="60" outlineLevel="1" x14ac:dyDescent="0.25">
      <c r="A48" s="207" t="s">
        <v>242</v>
      </c>
      <c r="B48" s="168" t="s">
        <v>24</v>
      </c>
      <c r="C48" s="141" t="s">
        <v>1403</v>
      </c>
      <c r="D48" s="214" t="s">
        <v>0</v>
      </c>
      <c r="E48" s="211"/>
      <c r="F48" s="214" t="str">
        <f t="shared" ref="F48:F49" si="8">IF(E48="ja",10,IF(E48="nein",0,"bitte befüllen"))</f>
        <v>bitte befüllen</v>
      </c>
      <c r="G48" s="214" t="s">
        <v>62</v>
      </c>
      <c r="H48" s="182">
        <v>10</v>
      </c>
    </row>
    <row r="49" spans="1:8" ht="30" outlineLevel="1" x14ac:dyDescent="0.25">
      <c r="A49" s="264" t="s">
        <v>243</v>
      </c>
      <c r="B49" s="168" t="s">
        <v>24</v>
      </c>
      <c r="C49" s="265" t="s">
        <v>1444</v>
      </c>
      <c r="D49" s="214" t="s">
        <v>0</v>
      </c>
      <c r="E49" s="211"/>
      <c r="F49" s="214" t="str">
        <f t="shared" si="8"/>
        <v>bitte befüllen</v>
      </c>
      <c r="G49" s="214" t="s">
        <v>62</v>
      </c>
      <c r="H49" s="182">
        <v>10</v>
      </c>
    </row>
    <row r="50" spans="1:8" outlineLevel="1" x14ac:dyDescent="0.25">
      <c r="A50" s="207" t="s">
        <v>244</v>
      </c>
      <c r="B50" s="208" t="s">
        <v>11</v>
      </c>
      <c r="C50" s="141" t="s">
        <v>940</v>
      </c>
      <c r="D50" s="214" t="s">
        <v>0</v>
      </c>
      <c r="E50" s="211"/>
      <c r="F50" s="210" t="str">
        <f t="shared" ref="F50" si="9">IF(E50="ja","OK",IF(E50="","bitte befüllen","Ausschluss"))</f>
        <v>bitte befüllen</v>
      </c>
      <c r="G50" s="210" t="s">
        <v>15</v>
      </c>
      <c r="H50" s="195"/>
    </row>
    <row r="51" spans="1:8" outlineLevel="1" x14ac:dyDescent="0.25">
      <c r="A51" s="207" t="s">
        <v>245</v>
      </c>
      <c r="B51" s="208" t="s">
        <v>11</v>
      </c>
      <c r="C51" s="141" t="s">
        <v>941</v>
      </c>
      <c r="D51" s="214" t="s">
        <v>0</v>
      </c>
      <c r="E51" s="211"/>
      <c r="F51" s="210" t="str">
        <f t="shared" ref="F51:F53" si="10">IF(E51="ja","OK",IF(E51="","bitte befüllen","Ausschluss"))</f>
        <v>bitte befüllen</v>
      </c>
      <c r="G51" s="210" t="s">
        <v>15</v>
      </c>
      <c r="H51" s="195"/>
    </row>
    <row r="52" spans="1:8" outlineLevel="1" x14ac:dyDescent="0.25">
      <c r="A52" s="207" t="s">
        <v>254</v>
      </c>
      <c r="B52" s="208" t="s">
        <v>11</v>
      </c>
      <c r="C52" s="141" t="s">
        <v>942</v>
      </c>
      <c r="D52" s="214" t="s">
        <v>0</v>
      </c>
      <c r="E52" s="211"/>
      <c r="F52" s="210" t="str">
        <f t="shared" si="10"/>
        <v>bitte befüllen</v>
      </c>
      <c r="G52" s="210" t="s">
        <v>15</v>
      </c>
      <c r="H52" s="195"/>
    </row>
    <row r="53" spans="1:8" outlineLevel="1" x14ac:dyDescent="0.25">
      <c r="A53" s="207" t="s">
        <v>816</v>
      </c>
      <c r="B53" s="208" t="s">
        <v>11</v>
      </c>
      <c r="C53" s="141" t="s">
        <v>943</v>
      </c>
      <c r="D53" s="214" t="s">
        <v>0</v>
      </c>
      <c r="E53" s="211"/>
      <c r="F53" s="210" t="str">
        <f t="shared" si="10"/>
        <v>bitte befüllen</v>
      </c>
      <c r="G53" s="210" t="s">
        <v>15</v>
      </c>
      <c r="H53" s="195"/>
    </row>
    <row r="54" spans="1:8" ht="30" outlineLevel="1" x14ac:dyDescent="0.25">
      <c r="A54" s="207" t="s">
        <v>817</v>
      </c>
      <c r="B54" s="168" t="s">
        <v>24</v>
      </c>
      <c r="C54" s="141" t="s">
        <v>1404</v>
      </c>
      <c r="D54" s="214" t="s">
        <v>0</v>
      </c>
      <c r="E54" s="211"/>
      <c r="F54" s="214" t="str">
        <f>IF(E54="ja",20,IF(E54="nein",0,"bitte befüllen"))</f>
        <v>bitte befüllen</v>
      </c>
      <c r="G54" s="214" t="s">
        <v>38</v>
      </c>
      <c r="H54" s="260">
        <v>20</v>
      </c>
    </row>
    <row r="55" spans="1:8" ht="30" outlineLevel="1" x14ac:dyDescent="0.25">
      <c r="A55" s="207" t="s">
        <v>818</v>
      </c>
      <c r="B55" s="168" t="s">
        <v>24</v>
      </c>
      <c r="C55" s="141" t="s">
        <v>1405</v>
      </c>
      <c r="D55" s="214" t="s">
        <v>0</v>
      </c>
      <c r="E55" s="211"/>
      <c r="F55" s="214" t="str">
        <f>IF(E55="ja",20,IF(E55="nein",0,"bitte befüllen"))</f>
        <v>bitte befüllen</v>
      </c>
      <c r="G55" s="214" t="s">
        <v>38</v>
      </c>
      <c r="H55" s="260">
        <v>20</v>
      </c>
    </row>
    <row r="56" spans="1:8" outlineLevel="1" x14ac:dyDescent="0.25">
      <c r="A56" s="207" t="s">
        <v>819</v>
      </c>
      <c r="B56" s="208" t="s">
        <v>11</v>
      </c>
      <c r="C56" s="141" t="s">
        <v>944</v>
      </c>
      <c r="D56" s="214" t="s">
        <v>0</v>
      </c>
      <c r="E56" s="211"/>
      <c r="F56" s="210" t="str">
        <f t="shared" ref="F56" si="11">IF(E56="ja","OK",IF(E56="","bitte befüllen","Ausschluss"))</f>
        <v>bitte befüllen</v>
      </c>
      <c r="G56" s="210" t="s">
        <v>15</v>
      </c>
      <c r="H56" s="195"/>
    </row>
    <row r="57" spans="1:8" outlineLevel="1" x14ac:dyDescent="0.25">
      <c r="A57" s="207" t="s">
        <v>820</v>
      </c>
      <c r="B57" s="168" t="s">
        <v>24</v>
      </c>
      <c r="C57" s="141" t="s">
        <v>945</v>
      </c>
      <c r="D57" s="214" t="s">
        <v>0</v>
      </c>
      <c r="E57" s="211"/>
      <c r="F57" s="214" t="str">
        <f>IF(E57="ja",20,IF(E57="nein",0,"bitte befüllen"))</f>
        <v>bitte befüllen</v>
      </c>
      <c r="G57" s="214" t="s">
        <v>38</v>
      </c>
      <c r="H57" s="260">
        <v>20</v>
      </c>
    </row>
    <row r="58" spans="1:8" ht="45" outlineLevel="1" x14ac:dyDescent="0.25">
      <c r="A58" s="207" t="s">
        <v>821</v>
      </c>
      <c r="B58" s="168" t="s">
        <v>24</v>
      </c>
      <c r="C58" s="146" t="s">
        <v>1234</v>
      </c>
      <c r="D58" s="214" t="s">
        <v>0</v>
      </c>
      <c r="E58" s="211"/>
      <c r="F58" s="214" t="str">
        <f t="shared" ref="F58" si="12">IF(E58="ja",10,IF(E58="nein",0,"bitte befüllen"))</f>
        <v>bitte befüllen</v>
      </c>
      <c r="G58" s="214" t="s">
        <v>62</v>
      </c>
      <c r="H58" s="182">
        <v>10</v>
      </c>
    </row>
    <row r="59" spans="1:8" outlineLevel="1" x14ac:dyDescent="0.25">
      <c r="A59" s="207" t="s">
        <v>822</v>
      </c>
      <c r="B59" s="168" t="s">
        <v>24</v>
      </c>
      <c r="C59" s="141" t="s">
        <v>946</v>
      </c>
      <c r="D59" s="214" t="s">
        <v>0</v>
      </c>
      <c r="E59" s="211"/>
      <c r="F59" s="214" t="str">
        <f>IF(E59="ja",20,IF(E59="nein",0,"bitte befüllen"))</f>
        <v>bitte befüllen</v>
      </c>
      <c r="G59" s="214" t="s">
        <v>38</v>
      </c>
      <c r="H59" s="260">
        <v>20</v>
      </c>
    </row>
    <row r="60" spans="1:8" outlineLevel="1" x14ac:dyDescent="0.25">
      <c r="A60" s="207" t="s">
        <v>981</v>
      </c>
      <c r="B60" s="208" t="s">
        <v>11</v>
      </c>
      <c r="C60" s="146" t="s">
        <v>947</v>
      </c>
      <c r="D60" s="214" t="s">
        <v>0</v>
      </c>
      <c r="E60" s="211"/>
      <c r="F60" s="210" t="str">
        <f t="shared" ref="F60:F63" si="13">IF(E60="ja","OK",IF(E60="","bitte befüllen","Ausschluss"))</f>
        <v>bitte befüllen</v>
      </c>
      <c r="G60" s="210" t="s">
        <v>15</v>
      </c>
      <c r="H60" s="195"/>
    </row>
    <row r="61" spans="1:8" outlineLevel="1" x14ac:dyDescent="0.25">
      <c r="A61" s="207" t="s">
        <v>982</v>
      </c>
      <c r="B61" s="208" t="s">
        <v>11</v>
      </c>
      <c r="C61" s="146" t="s">
        <v>948</v>
      </c>
      <c r="D61" s="214" t="s">
        <v>0</v>
      </c>
      <c r="E61" s="211"/>
      <c r="F61" s="210" t="str">
        <f t="shared" si="13"/>
        <v>bitte befüllen</v>
      </c>
      <c r="G61" s="210" t="s">
        <v>15</v>
      </c>
      <c r="H61" s="195"/>
    </row>
    <row r="62" spans="1:8" outlineLevel="1" x14ac:dyDescent="0.25">
      <c r="A62" s="207" t="s">
        <v>983</v>
      </c>
      <c r="B62" s="208" t="s">
        <v>24</v>
      </c>
      <c r="C62" s="146" t="s">
        <v>949</v>
      </c>
      <c r="D62" s="214" t="s">
        <v>0</v>
      </c>
      <c r="E62" s="211"/>
      <c r="F62" s="214" t="str">
        <f>IF(E62="ja",20,IF(E62="nein",0,"bitte befüllen"))</f>
        <v>bitte befüllen</v>
      </c>
      <c r="G62" s="214" t="s">
        <v>38</v>
      </c>
      <c r="H62" s="260">
        <v>20</v>
      </c>
    </row>
    <row r="63" spans="1:8" ht="45" outlineLevel="1" x14ac:dyDescent="0.25">
      <c r="A63" s="207" t="s">
        <v>984</v>
      </c>
      <c r="B63" s="208" t="s">
        <v>11</v>
      </c>
      <c r="C63" s="141" t="s">
        <v>1406</v>
      </c>
      <c r="D63" s="214" t="s">
        <v>0</v>
      </c>
      <c r="E63" s="211"/>
      <c r="F63" s="210" t="str">
        <f t="shared" si="13"/>
        <v>bitte befüllen</v>
      </c>
      <c r="G63" s="210" t="s">
        <v>15</v>
      </c>
      <c r="H63" s="195"/>
    </row>
    <row r="64" spans="1:8" outlineLevel="1" x14ac:dyDescent="0.25">
      <c r="A64" s="207" t="s">
        <v>985</v>
      </c>
      <c r="B64" s="168" t="s">
        <v>24</v>
      </c>
      <c r="C64" s="141" t="s">
        <v>950</v>
      </c>
      <c r="D64" s="214" t="s">
        <v>0</v>
      </c>
      <c r="E64" s="211"/>
      <c r="F64" s="214" t="str">
        <f>IF(E64="ja",10,IF(E64="nein",0,"bitte befüllen"))</f>
        <v>bitte befüllen</v>
      </c>
      <c r="G64" s="214" t="s">
        <v>62</v>
      </c>
      <c r="H64" s="182">
        <v>10</v>
      </c>
    </row>
    <row r="65" spans="1:8" outlineLevel="1" x14ac:dyDescent="0.25">
      <c r="A65" s="207" t="s">
        <v>986</v>
      </c>
      <c r="B65" s="208" t="s">
        <v>11</v>
      </c>
      <c r="C65" s="141" t="s">
        <v>951</v>
      </c>
      <c r="D65" s="214" t="s">
        <v>0</v>
      </c>
      <c r="E65" s="211"/>
      <c r="F65" s="210" t="str">
        <f t="shared" ref="F65:F68" si="14">IF(E65="ja","OK",IF(E65="","bitte befüllen","Ausschluss"))</f>
        <v>bitte befüllen</v>
      </c>
      <c r="G65" s="210" t="s">
        <v>15</v>
      </c>
      <c r="H65" s="195"/>
    </row>
    <row r="66" spans="1:8" outlineLevel="1" x14ac:dyDescent="0.25">
      <c r="A66" s="207" t="s">
        <v>987</v>
      </c>
      <c r="B66" s="208" t="s">
        <v>11</v>
      </c>
      <c r="C66" s="141" t="s">
        <v>952</v>
      </c>
      <c r="D66" s="214" t="s">
        <v>0</v>
      </c>
      <c r="E66" s="211"/>
      <c r="F66" s="210" t="str">
        <f t="shared" si="14"/>
        <v>bitte befüllen</v>
      </c>
      <c r="G66" s="210" t="s">
        <v>15</v>
      </c>
      <c r="H66" s="195"/>
    </row>
    <row r="67" spans="1:8" outlineLevel="1" x14ac:dyDescent="0.25">
      <c r="A67" s="207" t="s">
        <v>988</v>
      </c>
      <c r="B67" s="168" t="s">
        <v>24</v>
      </c>
      <c r="C67" s="141" t="s">
        <v>953</v>
      </c>
      <c r="D67" s="214" t="s">
        <v>0</v>
      </c>
      <c r="E67" s="211"/>
      <c r="F67" s="214" t="str">
        <f>IF(E67="ja",10,IF(E67="nein",0,"bitte befüllen"))</f>
        <v>bitte befüllen</v>
      </c>
      <c r="G67" s="214" t="s">
        <v>62</v>
      </c>
      <c r="H67" s="182">
        <v>10</v>
      </c>
    </row>
    <row r="68" spans="1:8" outlineLevel="1" x14ac:dyDescent="0.25">
      <c r="A68" s="207" t="s">
        <v>989</v>
      </c>
      <c r="B68" s="208" t="s">
        <v>11</v>
      </c>
      <c r="C68" s="141" t="s">
        <v>954</v>
      </c>
      <c r="D68" s="214" t="s">
        <v>0</v>
      </c>
      <c r="E68" s="211"/>
      <c r="F68" s="210" t="str">
        <f t="shared" si="14"/>
        <v>bitte befüllen</v>
      </c>
      <c r="G68" s="210" t="s">
        <v>15</v>
      </c>
      <c r="H68" s="195"/>
    </row>
    <row r="69" spans="1:8" outlineLevel="1" x14ac:dyDescent="0.25">
      <c r="A69" s="207" t="s">
        <v>990</v>
      </c>
      <c r="B69" s="168" t="s">
        <v>24</v>
      </c>
      <c r="C69" s="141" t="s">
        <v>1407</v>
      </c>
      <c r="D69" s="214" t="s">
        <v>0</v>
      </c>
      <c r="E69" s="211"/>
      <c r="F69" s="214" t="str">
        <f t="shared" ref="F69" si="15">IF(E69="ja",5,IF(E69="nein",0,"bitte befüllen"))</f>
        <v>bitte befüllen</v>
      </c>
      <c r="G69" s="214" t="s">
        <v>241</v>
      </c>
      <c r="H69" s="260">
        <v>5</v>
      </c>
    </row>
    <row r="70" spans="1:8" outlineLevel="1" x14ac:dyDescent="0.25">
      <c r="A70" s="207" t="s">
        <v>991</v>
      </c>
      <c r="B70" s="168" t="s">
        <v>24</v>
      </c>
      <c r="C70" s="141" t="s">
        <v>955</v>
      </c>
      <c r="D70" s="214" t="s">
        <v>0</v>
      </c>
      <c r="E70" s="211"/>
      <c r="F70" s="214" t="str">
        <f t="shared" ref="F70:F72" si="16">IF(E70="ja",5,IF(E70="nein",0,"bitte befüllen"))</f>
        <v>bitte befüllen</v>
      </c>
      <c r="G70" s="214" t="s">
        <v>241</v>
      </c>
      <c r="H70" s="260">
        <v>5</v>
      </c>
    </row>
    <row r="71" spans="1:8" outlineLevel="1" x14ac:dyDescent="0.25">
      <c r="A71" s="207" t="s">
        <v>992</v>
      </c>
      <c r="B71" s="168" t="s">
        <v>24</v>
      </c>
      <c r="C71" s="141" t="s">
        <v>956</v>
      </c>
      <c r="D71" s="214" t="s">
        <v>0</v>
      </c>
      <c r="E71" s="211"/>
      <c r="F71" s="214" t="str">
        <f t="shared" si="16"/>
        <v>bitte befüllen</v>
      </c>
      <c r="G71" s="214" t="s">
        <v>241</v>
      </c>
      <c r="H71" s="260">
        <v>5</v>
      </c>
    </row>
    <row r="72" spans="1:8" ht="30" outlineLevel="1" x14ac:dyDescent="0.25">
      <c r="A72" s="207" t="s">
        <v>993</v>
      </c>
      <c r="B72" s="208" t="s">
        <v>24</v>
      </c>
      <c r="C72" s="141" t="s">
        <v>1408</v>
      </c>
      <c r="D72" s="214" t="s">
        <v>0</v>
      </c>
      <c r="E72" s="211"/>
      <c r="F72" s="214" t="str">
        <f t="shared" si="16"/>
        <v>bitte befüllen</v>
      </c>
      <c r="G72" s="214" t="s">
        <v>241</v>
      </c>
      <c r="H72" s="182">
        <v>5</v>
      </c>
    </row>
    <row r="73" spans="1:8" ht="45" outlineLevel="1" x14ac:dyDescent="0.25">
      <c r="A73" s="207" t="s">
        <v>994</v>
      </c>
      <c r="B73" s="208" t="s">
        <v>24</v>
      </c>
      <c r="C73" s="141" t="s">
        <v>1409</v>
      </c>
      <c r="D73" s="214" t="s">
        <v>0</v>
      </c>
      <c r="E73" s="211"/>
      <c r="F73" s="214" t="str">
        <f t="shared" ref="F73" si="17">IF(E73="ja",5,IF(E73="nein",0,"bitte befüllen"))</f>
        <v>bitte befüllen</v>
      </c>
      <c r="G73" s="214" t="s">
        <v>241</v>
      </c>
      <c r="H73" s="182">
        <v>5</v>
      </c>
    </row>
    <row r="74" spans="1:8" ht="30" outlineLevel="1" x14ac:dyDescent="0.25">
      <c r="A74" s="207" t="s">
        <v>995</v>
      </c>
      <c r="B74" s="208" t="s">
        <v>11</v>
      </c>
      <c r="C74" s="141" t="s">
        <v>1410</v>
      </c>
      <c r="D74" s="214" t="s">
        <v>0</v>
      </c>
      <c r="E74" s="211"/>
      <c r="F74" s="210" t="str">
        <f t="shared" ref="F74" si="18">IF(E74="ja","OK",IF(E74="","bitte befüllen","Ausschluss"))</f>
        <v>bitte befüllen</v>
      </c>
      <c r="G74" s="210" t="s">
        <v>15</v>
      </c>
      <c r="H74" s="195"/>
    </row>
    <row r="75" spans="1:8" x14ac:dyDescent="0.25">
      <c r="A75" s="221" t="s">
        <v>136</v>
      </c>
      <c r="B75" s="220"/>
      <c r="C75" s="220" t="s">
        <v>300</v>
      </c>
      <c r="D75" s="220"/>
      <c r="E75" s="220"/>
      <c r="F75" s="220"/>
      <c r="G75" s="220"/>
      <c r="H75" s="195"/>
    </row>
    <row r="76" spans="1:8" outlineLevel="1" x14ac:dyDescent="0.25">
      <c r="A76" s="207" t="s">
        <v>137</v>
      </c>
      <c r="B76" s="228" t="s">
        <v>11</v>
      </c>
      <c r="C76" s="151" t="s">
        <v>957</v>
      </c>
      <c r="D76" s="214" t="s">
        <v>0</v>
      </c>
      <c r="E76" s="211"/>
      <c r="F76" s="210" t="str">
        <f t="shared" ref="F76" si="19">IF(E76="ja","OK",IF(E76="","bitte befüllen","Ausschluss"))</f>
        <v>bitte befüllen</v>
      </c>
      <c r="G76" s="210" t="s">
        <v>15</v>
      </c>
      <c r="H76" s="195"/>
    </row>
    <row r="77" spans="1:8" outlineLevel="1" x14ac:dyDescent="0.25">
      <c r="A77" s="207" t="s">
        <v>138</v>
      </c>
      <c r="B77" s="208" t="s">
        <v>24</v>
      </c>
      <c r="C77" s="151" t="s">
        <v>958</v>
      </c>
      <c r="D77" s="214" t="s">
        <v>0</v>
      </c>
      <c r="E77" s="211"/>
      <c r="F77" s="214" t="str">
        <f>IF(E77="ja",10,IF(E77="nein",0,"bitte befüllen"))</f>
        <v>bitte befüllen</v>
      </c>
      <c r="G77" s="214" t="s">
        <v>62</v>
      </c>
      <c r="H77" s="182">
        <v>10</v>
      </c>
    </row>
    <row r="78" spans="1:8" outlineLevel="1" x14ac:dyDescent="0.25">
      <c r="A78" s="207" t="s">
        <v>139</v>
      </c>
      <c r="B78" s="208" t="s">
        <v>24</v>
      </c>
      <c r="C78" s="151" t="s">
        <v>959</v>
      </c>
      <c r="D78" s="214" t="s">
        <v>0</v>
      </c>
      <c r="E78" s="211"/>
      <c r="F78" s="214" t="str">
        <f>IF(E78="ja",10,IF(E78="nein",0,"bitte befüllen"))</f>
        <v>bitte befüllen</v>
      </c>
      <c r="G78" s="214" t="s">
        <v>62</v>
      </c>
      <c r="H78" s="182">
        <v>10</v>
      </c>
    </row>
    <row r="79" spans="1:8" outlineLevel="1" x14ac:dyDescent="0.25">
      <c r="A79" s="207" t="s">
        <v>140</v>
      </c>
      <c r="B79" s="208" t="s">
        <v>24</v>
      </c>
      <c r="C79" s="151" t="s">
        <v>1235</v>
      </c>
      <c r="D79" s="214" t="s">
        <v>0</v>
      </c>
      <c r="E79" s="211"/>
      <c r="F79" s="214" t="str">
        <f>IF(E79="ja",10,IF(E79="nein",0,"bitte befüllen"))</f>
        <v>bitte befüllen</v>
      </c>
      <c r="G79" s="214" t="s">
        <v>62</v>
      </c>
      <c r="H79" s="182">
        <v>10</v>
      </c>
    </row>
    <row r="80" spans="1:8" x14ac:dyDescent="0.25">
      <c r="A80" s="221" t="s">
        <v>145</v>
      </c>
      <c r="B80" s="220"/>
      <c r="C80" s="220" t="s">
        <v>960</v>
      </c>
      <c r="D80" s="220"/>
      <c r="E80" s="220"/>
      <c r="F80" s="220"/>
      <c r="G80" s="220"/>
      <c r="H80" s="195"/>
    </row>
    <row r="81" spans="1:8" outlineLevel="1" x14ac:dyDescent="0.25">
      <c r="A81" s="207" t="s">
        <v>146</v>
      </c>
      <c r="B81" s="228" t="s">
        <v>11</v>
      </c>
      <c r="C81" s="149" t="s">
        <v>961</v>
      </c>
      <c r="D81" s="214" t="s">
        <v>0</v>
      </c>
      <c r="E81" s="211"/>
      <c r="F81" s="210" t="str">
        <f t="shared" ref="F81:F84" si="20">IF(E81="ja","OK",IF(E81="","bitte befüllen","Ausschluss"))</f>
        <v>bitte befüllen</v>
      </c>
      <c r="G81" s="210" t="s">
        <v>15</v>
      </c>
      <c r="H81" s="195"/>
    </row>
    <row r="82" spans="1:8" outlineLevel="1" x14ac:dyDescent="0.25">
      <c r="A82" s="207" t="s">
        <v>147</v>
      </c>
      <c r="B82" s="228" t="s">
        <v>11</v>
      </c>
      <c r="C82" s="149" t="s">
        <v>962</v>
      </c>
      <c r="D82" s="214" t="s">
        <v>0</v>
      </c>
      <c r="E82" s="211"/>
      <c r="F82" s="210" t="str">
        <f t="shared" si="20"/>
        <v>bitte befüllen</v>
      </c>
      <c r="G82" s="210" t="s">
        <v>15</v>
      </c>
      <c r="H82" s="195"/>
    </row>
    <row r="83" spans="1:8" outlineLevel="1" x14ac:dyDescent="0.25">
      <c r="A83" s="207" t="s">
        <v>148</v>
      </c>
      <c r="B83" s="228" t="s">
        <v>11</v>
      </c>
      <c r="C83" s="147" t="s">
        <v>963</v>
      </c>
      <c r="D83" s="214" t="s">
        <v>0</v>
      </c>
      <c r="E83" s="211"/>
      <c r="F83" s="210" t="str">
        <f t="shared" si="20"/>
        <v>bitte befüllen</v>
      </c>
      <c r="G83" s="210" t="s">
        <v>15</v>
      </c>
      <c r="H83" s="195"/>
    </row>
    <row r="84" spans="1:8" outlineLevel="1" x14ac:dyDescent="0.25">
      <c r="A84" s="207" t="s">
        <v>149</v>
      </c>
      <c r="B84" s="228" t="s">
        <v>11</v>
      </c>
      <c r="C84" s="147" t="s">
        <v>957</v>
      </c>
      <c r="D84" s="214" t="s">
        <v>0</v>
      </c>
      <c r="E84" s="211"/>
      <c r="F84" s="210" t="str">
        <f t="shared" si="20"/>
        <v>bitte befüllen</v>
      </c>
      <c r="G84" s="210" t="s">
        <v>15</v>
      </c>
      <c r="H84" s="195"/>
    </row>
    <row r="85" spans="1:8" x14ac:dyDescent="0.25">
      <c r="A85" s="221" t="s">
        <v>163</v>
      </c>
      <c r="B85" s="220"/>
      <c r="C85" s="220" t="s">
        <v>964</v>
      </c>
      <c r="D85" s="220"/>
      <c r="E85" s="220"/>
      <c r="F85" s="220"/>
      <c r="G85" s="220"/>
      <c r="H85" s="195"/>
    </row>
    <row r="86" spans="1:8" outlineLevel="1" x14ac:dyDescent="0.25">
      <c r="A86" s="207" t="s">
        <v>164</v>
      </c>
      <c r="B86" s="228" t="s">
        <v>11</v>
      </c>
      <c r="C86" s="149" t="s">
        <v>303</v>
      </c>
      <c r="D86" s="214" t="s">
        <v>0</v>
      </c>
      <c r="E86" s="211"/>
      <c r="F86" s="210" t="str">
        <f t="shared" ref="F86:F87" si="21">IF(E86="ja","OK",IF(E86="","bitte befüllen","Ausschluss"))</f>
        <v>bitte befüllen</v>
      </c>
      <c r="G86" s="210" t="s">
        <v>15</v>
      </c>
      <c r="H86" s="195"/>
    </row>
    <row r="87" spans="1:8" outlineLevel="1" x14ac:dyDescent="0.25">
      <c r="A87" s="207" t="s">
        <v>165</v>
      </c>
      <c r="B87" s="228" t="s">
        <v>11</v>
      </c>
      <c r="C87" s="147" t="s">
        <v>965</v>
      </c>
      <c r="D87" s="214" t="s">
        <v>0</v>
      </c>
      <c r="E87" s="211"/>
      <c r="F87" s="210" t="str">
        <f t="shared" si="21"/>
        <v>bitte befüllen</v>
      </c>
      <c r="G87" s="210" t="s">
        <v>15</v>
      </c>
      <c r="H87" s="195"/>
    </row>
    <row r="88" spans="1:8" x14ac:dyDescent="0.25">
      <c r="A88" s="221" t="s">
        <v>175</v>
      </c>
      <c r="B88" s="220"/>
      <c r="C88" s="220" t="s">
        <v>306</v>
      </c>
      <c r="D88" s="220"/>
      <c r="E88" s="220"/>
      <c r="F88" s="220"/>
      <c r="G88" s="220"/>
      <c r="H88" s="195"/>
    </row>
    <row r="89" spans="1:8" outlineLevel="1" x14ac:dyDescent="0.25">
      <c r="A89" s="207" t="s">
        <v>176</v>
      </c>
      <c r="B89" s="228" t="s">
        <v>11</v>
      </c>
      <c r="C89" s="149" t="s">
        <v>966</v>
      </c>
      <c r="D89" s="214" t="s">
        <v>0</v>
      </c>
      <c r="E89" s="211"/>
      <c r="F89" s="210" t="str">
        <f t="shared" ref="F89:F91" si="22">IF(E89="ja","OK",IF(E89="","bitte befüllen","Ausschluss"))</f>
        <v>bitte befüllen</v>
      </c>
      <c r="G89" s="210" t="s">
        <v>15</v>
      </c>
      <c r="H89" s="195"/>
    </row>
    <row r="90" spans="1:8" outlineLevel="1" x14ac:dyDescent="0.25">
      <c r="A90" s="207" t="s">
        <v>177</v>
      </c>
      <c r="B90" s="228" t="s">
        <v>11</v>
      </c>
      <c r="C90" s="147" t="s">
        <v>967</v>
      </c>
      <c r="D90" s="214" t="s">
        <v>0</v>
      </c>
      <c r="E90" s="211"/>
      <c r="F90" s="210" t="str">
        <f t="shared" si="22"/>
        <v>bitte befüllen</v>
      </c>
      <c r="G90" s="210" t="s">
        <v>15</v>
      </c>
      <c r="H90" s="195"/>
    </row>
    <row r="91" spans="1:8" outlineLevel="1" x14ac:dyDescent="0.25">
      <c r="A91" s="207" t="s">
        <v>178</v>
      </c>
      <c r="B91" s="228" t="s">
        <v>11</v>
      </c>
      <c r="C91" s="147" t="s">
        <v>968</v>
      </c>
      <c r="D91" s="214" t="s">
        <v>0</v>
      </c>
      <c r="E91" s="211"/>
      <c r="F91" s="210" t="str">
        <f t="shared" si="22"/>
        <v>bitte befüllen</v>
      </c>
      <c r="G91" s="210" t="s">
        <v>15</v>
      </c>
      <c r="H91" s="195"/>
    </row>
    <row r="92" spans="1:8" ht="30" outlineLevel="1" x14ac:dyDescent="0.25">
      <c r="A92" s="207" t="s">
        <v>179</v>
      </c>
      <c r="B92" s="166" t="s">
        <v>24</v>
      </c>
      <c r="C92" s="141" t="s">
        <v>1411</v>
      </c>
      <c r="D92" s="214" t="s">
        <v>0</v>
      </c>
      <c r="E92" s="211"/>
      <c r="F92" s="214" t="str">
        <f t="shared" ref="F92" si="23">IF(E92="ja",5,IF(E92="nein",0,"bitte befüllen"))</f>
        <v>bitte befüllen</v>
      </c>
      <c r="G92" s="214" t="s">
        <v>241</v>
      </c>
      <c r="H92" s="260">
        <v>5</v>
      </c>
    </row>
    <row r="93" spans="1:8" ht="30" outlineLevel="1" x14ac:dyDescent="0.25">
      <c r="A93" s="207" t="s">
        <v>180</v>
      </c>
      <c r="B93" s="166" t="s">
        <v>24</v>
      </c>
      <c r="C93" s="147" t="s">
        <v>1412</v>
      </c>
      <c r="D93" s="214" t="s">
        <v>0</v>
      </c>
      <c r="E93" s="211"/>
      <c r="F93" s="214" t="str">
        <f t="shared" ref="F93" si="24">IF(E93="ja",20,IF(E93="nein",0,"bitte befüllen"))</f>
        <v>bitte befüllen</v>
      </c>
      <c r="G93" s="214" t="s">
        <v>38</v>
      </c>
      <c r="H93" s="260">
        <v>20</v>
      </c>
    </row>
    <row r="94" spans="1:8" s="278" customFormat="1" ht="45" outlineLevel="1" x14ac:dyDescent="0.25">
      <c r="A94" s="274" t="s">
        <v>420</v>
      </c>
      <c r="B94" s="275" t="s">
        <v>11</v>
      </c>
      <c r="C94" s="276" t="s">
        <v>1413</v>
      </c>
      <c r="D94" s="273" t="s">
        <v>1457</v>
      </c>
      <c r="E94" s="279"/>
      <c r="F94" s="277"/>
      <c r="G94" s="277"/>
    </row>
    <row r="95" spans="1:8" outlineLevel="1" x14ac:dyDescent="0.25">
      <c r="A95" s="264" t="s">
        <v>421</v>
      </c>
      <c r="B95" s="208" t="s">
        <v>11</v>
      </c>
      <c r="C95" s="265" t="s">
        <v>1445</v>
      </c>
      <c r="D95" s="214" t="s">
        <v>0</v>
      </c>
      <c r="E95" s="211"/>
      <c r="F95" s="210" t="str">
        <f t="shared" ref="F95:F96" si="25">IF(E95="ja","OK",IF(E95="","bitte befüllen","Ausschluss"))</f>
        <v>bitte befüllen</v>
      </c>
      <c r="G95" s="210" t="s">
        <v>15</v>
      </c>
      <c r="H95" s="195"/>
    </row>
    <row r="96" spans="1:8" outlineLevel="1" x14ac:dyDescent="0.25">
      <c r="A96" s="207" t="s">
        <v>668</v>
      </c>
      <c r="B96" s="228" t="s">
        <v>11</v>
      </c>
      <c r="C96" s="147" t="s">
        <v>1236</v>
      </c>
      <c r="D96" s="214" t="s">
        <v>0</v>
      </c>
      <c r="E96" s="211"/>
      <c r="F96" s="210" t="str">
        <f t="shared" si="25"/>
        <v>bitte befüllen</v>
      </c>
      <c r="G96" s="210" t="s">
        <v>15</v>
      </c>
      <c r="H96" s="195"/>
    </row>
    <row r="97" spans="1:8" ht="30" outlineLevel="1" x14ac:dyDescent="0.25">
      <c r="A97" s="207" t="s">
        <v>669</v>
      </c>
      <c r="B97" s="166" t="s">
        <v>24</v>
      </c>
      <c r="C97" s="159" t="s">
        <v>1414</v>
      </c>
      <c r="D97" s="214" t="s">
        <v>0</v>
      </c>
      <c r="E97" s="211"/>
      <c r="F97" s="214" t="str">
        <f t="shared" ref="F97:F99" si="26">IF(E97="ja",10,IF(E97="nein",0,"bitte befüllen"))</f>
        <v>bitte befüllen</v>
      </c>
      <c r="G97" s="214" t="s">
        <v>62</v>
      </c>
      <c r="H97" s="182">
        <v>10</v>
      </c>
    </row>
    <row r="98" spans="1:8" outlineLevel="1" x14ac:dyDescent="0.25">
      <c r="A98" s="207" t="s">
        <v>670</v>
      </c>
      <c r="B98" s="166" t="s">
        <v>24</v>
      </c>
      <c r="C98" s="159" t="s">
        <v>969</v>
      </c>
      <c r="D98" s="214" t="s">
        <v>0</v>
      </c>
      <c r="E98" s="211"/>
      <c r="F98" s="214" t="str">
        <f t="shared" si="26"/>
        <v>bitte befüllen</v>
      </c>
      <c r="G98" s="214" t="s">
        <v>62</v>
      </c>
      <c r="H98" s="182">
        <v>10</v>
      </c>
    </row>
    <row r="99" spans="1:8" outlineLevel="1" x14ac:dyDescent="0.25">
      <c r="A99" s="207" t="s">
        <v>671</v>
      </c>
      <c r="B99" s="166" t="s">
        <v>24</v>
      </c>
      <c r="C99" s="159" t="s">
        <v>970</v>
      </c>
      <c r="D99" s="214" t="s">
        <v>0</v>
      </c>
      <c r="E99" s="211"/>
      <c r="F99" s="214" t="str">
        <f t="shared" si="26"/>
        <v>bitte befüllen</v>
      </c>
      <c r="G99" s="214" t="s">
        <v>62</v>
      </c>
      <c r="H99" s="182">
        <v>10</v>
      </c>
    </row>
    <row r="100" spans="1:8" outlineLevel="1" x14ac:dyDescent="0.25">
      <c r="A100" s="207" t="s">
        <v>672</v>
      </c>
      <c r="B100" s="228" t="s">
        <v>11</v>
      </c>
      <c r="C100" s="159" t="s">
        <v>971</v>
      </c>
      <c r="D100" s="214" t="s">
        <v>0</v>
      </c>
      <c r="E100" s="211"/>
      <c r="F100" s="210" t="str">
        <f t="shared" ref="F100:F101" si="27">IF(E100="ja","OK",IF(E100="","bitte befüllen","Ausschluss"))</f>
        <v>bitte befüllen</v>
      </c>
      <c r="G100" s="210" t="s">
        <v>15</v>
      </c>
      <c r="H100" s="195"/>
    </row>
    <row r="101" spans="1:8" outlineLevel="1" x14ac:dyDescent="0.25">
      <c r="A101" s="207" t="s">
        <v>673</v>
      </c>
      <c r="B101" s="228" t="s">
        <v>11</v>
      </c>
      <c r="C101" s="159" t="s">
        <v>972</v>
      </c>
      <c r="D101" s="214" t="s">
        <v>0</v>
      </c>
      <c r="E101" s="211"/>
      <c r="F101" s="210" t="str">
        <f t="shared" si="27"/>
        <v>bitte befüllen</v>
      </c>
      <c r="G101" s="210" t="s">
        <v>15</v>
      </c>
      <c r="H101" s="195"/>
    </row>
    <row r="102" spans="1:8" outlineLevel="1" x14ac:dyDescent="0.25">
      <c r="A102" s="207" t="s">
        <v>895</v>
      </c>
      <c r="B102" s="166" t="s">
        <v>24</v>
      </c>
      <c r="C102" s="159" t="s">
        <v>973</v>
      </c>
      <c r="D102" s="214" t="s">
        <v>0</v>
      </c>
      <c r="E102" s="211"/>
      <c r="F102" s="214" t="str">
        <f t="shared" ref="F102" si="28">IF(E102="ja",5,IF(E102="nein",0,"bitte befüllen"))</f>
        <v>bitte befüllen</v>
      </c>
      <c r="G102" s="214" t="s">
        <v>241</v>
      </c>
      <c r="H102" s="260">
        <v>5</v>
      </c>
    </row>
    <row r="103" spans="1:8" outlineLevel="1" x14ac:dyDescent="0.25">
      <c r="A103" s="207" t="s">
        <v>896</v>
      </c>
      <c r="B103" s="166" t="s">
        <v>24</v>
      </c>
      <c r="C103" s="147" t="s">
        <v>1113</v>
      </c>
      <c r="D103" s="214" t="s">
        <v>0</v>
      </c>
      <c r="E103" s="211"/>
      <c r="F103" s="214" t="str">
        <f t="shared" ref="F103" si="29">IF(E103="ja",5,IF(E103="nein",0,"bitte befüllen"))</f>
        <v>bitte befüllen</v>
      </c>
      <c r="G103" s="214" t="s">
        <v>241</v>
      </c>
      <c r="H103" s="260">
        <v>5</v>
      </c>
    </row>
    <row r="104" spans="1:8" x14ac:dyDescent="0.25">
      <c r="A104" s="221" t="s">
        <v>181</v>
      </c>
      <c r="B104" s="220"/>
      <c r="C104" s="220" t="s">
        <v>320</v>
      </c>
      <c r="D104" s="220"/>
      <c r="E104" s="220"/>
      <c r="F104" s="220"/>
      <c r="G104" s="220"/>
      <c r="H104" s="195"/>
    </row>
    <row r="105" spans="1:8" ht="45" outlineLevel="1" x14ac:dyDescent="0.25">
      <c r="A105" s="222" t="s">
        <v>182</v>
      </c>
      <c r="B105" s="228" t="s">
        <v>11</v>
      </c>
      <c r="C105" s="169" t="s">
        <v>1237</v>
      </c>
      <c r="D105" s="214" t="s">
        <v>0</v>
      </c>
      <c r="E105" s="211"/>
      <c r="F105" s="210" t="str">
        <f t="shared" ref="F105:F106" si="30">IF(E105="ja","OK",IF(E105="","bitte befüllen","Ausschluss"))</f>
        <v>bitte befüllen</v>
      </c>
      <c r="G105" s="210" t="s">
        <v>15</v>
      </c>
      <c r="H105" s="195"/>
    </row>
    <row r="106" spans="1:8" ht="45" outlineLevel="1" x14ac:dyDescent="0.25">
      <c r="A106" s="222" t="s">
        <v>183</v>
      </c>
      <c r="B106" s="228" t="s">
        <v>11</v>
      </c>
      <c r="C106" s="254" t="s">
        <v>1415</v>
      </c>
      <c r="D106" s="214" t="s">
        <v>0</v>
      </c>
      <c r="E106" s="211"/>
      <c r="F106" s="210" t="str">
        <f t="shared" si="30"/>
        <v>bitte befüllen</v>
      </c>
      <c r="G106" s="210" t="s">
        <v>15</v>
      </c>
      <c r="H106" s="195"/>
    </row>
    <row r="107" spans="1:8" outlineLevel="1" x14ac:dyDescent="0.25">
      <c r="A107" s="222" t="s">
        <v>184</v>
      </c>
      <c r="B107" s="208" t="s">
        <v>24</v>
      </c>
      <c r="C107" s="156" t="s">
        <v>1238</v>
      </c>
      <c r="D107" s="214" t="s">
        <v>0</v>
      </c>
      <c r="E107" s="211"/>
      <c r="F107" s="214" t="str">
        <f t="shared" ref="F107" si="31">IF(E107="ja",5,IF(E107="nein",0,"bitte befüllen"))</f>
        <v>bitte befüllen</v>
      </c>
      <c r="G107" s="214" t="s">
        <v>241</v>
      </c>
      <c r="H107" s="260">
        <v>5</v>
      </c>
    </row>
    <row r="108" spans="1:8" outlineLevel="1" x14ac:dyDescent="0.25">
      <c r="A108" s="222" t="s">
        <v>185</v>
      </c>
      <c r="B108" s="208" t="s">
        <v>24</v>
      </c>
      <c r="C108" s="141" t="s">
        <v>1239</v>
      </c>
      <c r="D108" s="214" t="s">
        <v>0</v>
      </c>
      <c r="E108" s="211"/>
      <c r="F108" s="214" t="str">
        <f t="shared" ref="F108:F109" si="32">IF(E108="ja",5,IF(E108="nein",0,"bitte befüllen"))</f>
        <v>bitte befüllen</v>
      </c>
      <c r="G108" s="214" t="s">
        <v>241</v>
      </c>
      <c r="H108" s="260">
        <v>5</v>
      </c>
    </row>
    <row r="109" spans="1:8" ht="30" outlineLevel="1" x14ac:dyDescent="0.25">
      <c r="A109" s="222" t="s">
        <v>186</v>
      </c>
      <c r="B109" s="208" t="s">
        <v>24</v>
      </c>
      <c r="C109" s="141" t="s">
        <v>1416</v>
      </c>
      <c r="D109" s="214" t="s">
        <v>0</v>
      </c>
      <c r="E109" s="211"/>
      <c r="F109" s="214" t="str">
        <f t="shared" si="32"/>
        <v>bitte befüllen</v>
      </c>
      <c r="G109" s="214" t="s">
        <v>241</v>
      </c>
      <c r="H109" s="260">
        <v>5</v>
      </c>
    </row>
    <row r="110" spans="1:8" x14ac:dyDescent="0.25">
      <c r="A110" s="221" t="s">
        <v>188</v>
      </c>
      <c r="B110" s="220"/>
      <c r="C110" s="220" t="s">
        <v>974</v>
      </c>
      <c r="D110" s="220"/>
      <c r="E110" s="220"/>
      <c r="F110" s="220"/>
      <c r="G110" s="220"/>
      <c r="H110" s="195"/>
    </row>
    <row r="111" spans="1:8" ht="30" outlineLevel="1" x14ac:dyDescent="0.25">
      <c r="A111" s="207" t="s">
        <v>189</v>
      </c>
      <c r="B111" s="228" t="s">
        <v>11</v>
      </c>
      <c r="C111" s="147" t="s">
        <v>1240</v>
      </c>
      <c r="D111" s="214" t="s">
        <v>0</v>
      </c>
      <c r="E111" s="211"/>
      <c r="F111" s="210" t="str">
        <f t="shared" ref="F111:F117" si="33">IF(E111="ja","OK",IF(E111="","bitte befüllen","Ausschluss"))</f>
        <v>bitte befüllen</v>
      </c>
      <c r="G111" s="210" t="s">
        <v>15</v>
      </c>
      <c r="H111" s="195"/>
    </row>
    <row r="112" spans="1:8" ht="30" outlineLevel="1" x14ac:dyDescent="0.25">
      <c r="A112" s="207" t="s">
        <v>190</v>
      </c>
      <c r="B112" s="228" t="s">
        <v>11</v>
      </c>
      <c r="C112" s="149" t="s">
        <v>1241</v>
      </c>
      <c r="D112" s="214" t="s">
        <v>0</v>
      </c>
      <c r="E112" s="211"/>
      <c r="F112" s="210" t="str">
        <f t="shared" si="33"/>
        <v>bitte befüllen</v>
      </c>
      <c r="G112" s="210" t="s">
        <v>15</v>
      </c>
      <c r="H112" s="195"/>
    </row>
    <row r="113" spans="1:8" ht="30" outlineLevel="1" x14ac:dyDescent="0.25">
      <c r="A113" s="207" t="s">
        <v>191</v>
      </c>
      <c r="B113" s="228" t="s">
        <v>11</v>
      </c>
      <c r="C113" s="149" t="s">
        <v>1417</v>
      </c>
      <c r="D113" s="214" t="s">
        <v>0</v>
      </c>
      <c r="E113" s="211"/>
      <c r="F113" s="210" t="str">
        <f t="shared" si="33"/>
        <v>bitte befüllen</v>
      </c>
      <c r="G113" s="210" t="s">
        <v>15</v>
      </c>
      <c r="H113" s="195"/>
    </row>
    <row r="114" spans="1:8" ht="30" outlineLevel="1" x14ac:dyDescent="0.25">
      <c r="A114" s="207" t="s">
        <v>192</v>
      </c>
      <c r="B114" s="228" t="s">
        <v>11</v>
      </c>
      <c r="C114" s="149" t="s">
        <v>1242</v>
      </c>
      <c r="D114" s="214" t="s">
        <v>0</v>
      </c>
      <c r="E114" s="211"/>
      <c r="F114" s="210" t="str">
        <f t="shared" si="33"/>
        <v>bitte befüllen</v>
      </c>
      <c r="G114" s="210" t="s">
        <v>15</v>
      </c>
      <c r="H114" s="195"/>
    </row>
    <row r="115" spans="1:8" outlineLevel="1" x14ac:dyDescent="0.25">
      <c r="A115" s="207" t="s">
        <v>429</v>
      </c>
      <c r="B115" s="228" t="s">
        <v>11</v>
      </c>
      <c r="C115" s="149" t="s">
        <v>1243</v>
      </c>
      <c r="D115" s="214" t="s">
        <v>0</v>
      </c>
      <c r="E115" s="211"/>
      <c r="F115" s="210" t="str">
        <f t="shared" si="33"/>
        <v>bitte befüllen</v>
      </c>
      <c r="G115" s="210" t="s">
        <v>15</v>
      </c>
      <c r="H115" s="195"/>
    </row>
    <row r="116" spans="1:8" ht="30" outlineLevel="1" x14ac:dyDescent="0.25">
      <c r="A116" s="207" t="s">
        <v>674</v>
      </c>
      <c r="B116" s="228" t="s">
        <v>11</v>
      </c>
      <c r="C116" s="156" t="s">
        <v>1418</v>
      </c>
      <c r="D116" s="214" t="s">
        <v>0</v>
      </c>
      <c r="E116" s="211"/>
      <c r="F116" s="210" t="str">
        <f t="shared" si="33"/>
        <v>bitte befüllen</v>
      </c>
      <c r="G116" s="210" t="s">
        <v>15</v>
      </c>
      <c r="H116" s="195"/>
    </row>
    <row r="117" spans="1:8" ht="30" outlineLevel="1" x14ac:dyDescent="0.25">
      <c r="A117" s="207" t="s">
        <v>906</v>
      </c>
      <c r="B117" s="228" t="s">
        <v>11</v>
      </c>
      <c r="C117" s="156" t="s">
        <v>1419</v>
      </c>
      <c r="D117" s="214" t="s">
        <v>0</v>
      </c>
      <c r="E117" s="211"/>
      <c r="F117" s="210" t="str">
        <f t="shared" si="33"/>
        <v>bitte befüllen</v>
      </c>
      <c r="G117" s="210" t="s">
        <v>15</v>
      </c>
      <c r="H117" s="195"/>
    </row>
    <row r="118" spans="1:8" ht="30" outlineLevel="1" x14ac:dyDescent="0.25">
      <c r="A118" s="207" t="s">
        <v>996</v>
      </c>
      <c r="B118" s="166" t="s">
        <v>24</v>
      </c>
      <c r="C118" s="156" t="s">
        <v>1420</v>
      </c>
      <c r="D118" s="214" t="s">
        <v>0</v>
      </c>
      <c r="E118" s="211"/>
      <c r="F118" s="214" t="str">
        <f>IF(E118="ja",10,IF(E118="nein",0,"bitte befüllen"))</f>
        <v>bitte befüllen</v>
      </c>
      <c r="G118" s="214" t="s">
        <v>62</v>
      </c>
      <c r="H118" s="182">
        <v>10</v>
      </c>
    </row>
    <row r="119" spans="1:8" outlineLevel="1" x14ac:dyDescent="0.25">
      <c r="A119" s="207" t="s">
        <v>997</v>
      </c>
      <c r="B119" s="228" t="s">
        <v>11</v>
      </c>
      <c r="C119" s="156" t="s">
        <v>1244</v>
      </c>
      <c r="D119" s="214" t="s">
        <v>0</v>
      </c>
      <c r="E119" s="211"/>
      <c r="F119" s="210" t="str">
        <f t="shared" ref="F119:F121" si="34">IF(E119="ja","OK",IF(E119="","bitte befüllen","Ausschluss"))</f>
        <v>bitte befüllen</v>
      </c>
      <c r="G119" s="210" t="s">
        <v>15</v>
      </c>
      <c r="H119" s="195"/>
    </row>
    <row r="120" spans="1:8" ht="30" outlineLevel="1" x14ac:dyDescent="0.25">
      <c r="A120" s="207" t="s">
        <v>998</v>
      </c>
      <c r="B120" s="228" t="s">
        <v>11</v>
      </c>
      <c r="C120" s="156" t="s">
        <v>1421</v>
      </c>
      <c r="D120" s="214" t="s">
        <v>0</v>
      </c>
      <c r="E120" s="211"/>
      <c r="F120" s="210" t="str">
        <f t="shared" si="34"/>
        <v>bitte befüllen</v>
      </c>
      <c r="G120" s="210" t="s">
        <v>15</v>
      </c>
      <c r="H120" s="195"/>
    </row>
    <row r="121" spans="1:8" ht="30" outlineLevel="1" x14ac:dyDescent="0.25">
      <c r="A121" s="207" t="s">
        <v>999</v>
      </c>
      <c r="B121" s="228" t="s">
        <v>11</v>
      </c>
      <c r="C121" s="156" t="s">
        <v>1245</v>
      </c>
      <c r="D121" s="214" t="s">
        <v>0</v>
      </c>
      <c r="E121" s="211"/>
      <c r="F121" s="210" t="str">
        <f t="shared" si="34"/>
        <v>bitte befüllen</v>
      </c>
      <c r="G121" s="210" t="s">
        <v>15</v>
      </c>
      <c r="H121" s="195"/>
    </row>
    <row r="122" spans="1:8" ht="30" outlineLevel="1" x14ac:dyDescent="0.25">
      <c r="A122" s="207" t="s">
        <v>1000</v>
      </c>
      <c r="B122" s="166" t="s">
        <v>24</v>
      </c>
      <c r="C122" s="156" t="s">
        <v>1422</v>
      </c>
      <c r="D122" s="214" t="s">
        <v>0</v>
      </c>
      <c r="E122" s="211"/>
      <c r="F122" s="214" t="str">
        <f>IF(E122="ja",10,IF(E122="nein",0,"bitte befüllen"))</f>
        <v>bitte befüllen</v>
      </c>
      <c r="G122" s="214" t="s">
        <v>62</v>
      </c>
      <c r="H122" s="182">
        <v>10</v>
      </c>
    </row>
    <row r="123" spans="1:8" ht="30" outlineLevel="1" x14ac:dyDescent="0.25">
      <c r="A123" s="207" t="s">
        <v>1001</v>
      </c>
      <c r="B123" s="228" t="s">
        <v>11</v>
      </c>
      <c r="C123" s="156" t="s">
        <v>1246</v>
      </c>
      <c r="D123" s="214" t="s">
        <v>0</v>
      </c>
      <c r="E123" s="211"/>
      <c r="F123" s="210" t="str">
        <f t="shared" ref="F123:F124" si="35">IF(E123="ja","OK",IF(E123="","bitte befüllen","Ausschluss"))</f>
        <v>bitte befüllen</v>
      </c>
      <c r="G123" s="210" t="s">
        <v>15</v>
      </c>
      <c r="H123" s="195"/>
    </row>
    <row r="124" spans="1:8" ht="30" outlineLevel="1" x14ac:dyDescent="0.25">
      <c r="A124" s="207" t="s">
        <v>1002</v>
      </c>
      <c r="B124" s="228" t="s">
        <v>11</v>
      </c>
      <c r="C124" s="156" t="s">
        <v>281</v>
      </c>
      <c r="D124" s="214" t="s">
        <v>0</v>
      </c>
      <c r="E124" s="211"/>
      <c r="F124" s="210" t="str">
        <f t="shared" si="35"/>
        <v>bitte befüllen</v>
      </c>
      <c r="G124" s="210" t="s">
        <v>15</v>
      </c>
      <c r="H124" s="195"/>
    </row>
    <row r="125" spans="1:8" ht="30" outlineLevel="1" x14ac:dyDescent="0.25">
      <c r="A125" s="207" t="s">
        <v>1003</v>
      </c>
      <c r="B125" s="166" t="s">
        <v>24</v>
      </c>
      <c r="C125" s="156" t="s">
        <v>1441</v>
      </c>
      <c r="D125" s="214" t="s">
        <v>0</v>
      </c>
      <c r="E125" s="211"/>
      <c r="F125" s="214" t="str">
        <f t="shared" ref="F125:F127" si="36">IF(E125="ja",10,IF(E125="nein",0,"bitte befüllen"))</f>
        <v>bitte befüllen</v>
      </c>
      <c r="G125" s="214" t="s">
        <v>62</v>
      </c>
      <c r="H125" s="182">
        <v>10</v>
      </c>
    </row>
    <row r="126" spans="1:8" ht="30" outlineLevel="1" x14ac:dyDescent="0.25">
      <c r="A126" s="207" t="s">
        <v>1004</v>
      </c>
      <c r="B126" s="166" t="s">
        <v>24</v>
      </c>
      <c r="C126" s="156" t="s">
        <v>1442</v>
      </c>
      <c r="D126" s="214" t="s">
        <v>0</v>
      </c>
      <c r="E126" s="211"/>
      <c r="F126" s="214" t="str">
        <f t="shared" ref="F126" si="37">IF(E126="ja",5,IF(E126="nein",0,"bitte befüllen"))</f>
        <v>bitte befüllen</v>
      </c>
      <c r="G126" s="214" t="s">
        <v>241</v>
      </c>
      <c r="H126" s="260">
        <v>5</v>
      </c>
    </row>
    <row r="127" spans="1:8" ht="45" outlineLevel="1" x14ac:dyDescent="0.25">
      <c r="A127" s="207" t="s">
        <v>1005</v>
      </c>
      <c r="B127" s="166" t="s">
        <v>24</v>
      </c>
      <c r="C127" s="149" t="s">
        <v>1443</v>
      </c>
      <c r="D127" s="214" t="s">
        <v>0</v>
      </c>
      <c r="E127" s="211"/>
      <c r="F127" s="214" t="str">
        <f t="shared" si="36"/>
        <v>bitte befüllen</v>
      </c>
      <c r="G127" s="214" t="s">
        <v>62</v>
      </c>
      <c r="H127" s="182">
        <v>10</v>
      </c>
    </row>
    <row r="128" spans="1:8" x14ac:dyDescent="0.25">
      <c r="A128" s="221" t="s">
        <v>193</v>
      </c>
      <c r="B128" s="220"/>
      <c r="C128" s="220" t="s">
        <v>975</v>
      </c>
      <c r="D128" s="220"/>
      <c r="E128" s="220"/>
      <c r="F128" s="220"/>
      <c r="G128" s="220"/>
      <c r="H128" s="195"/>
    </row>
    <row r="129" spans="1:8" ht="30" outlineLevel="1" x14ac:dyDescent="0.25">
      <c r="A129" s="207" t="s">
        <v>194</v>
      </c>
      <c r="B129" s="228" t="s">
        <v>11</v>
      </c>
      <c r="C129" s="149" t="s">
        <v>1247</v>
      </c>
      <c r="D129" s="214" t="s">
        <v>0</v>
      </c>
      <c r="E129" s="211"/>
      <c r="F129" s="210" t="str">
        <f t="shared" ref="F129:F132" si="38">IF(E129="ja","OK",IF(E129="","bitte befüllen","Ausschluss"))</f>
        <v>bitte befüllen</v>
      </c>
      <c r="G129" s="210" t="s">
        <v>15</v>
      </c>
      <c r="H129" s="195"/>
    </row>
    <row r="130" spans="1:8" ht="45" outlineLevel="1" x14ac:dyDescent="0.25">
      <c r="A130" s="207" t="s">
        <v>195</v>
      </c>
      <c r="B130" s="228" t="s">
        <v>52</v>
      </c>
      <c r="C130" s="149" t="s">
        <v>1248</v>
      </c>
      <c r="D130" s="214" t="s">
        <v>0</v>
      </c>
      <c r="E130" s="211"/>
      <c r="F130" s="210" t="str">
        <f t="shared" si="38"/>
        <v>bitte befüllen</v>
      </c>
      <c r="G130" s="210" t="s">
        <v>15</v>
      </c>
      <c r="H130" s="195"/>
    </row>
    <row r="131" spans="1:8" ht="30" outlineLevel="1" x14ac:dyDescent="0.25">
      <c r="A131" s="207" t="s">
        <v>196</v>
      </c>
      <c r="B131" s="228" t="s">
        <v>11</v>
      </c>
      <c r="C131" s="149" t="s">
        <v>1423</v>
      </c>
      <c r="D131" s="214" t="s">
        <v>0</v>
      </c>
      <c r="E131" s="211"/>
      <c r="F131" s="210" t="str">
        <f t="shared" si="38"/>
        <v>bitte befüllen</v>
      </c>
      <c r="G131" s="210" t="s">
        <v>15</v>
      </c>
      <c r="H131" s="195"/>
    </row>
    <row r="132" spans="1:8" ht="30" outlineLevel="1" x14ac:dyDescent="0.25">
      <c r="A132" s="207" t="s">
        <v>240</v>
      </c>
      <c r="B132" s="228" t="s">
        <v>11</v>
      </c>
      <c r="C132" s="159" t="s">
        <v>1249</v>
      </c>
      <c r="D132" s="214" t="s">
        <v>0</v>
      </c>
      <c r="E132" s="211"/>
      <c r="F132" s="210" t="str">
        <f t="shared" si="38"/>
        <v>bitte befüllen</v>
      </c>
      <c r="G132" s="210" t="s">
        <v>15</v>
      </c>
      <c r="H132" s="195"/>
    </row>
    <row r="133" spans="1:8" ht="30" outlineLevel="1" x14ac:dyDescent="0.25">
      <c r="A133" s="207" t="s">
        <v>253</v>
      </c>
      <c r="B133" s="208" t="s">
        <v>24</v>
      </c>
      <c r="C133" s="149" t="s">
        <v>1250</v>
      </c>
      <c r="D133" s="214" t="s">
        <v>0</v>
      </c>
      <c r="E133" s="211"/>
      <c r="F133" s="214" t="str">
        <f t="shared" ref="F133" si="39">IF(E133="ja",5,IF(E133="nein",0,"bitte befüllen"))</f>
        <v>bitte befüllen</v>
      </c>
      <c r="G133" s="214" t="s">
        <v>241</v>
      </c>
      <c r="H133" s="260">
        <v>5</v>
      </c>
    </row>
    <row r="134" spans="1:8" x14ac:dyDescent="0.25">
      <c r="A134" s="221" t="s">
        <v>197</v>
      </c>
      <c r="B134" s="220"/>
      <c r="C134" s="220" t="s">
        <v>332</v>
      </c>
      <c r="D134" s="220"/>
      <c r="E134" s="220"/>
      <c r="F134" s="220"/>
      <c r="G134" s="220"/>
      <c r="H134" s="195"/>
    </row>
    <row r="135" spans="1:8" outlineLevel="1" x14ac:dyDescent="0.25">
      <c r="A135" s="207" t="s">
        <v>198</v>
      </c>
      <c r="B135" s="166" t="s">
        <v>24</v>
      </c>
      <c r="C135" s="149" t="s">
        <v>976</v>
      </c>
      <c r="D135" s="214" t="s">
        <v>0</v>
      </c>
      <c r="E135" s="211"/>
      <c r="F135" s="214" t="str">
        <f t="shared" ref="F135:F136" si="40">IF(E135="ja",5,IF(E135="nein",0,"bitte befüllen"))</f>
        <v>bitte befüllen</v>
      </c>
      <c r="G135" s="214" t="s">
        <v>241</v>
      </c>
      <c r="H135" s="260">
        <v>5</v>
      </c>
    </row>
    <row r="136" spans="1:8" ht="30" outlineLevel="1" x14ac:dyDescent="0.25">
      <c r="A136" s="207" t="s">
        <v>199</v>
      </c>
      <c r="B136" s="166" t="s">
        <v>24</v>
      </c>
      <c r="C136" s="149" t="s">
        <v>1424</v>
      </c>
      <c r="D136" s="214" t="s">
        <v>0</v>
      </c>
      <c r="E136" s="211"/>
      <c r="F136" s="214" t="str">
        <f t="shared" si="40"/>
        <v>bitte befüllen</v>
      </c>
      <c r="G136" s="214" t="s">
        <v>241</v>
      </c>
      <c r="H136" s="260">
        <v>5</v>
      </c>
    </row>
    <row r="137" spans="1:8" x14ac:dyDescent="0.25">
      <c r="A137" s="221" t="s">
        <v>201</v>
      </c>
      <c r="B137" s="220"/>
      <c r="C137" s="220" t="s">
        <v>335</v>
      </c>
      <c r="D137" s="220"/>
      <c r="E137" s="220"/>
      <c r="F137" s="220"/>
      <c r="G137" s="220"/>
      <c r="H137" s="195"/>
    </row>
    <row r="138" spans="1:8" outlineLevel="1" x14ac:dyDescent="0.25">
      <c r="A138" s="222" t="s">
        <v>202</v>
      </c>
      <c r="B138" s="166" t="s">
        <v>24</v>
      </c>
      <c r="C138" s="149" t="s">
        <v>1425</v>
      </c>
      <c r="D138" s="214" t="s">
        <v>0</v>
      </c>
      <c r="E138" s="211"/>
      <c r="F138" s="214" t="str">
        <f t="shared" ref="F138" si="41">IF(E138="ja",5,IF(E138="nein",0,"bitte befüllen"))</f>
        <v>bitte befüllen</v>
      </c>
      <c r="G138" s="214" t="s">
        <v>241</v>
      </c>
      <c r="H138" s="260">
        <v>5</v>
      </c>
    </row>
    <row r="139" spans="1:8" x14ac:dyDescent="0.25">
      <c r="A139" s="221" t="s">
        <v>453</v>
      </c>
      <c r="B139" s="220"/>
      <c r="C139" s="220" t="s">
        <v>348</v>
      </c>
      <c r="D139" s="220"/>
      <c r="E139" s="220"/>
      <c r="F139" s="220"/>
      <c r="G139" s="220"/>
      <c r="H139" s="195"/>
    </row>
    <row r="140" spans="1:8" outlineLevel="1" x14ac:dyDescent="0.25">
      <c r="A140" s="264" t="s">
        <v>454</v>
      </c>
      <c r="B140" s="228" t="s">
        <v>11</v>
      </c>
      <c r="C140" s="265" t="s">
        <v>1446</v>
      </c>
      <c r="D140" s="214" t="s">
        <v>0</v>
      </c>
      <c r="E140" s="211"/>
      <c r="F140" s="210" t="str">
        <f t="shared" ref="F140:F142" si="42">IF(E140="ja","OK",IF(E140="","bitte befüllen","Ausschluss"))</f>
        <v>bitte befüllen</v>
      </c>
      <c r="G140" s="210" t="s">
        <v>15</v>
      </c>
      <c r="H140" s="195"/>
    </row>
    <row r="141" spans="1:8" outlineLevel="1" x14ac:dyDescent="0.25">
      <c r="A141" s="207" t="s">
        <v>456</v>
      </c>
      <c r="B141" s="208" t="s">
        <v>24</v>
      </c>
      <c r="C141" s="147" t="s">
        <v>977</v>
      </c>
      <c r="D141" s="214" t="s">
        <v>0</v>
      </c>
      <c r="E141" s="211"/>
      <c r="F141" s="214" t="str">
        <f t="shared" ref="F141" si="43">IF(E141="ja",10,IF(E141="nein",0,"bitte befüllen"))</f>
        <v>bitte befüllen</v>
      </c>
      <c r="G141" s="214" t="s">
        <v>62</v>
      </c>
      <c r="H141" s="182">
        <v>10</v>
      </c>
    </row>
    <row r="142" spans="1:8" ht="18" customHeight="1" outlineLevel="1" x14ac:dyDescent="0.25">
      <c r="A142" s="207" t="s">
        <v>457</v>
      </c>
      <c r="B142" s="208" t="s">
        <v>11</v>
      </c>
      <c r="C142" s="152" t="s">
        <v>1426</v>
      </c>
      <c r="D142" s="214" t="s">
        <v>0</v>
      </c>
      <c r="E142" s="211"/>
      <c r="F142" s="210" t="str">
        <f t="shared" si="42"/>
        <v>bitte befüllen</v>
      </c>
      <c r="G142" s="210" t="s">
        <v>15</v>
      </c>
      <c r="H142" s="195"/>
    </row>
    <row r="143" spans="1:8" outlineLevel="1" x14ac:dyDescent="0.25">
      <c r="A143" s="207" t="s">
        <v>677</v>
      </c>
      <c r="B143" s="208" t="s">
        <v>24</v>
      </c>
      <c r="C143" s="147" t="s">
        <v>978</v>
      </c>
      <c r="D143" s="214" t="s">
        <v>0</v>
      </c>
      <c r="E143" s="211"/>
      <c r="F143" s="214" t="str">
        <f t="shared" ref="F143" si="44">IF(E143="ja",10,IF(E143="nein",0,"bitte befüllen"))</f>
        <v>bitte befüllen</v>
      </c>
      <c r="G143" s="214" t="s">
        <v>62</v>
      </c>
      <c r="H143" s="182">
        <v>10</v>
      </c>
    </row>
    <row r="144" spans="1:8" ht="15.75" thickBot="1" x14ac:dyDescent="0.3">
      <c r="A144" s="232"/>
      <c r="B144" s="215"/>
      <c r="C144" s="216"/>
      <c r="D144" s="217"/>
      <c r="E144" s="217" t="str">
        <f>IFERROR(VLOOKUP("Ausschluss",F12:F143,1,FALSE),IFERROR(VLOOKUP("bitte befüllen",F12:F143,1,FALSE),"OK"))</f>
        <v>bitte befüllen</v>
      </c>
      <c r="F144" s="217">
        <f>SUM(F12:F143)</f>
        <v>0</v>
      </c>
      <c r="G144" s="218"/>
      <c r="H144" s="195"/>
    </row>
    <row r="145" ht="15.75" thickTop="1" x14ac:dyDescent="0.25"/>
  </sheetData>
  <sheetProtection password="E5AF" sheet="1" objects="1" scenarios="1" autoFilter="0"/>
  <autoFilter ref="A11:H144"/>
  <mergeCells count="8">
    <mergeCell ref="A8:B8"/>
    <mergeCell ref="C8:G8"/>
    <mergeCell ref="A2:G2"/>
    <mergeCell ref="A3:G3"/>
    <mergeCell ref="A4:G4"/>
    <mergeCell ref="B5:G5"/>
    <mergeCell ref="B6:G6"/>
    <mergeCell ref="A7:G7"/>
  </mergeCells>
  <phoneticPr fontId="32" type="noConversion"/>
  <conditionalFormatting sqref="E144">
    <cfRule type="cellIs" dxfId="9" priority="42" operator="equal">
      <formula>"Ausschluss"</formula>
    </cfRule>
  </conditionalFormatting>
  <conditionalFormatting sqref="F12:F14 F17:F143">
    <cfRule type="cellIs" dxfId="8" priority="43" operator="equal">
      <formula>"OK"</formula>
    </cfRule>
    <cfRule type="cellIs" dxfId="7" priority="44" operator="equal">
      <formula>"Ausschluss"</formula>
    </cfRule>
  </conditionalFormatting>
  <conditionalFormatting sqref="F15:F16">
    <cfRule type="containsText" dxfId="6" priority="1" operator="containsText" text="ja">
      <formula>NOT(ISERROR(SEARCH("ja",F15)))</formula>
    </cfRule>
    <cfRule type="containsText" dxfId="5" priority="2" operator="containsText" text="Ausschluss">
      <formula>NOT(ISERROR(SEARCH("Ausschluss",F15)))</formula>
    </cfRule>
    <cfRule type="containsText" dxfId="4" priority="3" operator="containsText" text="OK">
      <formula>NOT(ISERROR(SEARCH("OK",F15)))</formula>
    </cfRule>
  </conditionalFormatting>
  <dataValidations count="1">
    <dataValidation type="list" allowBlank="1" showInputMessage="1" showErrorMessage="1" sqref="E13:E14 E18:E23 E25:E41 E81:E84 E86:E87 E129:E133 E105:E109 E76:E79 E135:E136 E140:E143 E138 E43:E74 E111:E127 E89:E93 E95:E103">
      <formula1>"ja,nein"</formula1>
    </dataValidation>
  </dataValidations>
  <hyperlinks>
    <hyperlink ref="A1" location="Inhaltsverzeichnis!A1" display="Zurück zum Inhaltsverzeichnis"/>
  </hyperlinks>
  <pageMargins left="0.70866141732283472" right="0.31496062992125984" top="0.74803149606299213" bottom="0.74803149606299213" header="0.31496062992125984" footer="0.31496062992125984"/>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Normal="100" workbookViewId="0">
      <selection activeCell="F14" sqref="F14"/>
    </sheetView>
  </sheetViews>
  <sheetFormatPr baseColWidth="10" defaultRowHeight="15" x14ac:dyDescent="0.25"/>
  <cols>
    <col min="1" max="1" width="91.85546875" style="174" customWidth="1"/>
    <col min="2" max="2" width="13.28515625" style="174" bestFit="1" customWidth="1"/>
    <col min="3" max="4" width="17.85546875" style="174" bestFit="1" customWidth="1"/>
    <col min="5" max="5" width="15.5703125" style="174" bestFit="1" customWidth="1"/>
    <col min="6" max="6" width="32.28515625" style="174" bestFit="1" customWidth="1"/>
    <col min="7" max="8" width="24.140625" style="174" bestFit="1" customWidth="1"/>
    <col min="9" max="16384" width="11.42578125" style="174"/>
  </cols>
  <sheetData>
    <row r="1" spans="1:8" s="193" customFormat="1" x14ac:dyDescent="0.25">
      <c r="A1" s="192" t="s">
        <v>227</v>
      </c>
    </row>
    <row r="2" spans="1:8" s="191" customFormat="1" ht="21" x14ac:dyDescent="0.35">
      <c r="A2" s="286" t="s">
        <v>229</v>
      </c>
      <c r="B2" s="286"/>
      <c r="C2" s="286"/>
      <c r="D2" s="286"/>
      <c r="E2" s="286"/>
      <c r="F2" s="286"/>
      <c r="G2" s="286"/>
      <c r="H2" s="286"/>
    </row>
    <row r="3" spans="1:8" ht="15" customHeight="1" x14ac:dyDescent="0.25">
      <c r="A3" s="189" t="s">
        <v>22</v>
      </c>
      <c r="B3" s="190"/>
      <c r="C3" s="292" t="str">
        <f>Inhaltsverzeichnis!B2</f>
        <v>Rahmenvertrag über Lieferung, Aufstellung und Inbetriebnahme von Narkose- und Beatmungssystemen</v>
      </c>
      <c r="D3" s="292"/>
      <c r="E3" s="292"/>
      <c r="F3" s="292"/>
      <c r="G3" s="292"/>
      <c r="H3" s="292"/>
    </row>
    <row r="4" spans="1:8" x14ac:dyDescent="0.25">
      <c r="A4" s="189" t="s">
        <v>23</v>
      </c>
      <c r="B4" s="190"/>
      <c r="C4" s="292" t="str">
        <f>Inhaltsverzeichnis!B3</f>
        <v>2026_JDS_05</v>
      </c>
      <c r="D4" s="292"/>
      <c r="E4" s="292"/>
      <c r="F4" s="292"/>
      <c r="G4" s="292"/>
      <c r="H4" s="292"/>
    </row>
    <row r="5" spans="1:8" x14ac:dyDescent="0.25">
      <c r="A5" s="290" t="s">
        <v>238</v>
      </c>
      <c r="B5" s="290"/>
      <c r="C5" s="296">
        <f>'Anforderungen Los 1-3'!C8</f>
        <v>0</v>
      </c>
      <c r="D5" s="297"/>
      <c r="E5" s="297"/>
      <c r="F5" s="297"/>
      <c r="G5" s="297"/>
      <c r="H5" s="297"/>
    </row>
    <row r="6" spans="1:8" x14ac:dyDescent="0.25">
      <c r="A6" s="175"/>
      <c r="B6" s="175"/>
      <c r="C6" s="186"/>
      <c r="D6" s="186"/>
      <c r="F6" s="186"/>
    </row>
    <row r="7" spans="1:8" x14ac:dyDescent="0.25">
      <c r="A7" s="187" t="s">
        <v>219</v>
      </c>
      <c r="B7" s="175"/>
      <c r="C7" s="175"/>
      <c r="F7" s="175"/>
    </row>
    <row r="8" spans="1:8" ht="75" x14ac:dyDescent="0.25">
      <c r="A8" s="172" t="s">
        <v>212</v>
      </c>
      <c r="B8" s="170" t="s">
        <v>239</v>
      </c>
      <c r="C8" s="170" t="s">
        <v>220</v>
      </c>
      <c r="D8" s="170" t="s">
        <v>221</v>
      </c>
      <c r="E8" s="170" t="s">
        <v>222</v>
      </c>
      <c r="F8" s="170" t="s">
        <v>223</v>
      </c>
      <c r="G8" s="170" t="s">
        <v>225</v>
      </c>
      <c r="H8" s="170" t="s">
        <v>226</v>
      </c>
    </row>
    <row r="9" spans="1:8" x14ac:dyDescent="0.25">
      <c r="A9" s="174" t="s">
        <v>1462</v>
      </c>
      <c r="B9" s="174" t="str">
        <f>'Anforderungen Los 1-3'!E105</f>
        <v>bitte befüllen</v>
      </c>
      <c r="C9" s="174">
        <f>'Anforderungen Los 1-3'!H11</f>
        <v>237</v>
      </c>
      <c r="D9" s="188"/>
      <c r="E9" s="174">
        <f>'Anforderungen Los 1-3'!F105</f>
        <v>0</v>
      </c>
      <c r="F9" s="188"/>
      <c r="G9" s="188"/>
      <c r="H9" s="188"/>
    </row>
    <row r="10" spans="1:8" x14ac:dyDescent="0.25">
      <c r="A10" s="174" t="s">
        <v>1463</v>
      </c>
      <c r="B10" s="174" t="str">
        <f>'Anforderungen Los 4'!E105</f>
        <v>bitte befüllen</v>
      </c>
      <c r="C10" s="174">
        <f>'Anforderungen Los 4'!H11</f>
        <v>237</v>
      </c>
      <c r="D10" s="188"/>
      <c r="E10" s="174">
        <f>'Anforderungen Los 4'!F105</f>
        <v>0</v>
      </c>
      <c r="F10" s="188"/>
      <c r="G10" s="188"/>
      <c r="H10" s="188"/>
    </row>
    <row r="11" spans="1:8" x14ac:dyDescent="0.25">
      <c r="A11" s="174" t="s">
        <v>1006</v>
      </c>
      <c r="B11" s="174" t="str">
        <f>'Los 1 LV und LB'!E173</f>
        <v>bitte befüllen</v>
      </c>
      <c r="C11" s="174">
        <f>'Los 1 LV und LB'!$H$11</f>
        <v>696</v>
      </c>
      <c r="D11" s="174">
        <f t="shared" ref="D11:D13" si="0">$C$9+C11</f>
        <v>933</v>
      </c>
      <c r="E11" s="174">
        <f>'Los 1 LV und LB'!F173</f>
        <v>0</v>
      </c>
      <c r="F11" s="185">
        <f t="shared" ref="F11:F13" si="1">$E$9+E11</f>
        <v>0</v>
      </c>
      <c r="G11" s="174">
        <f t="shared" ref="G11:G14" si="2">ROUND(D11/2,0)</f>
        <v>467</v>
      </c>
      <c r="H11" s="174" t="str">
        <f t="shared" ref="H11:H14" si="3">IF(F11=0,"In Prüfung",IF(F11&gt;=G11,"OK",(IF(F11&lt;G11,"Ausschluss",(IF(F11=0,"in Prüfung"))))))</f>
        <v>In Prüfung</v>
      </c>
    </row>
    <row r="12" spans="1:8" x14ac:dyDescent="0.25">
      <c r="A12" s="174" t="s">
        <v>1007</v>
      </c>
      <c r="B12" s="174" t="str">
        <f>'Los 2 LV und LB'!E163</f>
        <v>bitte befüllen</v>
      </c>
      <c r="C12" s="174">
        <f>'Los 2 LV und LB'!H11</f>
        <v>735</v>
      </c>
      <c r="D12" s="174">
        <f t="shared" si="0"/>
        <v>972</v>
      </c>
      <c r="E12" s="174">
        <f>'Los 2 LV und LB'!F163</f>
        <v>0</v>
      </c>
      <c r="F12" s="185">
        <f t="shared" si="1"/>
        <v>0</v>
      </c>
      <c r="G12" s="174">
        <f t="shared" si="2"/>
        <v>486</v>
      </c>
      <c r="H12" s="174" t="str">
        <f t="shared" si="3"/>
        <v>In Prüfung</v>
      </c>
    </row>
    <row r="13" spans="1:8" x14ac:dyDescent="0.25">
      <c r="A13" s="174" t="s">
        <v>1008</v>
      </c>
      <c r="B13" s="174" t="str">
        <f>'Los 3 LV und LB'!E287</f>
        <v>bitte befüllen</v>
      </c>
      <c r="C13" s="174">
        <f>'Los 3 LV und LB'!H11</f>
        <v>1302</v>
      </c>
      <c r="D13" s="174">
        <f t="shared" si="0"/>
        <v>1539</v>
      </c>
      <c r="E13" s="174">
        <f>'Los 3 LV und LB'!F287</f>
        <v>0</v>
      </c>
      <c r="F13" s="185">
        <f t="shared" si="1"/>
        <v>0</v>
      </c>
      <c r="G13" s="174">
        <f t="shared" si="2"/>
        <v>770</v>
      </c>
      <c r="H13" s="174" t="str">
        <f t="shared" si="3"/>
        <v>In Prüfung</v>
      </c>
    </row>
    <row r="14" spans="1:8" x14ac:dyDescent="0.25">
      <c r="A14" s="174" t="s">
        <v>1009</v>
      </c>
      <c r="B14" s="174" t="str">
        <f>'Los 4 LV und LB'!E144</f>
        <v>bitte befüllen</v>
      </c>
      <c r="C14" s="174">
        <f>'Los 4 LV und LB'!H11</f>
        <v>565</v>
      </c>
      <c r="D14" s="174">
        <f>$C$10+C14</f>
        <v>802</v>
      </c>
      <c r="E14" s="174">
        <f>'Los 4 LV und LB'!F144</f>
        <v>0</v>
      </c>
      <c r="F14" s="185">
        <f>$E$10+E14</f>
        <v>0</v>
      </c>
      <c r="G14" s="174">
        <f t="shared" si="2"/>
        <v>401</v>
      </c>
      <c r="H14" s="174" t="str">
        <f t="shared" si="3"/>
        <v>In Prüfung</v>
      </c>
    </row>
  </sheetData>
  <sheetProtection password="E5AF" sheet="1" objects="1" scenarios="1"/>
  <mergeCells count="5">
    <mergeCell ref="A2:H2"/>
    <mergeCell ref="C3:H3"/>
    <mergeCell ref="C4:H4"/>
    <mergeCell ref="A5:B5"/>
    <mergeCell ref="C5:H5"/>
  </mergeCells>
  <conditionalFormatting sqref="H8:H9 H11:H14">
    <cfRule type="containsText" dxfId="3" priority="7" operator="containsText" text="Ausschluss">
      <formula>NOT(ISERROR(SEARCH("Ausschluss",H8)))</formula>
    </cfRule>
    <cfRule type="containsText" dxfId="2" priority="8" operator="containsText" text="OK">
      <formula>NOT(ISERROR(SEARCH("OK",H8)))</formula>
    </cfRule>
  </conditionalFormatting>
  <conditionalFormatting sqref="H10">
    <cfRule type="containsText" dxfId="1" priority="1" operator="containsText" text="Ausschluss">
      <formula>NOT(ISERROR(SEARCH("Ausschluss",H10)))</formula>
    </cfRule>
    <cfRule type="containsText" dxfId="0" priority="2" operator="containsText" text="OK">
      <formula>NOT(ISERROR(SEARCH("OK",H10)))</formula>
    </cfRule>
  </conditionalFormatting>
  <hyperlinks>
    <hyperlink ref="B11" location="'Los 1'!A1" display="Los 1 für die Disziplinen: Allgemeinchirurgie, Innere Medizin, Orthopädie/Unfallchirurgie und Urologie"/>
    <hyperlink ref="B12" location="'Los 2'!A1" display="Los 2 für die Disziplinen: ZNA, Anästhesie und Intensivmedizin"/>
    <hyperlink ref="B14" location="'Los 4'!A1" display="Los 4 für die Disziplinen: Gynäkologie und Geburtshilfe"/>
    <hyperlink ref="A1" location="Inhaltsverzeichnis!A1" display="Zurück zum Inhaltsverzeichnis"/>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16</vt:i4>
      </vt:variant>
    </vt:vector>
  </HeadingPairs>
  <TitlesOfParts>
    <vt:vector size="27" baseType="lpstr">
      <vt:lpstr>Inhaltsverzeichnis</vt:lpstr>
      <vt:lpstr>Bewertungsverfahren</vt:lpstr>
      <vt:lpstr>Anforderungen Los 1-3</vt:lpstr>
      <vt:lpstr>Anforderungen Los 4</vt:lpstr>
      <vt:lpstr>Los 1 LV und LB</vt:lpstr>
      <vt:lpstr>Los 1 techn. Daten</vt:lpstr>
      <vt:lpstr>Los 2 LV und LB</vt:lpstr>
      <vt:lpstr>Los 2 techn. Daten</vt:lpstr>
      <vt:lpstr>Los 3 LV und LB</vt:lpstr>
      <vt:lpstr>Los 4 LV und LB</vt:lpstr>
      <vt:lpstr>Übersicht Punkte nach TW</vt:lpstr>
      <vt:lpstr>'Anforderungen Los 1-3'!Druckbereich</vt:lpstr>
      <vt:lpstr>'Anforderungen Los 4'!Druckbereich</vt:lpstr>
      <vt:lpstr>'Los 1 LV und LB'!Druckbereich</vt:lpstr>
      <vt:lpstr>'Los 1 techn. Daten'!Druckbereich</vt:lpstr>
      <vt:lpstr>'Los 2 LV und LB'!Druckbereich</vt:lpstr>
      <vt:lpstr>'Los 2 techn. Daten'!Druckbereich</vt:lpstr>
      <vt:lpstr>'Los 3 LV und LB'!Druckbereich</vt:lpstr>
      <vt:lpstr>'Los 4 LV und LB'!Druckbereich</vt:lpstr>
      <vt:lpstr>'Anforderungen Los 1-3'!Drucktitel</vt:lpstr>
      <vt:lpstr>'Anforderungen Los 4'!Drucktitel</vt:lpstr>
      <vt:lpstr>'Los 1 LV und LB'!Drucktitel</vt:lpstr>
      <vt:lpstr>'Los 1 techn. Daten'!Drucktitel</vt:lpstr>
      <vt:lpstr>'Los 2 LV und LB'!Drucktitel</vt:lpstr>
      <vt:lpstr>'Los 2 techn. Daten'!Drucktitel</vt:lpstr>
      <vt:lpstr>'Los 3 LV und LB'!Drucktitel</vt:lpstr>
      <vt:lpstr>'Los 4 LV und LB'!Drucktitel</vt:lpstr>
    </vt:vector>
  </TitlesOfParts>
  <Company>PGD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Kämmerer, Julia</dc:creator>
  <cp:lastModifiedBy>Kämmerer, Julia -JDS</cp:lastModifiedBy>
  <cp:lastPrinted>2024-07-12T14:22:52Z</cp:lastPrinted>
  <dcterms:created xsi:type="dcterms:W3CDTF">2016-10-10T12:54:57Z</dcterms:created>
  <dcterms:modified xsi:type="dcterms:W3CDTF">2026-09-28T12:54:16Z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6dbec8-95a8-4638-9f5f-bd076536645c_Enabled">
    <vt:lpwstr>true</vt:lpwstr>
  </property>
  <property fmtid="{D5CDD505-2E9C-101B-9397-08002B2CF9AE}" pid="3" name="MSIP_Label_ff6dbec8-95a8-4638-9f5f-bd076536645c_SetDate">
    <vt:lpwstr>2024-08-12T11:38:37Z</vt:lpwstr>
  </property>
  <property fmtid="{D5CDD505-2E9C-101B-9397-08002B2CF9AE}" pid="4" name="MSIP_Label_ff6dbec8-95a8-4638-9f5f-bd076536645c_Method">
    <vt:lpwstr>Standard</vt:lpwstr>
  </property>
  <property fmtid="{D5CDD505-2E9C-101B-9397-08002B2CF9AE}" pid="5" name="MSIP_Label_ff6dbec8-95a8-4638-9f5f-bd076536645c_Name">
    <vt:lpwstr>Restricted - Default</vt:lpwstr>
  </property>
  <property fmtid="{D5CDD505-2E9C-101B-9397-08002B2CF9AE}" pid="6" name="MSIP_Label_ff6dbec8-95a8-4638-9f5f-bd076536645c_SiteId">
    <vt:lpwstr>5dbf1add-202a-4b8d-815b-bf0fb024e033</vt:lpwstr>
  </property>
  <property fmtid="{D5CDD505-2E9C-101B-9397-08002B2CF9AE}" pid="7" name="MSIP_Label_ff6dbec8-95a8-4638-9f5f-bd076536645c_ActionId">
    <vt:lpwstr>1c41d748-b4ec-41ea-931a-c9895e38fa36</vt:lpwstr>
  </property>
  <property fmtid="{D5CDD505-2E9C-101B-9397-08002B2CF9AE}" pid="8" name="MSIP_Label_ff6dbec8-95a8-4638-9f5f-bd076536645c_ContentBits">
    <vt:lpwstr>0</vt:lpwstr>
  </property>
</Properties>
</file>